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2760" yWindow="32760" windowWidth="19200" windowHeight="11325" activeTab="1"/>
  </bookViews>
  <sheets>
    <sheet name="Tavola 1. Trim" sheetId="10" r:id="rId1"/>
    <sheet name="Tavola 2. Anno" sheetId="22" r:id="rId2"/>
    <sheet name="Tavola 3. Confronto" sheetId="23" r:id="rId3"/>
  </sheets>
  <definedNames>
    <definedName name="_xlnm.Print_Area" localSheetId="0">'Tavola 1. Trim'!$A$1:$AW$160</definedName>
    <definedName name="_xlnm.Print_Area" localSheetId="1">'Tavola 2. Anno'!$A$1:$M$173</definedName>
    <definedName name="_xlnm.Print_Area" localSheetId="2">'Tavola 3. Confronto'!$A$1:$K$194</definedName>
    <definedName name="OLE_LINK1" localSheetId="0">'Tavola 1. Trim'!#REF!</definedName>
    <definedName name="OLE_LINK1" localSheetId="1">'Tavola 2. Anno'!#REF!</definedName>
    <definedName name="OLE_LINK1" localSheetId="2">'Tavola 3. Confronto'!#REF!</definedName>
    <definedName name="_xlnm.Print_Titles" localSheetId="0">'Tavola 1. Trim'!$1:$10</definedName>
    <definedName name="_xlnm.Print_Titles" localSheetId="1">'Tavola 2. Anno'!$2:$9</definedName>
    <definedName name="_xlnm.Print_Titles" localSheetId="2">'Tavola 3. Confronto'!$1:$9</definedName>
  </definedNames>
  <calcPr calcId="125725" fullCalcOnLoad="1"/>
</workbook>
</file>

<file path=xl/calcChain.xml><?xml version="1.0" encoding="utf-8"?>
<calcChain xmlns="http://schemas.openxmlformats.org/spreadsheetml/2006/main">
  <c r="M165" i="22"/>
  <c r="M162"/>
  <c r="M81"/>
  <c r="M82" s="1"/>
  <c r="M67"/>
  <c r="M64"/>
  <c r="M61"/>
  <c r="AV133" i="10"/>
  <c r="AV129"/>
  <c r="AW67"/>
  <c r="AW68"/>
  <c r="K188" i="23"/>
  <c r="J188"/>
  <c r="I188"/>
  <c r="H188"/>
  <c r="G188"/>
  <c r="F188"/>
  <c r="E188"/>
  <c r="D188"/>
  <c r="C188"/>
  <c r="J187"/>
  <c r="I187"/>
  <c r="H187"/>
  <c r="G187"/>
  <c r="F187"/>
  <c r="E187"/>
  <c r="D187"/>
  <c r="C187"/>
  <c r="K180"/>
  <c r="J180"/>
  <c r="I180"/>
  <c r="H180"/>
  <c r="G180"/>
  <c r="F180"/>
  <c r="E180"/>
  <c r="D180"/>
  <c r="C180"/>
  <c r="J179"/>
  <c r="I179"/>
  <c r="H179"/>
  <c r="G179"/>
  <c r="F179"/>
  <c r="E179"/>
  <c r="D179"/>
  <c r="C179"/>
  <c r="K176"/>
  <c r="J176"/>
  <c r="I176"/>
  <c r="H176"/>
  <c r="G176"/>
  <c r="F176"/>
  <c r="E176"/>
  <c r="D176"/>
  <c r="C176"/>
  <c r="J175"/>
  <c r="I175"/>
  <c r="H175"/>
  <c r="G175"/>
  <c r="F175"/>
  <c r="E175"/>
  <c r="D175"/>
  <c r="C175"/>
  <c r="K168"/>
  <c r="J168"/>
  <c r="I168"/>
  <c r="H168"/>
  <c r="G168"/>
  <c r="F168"/>
  <c r="E168"/>
  <c r="D168"/>
  <c r="C168"/>
  <c r="J167"/>
  <c r="I167"/>
  <c r="H167"/>
  <c r="G167"/>
  <c r="F167"/>
  <c r="E167"/>
  <c r="D167"/>
  <c r="C167"/>
  <c r="K160"/>
  <c r="J160"/>
  <c r="I160"/>
  <c r="H160"/>
  <c r="G160"/>
  <c r="F160"/>
  <c r="E160"/>
  <c r="D160"/>
  <c r="C160"/>
  <c r="J159"/>
  <c r="I159"/>
  <c r="H159"/>
  <c r="G159"/>
  <c r="F159"/>
  <c r="E159"/>
  <c r="D159"/>
  <c r="C159"/>
  <c r="K154"/>
  <c r="J154"/>
  <c r="I154"/>
  <c r="H154"/>
  <c r="G154"/>
  <c r="F154"/>
  <c r="E154"/>
  <c r="D154"/>
  <c r="C154"/>
  <c r="J153"/>
  <c r="I153"/>
  <c r="H153"/>
  <c r="G153"/>
  <c r="F153"/>
  <c r="E153"/>
  <c r="D153"/>
  <c r="C153"/>
  <c r="K150"/>
  <c r="J150"/>
  <c r="I150"/>
  <c r="H150"/>
  <c r="G150"/>
  <c r="F150"/>
  <c r="E150"/>
  <c r="D150"/>
  <c r="C150"/>
  <c r="J149"/>
  <c r="I149"/>
  <c r="H149"/>
  <c r="G149"/>
  <c r="F149"/>
  <c r="E149"/>
  <c r="D149"/>
  <c r="C149"/>
  <c r="K142"/>
  <c r="J142"/>
  <c r="I142"/>
  <c r="H142"/>
  <c r="G142"/>
  <c r="F142"/>
  <c r="E142"/>
  <c r="D142"/>
  <c r="C142"/>
  <c r="J141"/>
  <c r="I141"/>
  <c r="H141"/>
  <c r="G141"/>
  <c r="F141"/>
  <c r="E141"/>
  <c r="D141"/>
  <c r="C141"/>
  <c r="K136"/>
  <c r="G136"/>
  <c r="C136"/>
  <c r="G135"/>
  <c r="E135"/>
  <c r="C135"/>
  <c r="K134"/>
  <c r="J134"/>
  <c r="J136"/>
  <c r="I134"/>
  <c r="I136"/>
  <c r="H134"/>
  <c r="H136"/>
  <c r="G134"/>
  <c r="F134"/>
  <c r="F136"/>
  <c r="E134"/>
  <c r="E136"/>
  <c r="D134"/>
  <c r="D136"/>
  <c r="C134"/>
  <c r="K132"/>
  <c r="J132"/>
  <c r="I132"/>
  <c r="H132"/>
  <c r="G132"/>
  <c r="F132"/>
  <c r="E132"/>
  <c r="D132"/>
  <c r="C132"/>
  <c r="J131"/>
  <c r="I131"/>
  <c r="H131"/>
  <c r="G131"/>
  <c r="F131"/>
  <c r="E131"/>
  <c r="D131"/>
  <c r="C131"/>
  <c r="K128"/>
  <c r="J128"/>
  <c r="I128"/>
  <c r="H128"/>
  <c r="G128"/>
  <c r="F128"/>
  <c r="E128"/>
  <c r="D128"/>
  <c r="C128"/>
  <c r="J127"/>
  <c r="I127"/>
  <c r="H127"/>
  <c r="G127"/>
  <c r="F127"/>
  <c r="E127"/>
  <c r="D127"/>
  <c r="C127"/>
  <c r="K112"/>
  <c r="J112"/>
  <c r="I112"/>
  <c r="H112"/>
  <c r="G112"/>
  <c r="F112"/>
  <c r="E112"/>
  <c r="D112"/>
  <c r="C112"/>
  <c r="J111"/>
  <c r="I111"/>
  <c r="H111"/>
  <c r="G111"/>
  <c r="F111"/>
  <c r="E111"/>
  <c r="D111"/>
  <c r="C111"/>
  <c r="I108"/>
  <c r="G108"/>
  <c r="D108"/>
  <c r="C108"/>
  <c r="J107"/>
  <c r="F108"/>
  <c r="H107"/>
  <c r="H108"/>
  <c r="J105"/>
  <c r="I105"/>
  <c r="H105"/>
  <c r="G105"/>
  <c r="F105"/>
  <c r="E105"/>
  <c r="D105"/>
  <c r="C105"/>
  <c r="J102"/>
  <c r="I102"/>
  <c r="H102"/>
  <c r="G102"/>
  <c r="F102"/>
  <c r="E102"/>
  <c r="D102"/>
  <c r="C102"/>
  <c r="K99"/>
  <c r="J99"/>
  <c r="I99"/>
  <c r="H99"/>
  <c r="G99"/>
  <c r="F99"/>
  <c r="E99"/>
  <c r="D99"/>
  <c r="C99"/>
  <c r="J98"/>
  <c r="I98"/>
  <c r="H98"/>
  <c r="G98"/>
  <c r="F98"/>
  <c r="E98"/>
  <c r="D98"/>
  <c r="C98"/>
  <c r="K91"/>
  <c r="J91"/>
  <c r="I91"/>
  <c r="H91"/>
  <c r="G91"/>
  <c r="F91"/>
  <c r="E91"/>
  <c r="D91"/>
  <c r="C91"/>
  <c r="J90"/>
  <c r="I90"/>
  <c r="H90"/>
  <c r="G90"/>
  <c r="F90"/>
  <c r="E90"/>
  <c r="D90"/>
  <c r="C90"/>
  <c r="K85"/>
  <c r="J85"/>
  <c r="I85"/>
  <c r="H85"/>
  <c r="G85"/>
  <c r="F85"/>
  <c r="E85"/>
  <c r="D85"/>
  <c r="C85"/>
  <c r="J84"/>
  <c r="I84"/>
  <c r="H84"/>
  <c r="G84"/>
  <c r="F84"/>
  <c r="E84"/>
  <c r="D84"/>
  <c r="C84"/>
  <c r="K81"/>
  <c r="J81"/>
  <c r="I81"/>
  <c r="H81"/>
  <c r="G81"/>
  <c r="F81"/>
  <c r="E81"/>
  <c r="D81"/>
  <c r="C81"/>
  <c r="J80"/>
  <c r="I80"/>
  <c r="H80"/>
  <c r="G80"/>
  <c r="F80"/>
  <c r="E80"/>
  <c r="D80"/>
  <c r="C80"/>
  <c r="K76"/>
  <c r="J76"/>
  <c r="I76"/>
  <c r="H76"/>
  <c r="G76"/>
  <c r="F76"/>
  <c r="E76"/>
  <c r="D76"/>
  <c r="C76"/>
  <c r="J75"/>
  <c r="I75"/>
  <c r="H75"/>
  <c r="G75"/>
  <c r="F75"/>
  <c r="E75"/>
  <c r="D75"/>
  <c r="C75"/>
  <c r="K72"/>
  <c r="J72"/>
  <c r="I72"/>
  <c r="H72"/>
  <c r="G72"/>
  <c r="F72"/>
  <c r="E72"/>
  <c r="D72"/>
  <c r="C72"/>
  <c r="J71"/>
  <c r="I71"/>
  <c r="H71"/>
  <c r="G71"/>
  <c r="F71"/>
  <c r="E71"/>
  <c r="D71"/>
  <c r="C71"/>
  <c r="K68"/>
  <c r="J68"/>
  <c r="I68"/>
  <c r="H68"/>
  <c r="G68"/>
  <c r="F68"/>
  <c r="E68"/>
  <c r="D68"/>
  <c r="C68"/>
  <c r="J67"/>
  <c r="I67"/>
  <c r="H67"/>
  <c r="G67"/>
  <c r="F67"/>
  <c r="E67"/>
  <c r="D67"/>
  <c r="C67"/>
  <c r="K64"/>
  <c r="J64"/>
  <c r="I64"/>
  <c r="H64"/>
  <c r="G64"/>
  <c r="F64"/>
  <c r="E64"/>
  <c r="D64"/>
  <c r="C64"/>
  <c r="J63"/>
  <c r="I63"/>
  <c r="H63"/>
  <c r="G63"/>
  <c r="F63"/>
  <c r="E63"/>
  <c r="D63"/>
  <c r="C63"/>
  <c r="K60"/>
  <c r="J60"/>
  <c r="I60"/>
  <c r="H60"/>
  <c r="G60"/>
  <c r="F60"/>
  <c r="E60"/>
  <c r="D60"/>
  <c r="C60"/>
  <c r="J59"/>
  <c r="I59"/>
  <c r="H59"/>
  <c r="G59"/>
  <c r="F59"/>
  <c r="E59"/>
  <c r="D59"/>
  <c r="C59"/>
  <c r="K56"/>
  <c r="J56"/>
  <c r="I56"/>
  <c r="H56"/>
  <c r="G56"/>
  <c r="F56"/>
  <c r="E56"/>
  <c r="D56"/>
  <c r="C56"/>
  <c r="J55"/>
  <c r="I55"/>
  <c r="H55"/>
  <c r="G55"/>
  <c r="F55"/>
  <c r="E55"/>
  <c r="D55"/>
  <c r="C55"/>
  <c r="K52"/>
  <c r="J52"/>
  <c r="I52"/>
  <c r="H52"/>
  <c r="G52"/>
  <c r="F52"/>
  <c r="E52"/>
  <c r="D52"/>
  <c r="C52"/>
  <c r="J51"/>
  <c r="I51"/>
  <c r="H51"/>
  <c r="G51"/>
  <c r="F51"/>
  <c r="E51"/>
  <c r="D51"/>
  <c r="C51"/>
  <c r="K48"/>
  <c r="J48"/>
  <c r="I48"/>
  <c r="H48"/>
  <c r="G48"/>
  <c r="F48"/>
  <c r="E48"/>
  <c r="D48"/>
  <c r="C48"/>
  <c r="J47"/>
  <c r="I47"/>
  <c r="H47"/>
  <c r="G47"/>
  <c r="F47"/>
  <c r="E47"/>
  <c r="D47"/>
  <c r="C47"/>
  <c r="K44"/>
  <c r="J44"/>
  <c r="I44"/>
  <c r="H44"/>
  <c r="G44"/>
  <c r="F44"/>
  <c r="E44"/>
  <c r="D44"/>
  <c r="C44"/>
  <c r="J43"/>
  <c r="I43"/>
  <c r="H43"/>
  <c r="G43"/>
  <c r="F43"/>
  <c r="E43"/>
  <c r="D43"/>
  <c r="C43"/>
  <c r="K40"/>
  <c r="J40"/>
  <c r="I40"/>
  <c r="H40"/>
  <c r="G40"/>
  <c r="F40"/>
  <c r="E40"/>
  <c r="D40"/>
  <c r="C40"/>
  <c r="J39"/>
  <c r="I39"/>
  <c r="H39"/>
  <c r="G39"/>
  <c r="F39"/>
  <c r="E39"/>
  <c r="D39"/>
  <c r="C39"/>
  <c r="K36"/>
  <c r="J36"/>
  <c r="I36"/>
  <c r="H36"/>
  <c r="G36"/>
  <c r="F36"/>
  <c r="E36"/>
  <c r="D36"/>
  <c r="C36"/>
  <c r="J35"/>
  <c r="I35"/>
  <c r="H35"/>
  <c r="G35"/>
  <c r="F35"/>
  <c r="E35"/>
  <c r="D35"/>
  <c r="C35"/>
  <c r="K32"/>
  <c r="J32"/>
  <c r="I32"/>
  <c r="H32"/>
  <c r="G32"/>
  <c r="F32"/>
  <c r="E32"/>
  <c r="D32"/>
  <c r="C32"/>
  <c r="J31"/>
  <c r="I31"/>
  <c r="H31"/>
  <c r="G31"/>
  <c r="F31"/>
  <c r="E31"/>
  <c r="D31"/>
  <c r="C31"/>
  <c r="K28"/>
  <c r="J28"/>
  <c r="I28"/>
  <c r="H28"/>
  <c r="G28"/>
  <c r="F28"/>
  <c r="E28"/>
  <c r="D28"/>
  <c r="C28"/>
  <c r="J27"/>
  <c r="I27"/>
  <c r="H27"/>
  <c r="G27"/>
  <c r="F27"/>
  <c r="E27"/>
  <c r="D27"/>
  <c r="C27"/>
  <c r="K24"/>
  <c r="J24"/>
  <c r="I24"/>
  <c r="H24"/>
  <c r="G24"/>
  <c r="F24"/>
  <c r="E24"/>
  <c r="D24"/>
  <c r="C24"/>
  <c r="J23"/>
  <c r="I23"/>
  <c r="H23"/>
  <c r="G23"/>
  <c r="F23"/>
  <c r="E23"/>
  <c r="D23"/>
  <c r="C23"/>
  <c r="K18"/>
  <c r="J18"/>
  <c r="I18"/>
  <c r="H18"/>
  <c r="G18"/>
  <c r="F18"/>
  <c r="E18"/>
  <c r="D18"/>
  <c r="C18"/>
  <c r="J17"/>
  <c r="I17"/>
  <c r="H17"/>
  <c r="G17"/>
  <c r="F17"/>
  <c r="E17"/>
  <c r="D17"/>
  <c r="C17"/>
  <c r="K14"/>
  <c r="J14"/>
  <c r="I14"/>
  <c r="H14"/>
  <c r="G14"/>
  <c r="F14"/>
  <c r="E14"/>
  <c r="D14"/>
  <c r="C14"/>
  <c r="J13"/>
  <c r="I13"/>
  <c r="H13"/>
  <c r="G13"/>
  <c r="F13"/>
  <c r="E13"/>
  <c r="D13"/>
  <c r="C13"/>
  <c r="AW61" i="10"/>
  <c r="AW58"/>
  <c r="AW54"/>
  <c r="AW55"/>
  <c r="AW50"/>
  <c r="AW51"/>
  <c r="AW46"/>
  <c r="AW47"/>
  <c r="AW42"/>
  <c r="AW43"/>
  <c r="AW38"/>
  <c r="AW39"/>
  <c r="AW34"/>
  <c r="AW35"/>
  <c r="AW30"/>
  <c r="AW31"/>
  <c r="AW26"/>
  <c r="AW27"/>
  <c r="AW22"/>
  <c r="AW23"/>
  <c r="AW18"/>
  <c r="AW19"/>
  <c r="AW14"/>
  <c r="AW15"/>
  <c r="M52" i="22"/>
  <c r="M49"/>
  <c r="M46"/>
  <c r="M43"/>
  <c r="M30"/>
  <c r="M27"/>
  <c r="M24"/>
  <c r="M21"/>
  <c r="L35"/>
  <c r="M36" s="1"/>
  <c r="K35"/>
  <c r="L36" s="1"/>
  <c r="J35"/>
  <c r="I35"/>
  <c r="H35"/>
  <c r="G35"/>
  <c r="F35"/>
  <c r="L32"/>
  <c r="M33" s="1"/>
  <c r="K32"/>
  <c r="J32"/>
  <c r="I32"/>
  <c r="H32"/>
  <c r="G32"/>
  <c r="E35"/>
  <c r="D35"/>
  <c r="F32"/>
  <c r="E32"/>
  <c r="D32"/>
  <c r="C35"/>
  <c r="B35"/>
  <c r="C32"/>
  <c r="B32"/>
  <c r="C36"/>
  <c r="B90"/>
  <c r="AV101" i="10"/>
  <c r="AV102"/>
  <c r="AV94"/>
  <c r="AV90"/>
  <c r="AV85"/>
  <c r="AV78"/>
  <c r="AV80"/>
  <c r="AV79"/>
  <c r="AV75"/>
  <c r="AV76"/>
  <c r="AV71"/>
  <c r="AV72"/>
  <c r="AU133"/>
  <c r="AU129"/>
  <c r="AV67"/>
  <c r="AV68"/>
  <c r="AV61"/>
  <c r="AV58"/>
  <c r="AV54"/>
  <c r="AV55"/>
  <c r="AV50"/>
  <c r="AV51"/>
  <c r="AV46"/>
  <c r="AV47"/>
  <c r="AV42"/>
  <c r="AV43"/>
  <c r="AV38"/>
  <c r="AV39"/>
  <c r="AV34"/>
  <c r="AV35"/>
  <c r="AV30"/>
  <c r="AV31"/>
  <c r="AV26"/>
  <c r="AV27"/>
  <c r="AV22"/>
  <c r="AV23"/>
  <c r="AV18"/>
  <c r="AV19"/>
  <c r="AV14"/>
  <c r="AV15"/>
  <c r="AU101"/>
  <c r="AU102"/>
  <c r="AU75"/>
  <c r="AU76"/>
  <c r="AU71"/>
  <c r="AU72"/>
  <c r="AU78"/>
  <c r="AU80"/>
  <c r="AU85"/>
  <c r="AU94"/>
  <c r="AU90"/>
  <c r="L147" i="22"/>
  <c r="K147"/>
  <c r="J147"/>
  <c r="I147"/>
  <c r="H147"/>
  <c r="G147"/>
  <c r="F147"/>
  <c r="E147"/>
  <c r="D147"/>
  <c r="C147"/>
  <c r="B147"/>
  <c r="L141"/>
  <c r="K141"/>
  <c r="J141"/>
  <c r="I141"/>
  <c r="H141"/>
  <c r="G141"/>
  <c r="F141"/>
  <c r="E141"/>
  <c r="D141"/>
  <c r="C141"/>
  <c r="B141"/>
  <c r="AT101" i="10"/>
  <c r="AT102"/>
  <c r="AU14"/>
  <c r="AU15"/>
  <c r="AU18"/>
  <c r="AU19"/>
  <c r="AU22"/>
  <c r="AU23"/>
  <c r="AU26"/>
  <c r="AU27"/>
  <c r="AU30"/>
  <c r="AU31"/>
  <c r="AU34"/>
  <c r="AU35"/>
  <c r="AU38"/>
  <c r="AU39"/>
  <c r="AU42"/>
  <c r="AU43"/>
  <c r="AU46"/>
  <c r="AU47"/>
  <c r="AU50"/>
  <c r="AU51"/>
  <c r="AU54"/>
  <c r="AU55"/>
  <c r="AU61"/>
  <c r="AU58"/>
  <c r="AU67"/>
  <c r="AU68"/>
  <c r="H68"/>
  <c r="I68"/>
  <c r="L68"/>
  <c r="M67"/>
  <c r="P68"/>
  <c r="Q68"/>
  <c r="V68"/>
  <c r="X68"/>
  <c r="Y67"/>
  <c r="AC68"/>
  <c r="AF67"/>
  <c r="AG67"/>
  <c r="AK67"/>
  <c r="AN67"/>
  <c r="AP68"/>
  <c r="AR68"/>
  <c r="AT68"/>
  <c r="AT133"/>
  <c r="AT134"/>
  <c r="AT129"/>
  <c r="AT78"/>
  <c r="AT75"/>
  <c r="AT76"/>
  <c r="AT71"/>
  <c r="AT72"/>
  <c r="L16" i="22"/>
  <c r="L13"/>
  <c r="L38"/>
  <c r="M39" s="1"/>
  <c r="K38"/>
  <c r="K39"/>
  <c r="J38"/>
  <c r="I38"/>
  <c r="H38"/>
  <c r="G38"/>
  <c r="G39" s="1"/>
  <c r="F38"/>
  <c r="E38"/>
  <c r="D38"/>
  <c r="C38"/>
  <c r="D39"/>
  <c r="H39" i="10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G39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J38"/>
  <c r="AT90"/>
  <c r="AT85"/>
  <c r="L73" i="22"/>
  <c r="L76"/>
  <c r="AT61" i="10"/>
  <c r="AT58"/>
  <c r="AT54"/>
  <c r="AT55"/>
  <c r="AT50"/>
  <c r="AT51"/>
  <c r="AT46"/>
  <c r="AT47"/>
  <c r="AT42"/>
  <c r="AT43"/>
  <c r="AT34"/>
  <c r="AT35"/>
  <c r="AT30"/>
  <c r="AT31"/>
  <c r="AT26"/>
  <c r="AT27"/>
  <c r="AT22"/>
  <c r="AT23"/>
  <c r="AT18"/>
  <c r="AT19"/>
  <c r="AT14"/>
  <c r="AT15"/>
  <c r="AE133"/>
  <c r="AA133"/>
  <c r="AK129"/>
  <c r="AG129"/>
  <c r="P133"/>
  <c r="P134"/>
  <c r="AS133"/>
  <c r="AR133"/>
  <c r="AV134"/>
  <c r="AR134"/>
  <c r="AQ133"/>
  <c r="AQ134"/>
  <c r="AM133"/>
  <c r="AP133"/>
  <c r="AO133"/>
  <c r="AS134"/>
  <c r="AN133"/>
  <c r="AN134"/>
  <c r="AI133"/>
  <c r="AL133"/>
  <c r="AL134"/>
  <c r="AP134"/>
  <c r="AK133"/>
  <c r="AJ133"/>
  <c r="AF133"/>
  <c r="AF134"/>
  <c r="AH133"/>
  <c r="AG133"/>
  <c r="AD133"/>
  <c r="AC133"/>
  <c r="AG134"/>
  <c r="AC134"/>
  <c r="AB133"/>
  <c r="Z133"/>
  <c r="Z134"/>
  <c r="Y133"/>
  <c r="X133"/>
  <c r="W133"/>
  <c r="V133"/>
  <c r="U133"/>
  <c r="Y134"/>
  <c r="U134"/>
  <c r="T133"/>
  <c r="S133"/>
  <c r="R133"/>
  <c r="R134"/>
  <c r="Q133"/>
  <c r="O133"/>
  <c r="O134"/>
  <c r="N133"/>
  <c r="M133"/>
  <c r="M134"/>
  <c r="Q134"/>
  <c r="L133"/>
  <c r="K133"/>
  <c r="J133"/>
  <c r="I133"/>
  <c r="I134"/>
  <c r="H133"/>
  <c r="G133"/>
  <c r="G134"/>
  <c r="F133"/>
  <c r="E133"/>
  <c r="D133"/>
  <c r="C133"/>
  <c r="B133"/>
  <c r="C129"/>
  <c r="B129"/>
  <c r="D129"/>
  <c r="E129"/>
  <c r="F129"/>
  <c r="F130"/>
  <c r="G129"/>
  <c r="H129"/>
  <c r="H130"/>
  <c r="I129"/>
  <c r="J129"/>
  <c r="K129"/>
  <c r="L129"/>
  <c r="M129"/>
  <c r="N129"/>
  <c r="N130"/>
  <c r="O129"/>
  <c r="P129"/>
  <c r="Q129"/>
  <c r="R129"/>
  <c r="R130"/>
  <c r="S129"/>
  <c r="T129"/>
  <c r="T130"/>
  <c r="U129"/>
  <c r="V129"/>
  <c r="V130"/>
  <c r="W129"/>
  <c r="X129"/>
  <c r="X130"/>
  <c r="Y129"/>
  <c r="Y130"/>
  <c r="Z129"/>
  <c r="AD130"/>
  <c r="AA129"/>
  <c r="AB129"/>
  <c r="AC129"/>
  <c r="AD129"/>
  <c r="AE129"/>
  <c r="AF129"/>
  <c r="AH129"/>
  <c r="AI129"/>
  <c r="AI130"/>
  <c r="AJ129"/>
  <c r="AJ130"/>
  <c r="AL129"/>
  <c r="AM129"/>
  <c r="AM130"/>
  <c r="AN129"/>
  <c r="AO129"/>
  <c r="AO130"/>
  <c r="AP129"/>
  <c r="AQ129"/>
  <c r="AR129"/>
  <c r="AV130"/>
  <c r="AS129"/>
  <c r="AS130"/>
  <c r="C156" i="22"/>
  <c r="C157"/>
  <c r="B156"/>
  <c r="D156"/>
  <c r="E156"/>
  <c r="F156"/>
  <c r="G157"/>
  <c r="G156"/>
  <c r="H156"/>
  <c r="I156"/>
  <c r="J156"/>
  <c r="K157"/>
  <c r="K156"/>
  <c r="L156"/>
  <c r="L157"/>
  <c r="C152"/>
  <c r="D152"/>
  <c r="E152"/>
  <c r="F152"/>
  <c r="G153"/>
  <c r="G152"/>
  <c r="H152"/>
  <c r="H153"/>
  <c r="I152"/>
  <c r="I153"/>
  <c r="J152"/>
  <c r="K152"/>
  <c r="K153"/>
  <c r="L152"/>
  <c r="L153"/>
  <c r="B152"/>
  <c r="C153"/>
  <c r="L162"/>
  <c r="D162"/>
  <c r="E162"/>
  <c r="F162"/>
  <c r="G162"/>
  <c r="H162"/>
  <c r="I162"/>
  <c r="J162"/>
  <c r="K162"/>
  <c r="C162"/>
  <c r="D165"/>
  <c r="E165"/>
  <c r="F165"/>
  <c r="G165"/>
  <c r="H165"/>
  <c r="I165"/>
  <c r="J165"/>
  <c r="K165"/>
  <c r="L165"/>
  <c r="C165"/>
  <c r="L67"/>
  <c r="K67"/>
  <c r="J67"/>
  <c r="I67"/>
  <c r="H67"/>
  <c r="L64"/>
  <c r="K64"/>
  <c r="J64"/>
  <c r="I64"/>
  <c r="H64"/>
  <c r="L61"/>
  <c r="K61"/>
  <c r="J61"/>
  <c r="I61"/>
  <c r="H61"/>
  <c r="G54" i="10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F55"/>
  <c r="E55"/>
  <c r="D55"/>
  <c r="C55"/>
  <c r="F54"/>
  <c r="L52" i="22"/>
  <c r="S50" i="1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R51"/>
  <c r="Q51"/>
  <c r="P51"/>
  <c r="O51"/>
  <c r="R50"/>
  <c r="L49" i="22"/>
  <c r="K46" i="10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J47"/>
  <c r="I47"/>
  <c r="H47"/>
  <c r="G47"/>
  <c r="J46"/>
  <c r="L46" i="22"/>
  <c r="D46"/>
  <c r="E46"/>
  <c r="S42" i="10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R43"/>
  <c r="R42"/>
  <c r="Q43"/>
  <c r="P43"/>
  <c r="O43"/>
  <c r="L43" i="22"/>
  <c r="L94"/>
  <c r="AP78" i="10"/>
  <c r="AO78"/>
  <c r="AQ78"/>
  <c r="AR78"/>
  <c r="AS80"/>
  <c r="AS78"/>
  <c r="L33" i="22"/>
  <c r="G34" i="10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F35"/>
  <c r="F34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F31"/>
  <c r="F30"/>
  <c r="C31"/>
  <c r="E35"/>
  <c r="D35"/>
  <c r="C35"/>
  <c r="E31"/>
  <c r="D31"/>
  <c r="F22"/>
  <c r="L57" i="22"/>
  <c r="M58" s="1"/>
  <c r="K57"/>
  <c r="J57"/>
  <c r="I57"/>
  <c r="H57"/>
  <c r="G57"/>
  <c r="G58"/>
  <c r="F57"/>
  <c r="L54"/>
  <c r="M55" s="1"/>
  <c r="K54"/>
  <c r="J54"/>
  <c r="J55" s="1"/>
  <c r="I54"/>
  <c r="H54"/>
  <c r="G54"/>
  <c r="F54"/>
  <c r="T61" i="10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S61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S58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S14"/>
  <c r="L24" i="22"/>
  <c r="K24"/>
  <c r="J24"/>
  <c r="I24"/>
  <c r="H24"/>
  <c r="G24"/>
  <c r="F24"/>
  <c r="E24"/>
  <c r="D24"/>
  <c r="C24"/>
  <c r="L30"/>
  <c r="K30"/>
  <c r="J30"/>
  <c r="I30"/>
  <c r="H30"/>
  <c r="G30"/>
  <c r="F30"/>
  <c r="E30"/>
  <c r="D30"/>
  <c r="C30"/>
  <c r="L27"/>
  <c r="K27"/>
  <c r="J27"/>
  <c r="I27"/>
  <c r="H27"/>
  <c r="G27"/>
  <c r="F27"/>
  <c r="E27"/>
  <c r="D27"/>
  <c r="C27"/>
  <c r="C21"/>
  <c r="L100"/>
  <c r="L103"/>
  <c r="L106"/>
  <c r="L109"/>
  <c r="L97"/>
  <c r="AS90" i="10"/>
  <c r="AQ85"/>
  <c r="AQ87"/>
  <c r="AM85"/>
  <c r="AR85"/>
  <c r="AR86"/>
  <c r="AS85"/>
  <c r="L114" i="22"/>
  <c r="L115"/>
  <c r="L118"/>
  <c r="K114"/>
  <c r="K118"/>
  <c r="AS102" i="10"/>
  <c r="AS101"/>
  <c r="C118" i="22"/>
  <c r="B118"/>
  <c r="D118"/>
  <c r="D119"/>
  <c r="E118"/>
  <c r="E119"/>
  <c r="F118"/>
  <c r="G118"/>
  <c r="G119"/>
  <c r="H118"/>
  <c r="H119"/>
  <c r="I118"/>
  <c r="I114"/>
  <c r="I121"/>
  <c r="J118"/>
  <c r="J119"/>
  <c r="C114"/>
  <c r="C115"/>
  <c r="D114"/>
  <c r="E114"/>
  <c r="F114"/>
  <c r="G115"/>
  <c r="G114"/>
  <c r="H114"/>
  <c r="J114"/>
  <c r="B114"/>
  <c r="B121"/>
  <c r="C85" i="10"/>
  <c r="G86"/>
  <c r="D85"/>
  <c r="E85"/>
  <c r="E87"/>
  <c r="F85"/>
  <c r="G85"/>
  <c r="H87"/>
  <c r="H85"/>
  <c r="I85"/>
  <c r="I87"/>
  <c r="J85"/>
  <c r="K85"/>
  <c r="K87"/>
  <c r="O85"/>
  <c r="L85"/>
  <c r="L86"/>
  <c r="M85"/>
  <c r="M86"/>
  <c r="N85"/>
  <c r="P85"/>
  <c r="P87"/>
  <c r="Q85"/>
  <c r="Q90"/>
  <c r="Q94"/>
  <c r="R96"/>
  <c r="R85"/>
  <c r="S85"/>
  <c r="S87"/>
  <c r="T85"/>
  <c r="T87"/>
  <c r="U85"/>
  <c r="V85"/>
  <c r="V86"/>
  <c r="W85"/>
  <c r="W86"/>
  <c r="X85"/>
  <c r="Y87"/>
  <c r="Y85"/>
  <c r="Z85"/>
  <c r="Z87"/>
  <c r="AA85"/>
  <c r="AA86"/>
  <c r="AB85"/>
  <c r="AC85"/>
  <c r="AD85"/>
  <c r="AE85"/>
  <c r="AE86"/>
  <c r="AF85"/>
  <c r="AF86"/>
  <c r="AG85"/>
  <c r="AG87"/>
  <c r="AH85"/>
  <c r="AL86"/>
  <c r="AH87"/>
  <c r="AI85"/>
  <c r="AJ85"/>
  <c r="AK85"/>
  <c r="AO86"/>
  <c r="AL85"/>
  <c r="AN85"/>
  <c r="AN86"/>
  <c r="AO85"/>
  <c r="AP85"/>
  <c r="AP86"/>
  <c r="B85"/>
  <c r="C90"/>
  <c r="D92"/>
  <c r="D90"/>
  <c r="E90"/>
  <c r="E92"/>
  <c r="F90"/>
  <c r="G90"/>
  <c r="G91"/>
  <c r="H90"/>
  <c r="H92"/>
  <c r="I90"/>
  <c r="I91"/>
  <c r="J90"/>
  <c r="J91"/>
  <c r="K90"/>
  <c r="L90"/>
  <c r="L92"/>
  <c r="M90"/>
  <c r="N90"/>
  <c r="O90"/>
  <c r="P90"/>
  <c r="P91"/>
  <c r="U90"/>
  <c r="R90"/>
  <c r="S90"/>
  <c r="S91"/>
  <c r="T90"/>
  <c r="T92"/>
  <c r="V90"/>
  <c r="V94"/>
  <c r="W90"/>
  <c r="W91"/>
  <c r="X90"/>
  <c r="X91"/>
  <c r="Y90"/>
  <c r="Z90"/>
  <c r="AA90"/>
  <c r="AA91"/>
  <c r="AB90"/>
  <c r="AB91"/>
  <c r="AC90"/>
  <c r="AD90"/>
  <c r="AD91"/>
  <c r="AE90"/>
  <c r="AE92"/>
  <c r="AF90"/>
  <c r="AG90"/>
  <c r="AH90"/>
  <c r="AH94"/>
  <c r="AI90"/>
  <c r="AJ90"/>
  <c r="AN90"/>
  <c r="AN91"/>
  <c r="AK90"/>
  <c r="AK92"/>
  <c r="AL90"/>
  <c r="AM90"/>
  <c r="AM91"/>
  <c r="AO90"/>
  <c r="AO91"/>
  <c r="AP90"/>
  <c r="AQ90"/>
  <c r="AQ92"/>
  <c r="AR90"/>
  <c r="B90"/>
  <c r="F91"/>
  <c r="C90" i="22"/>
  <c r="C91"/>
  <c r="D90"/>
  <c r="E91"/>
  <c r="E90"/>
  <c r="F90"/>
  <c r="G90"/>
  <c r="H90"/>
  <c r="I90"/>
  <c r="J90"/>
  <c r="K90"/>
  <c r="L90"/>
  <c r="D88"/>
  <c r="E88"/>
  <c r="F88"/>
  <c r="G88"/>
  <c r="H88"/>
  <c r="I88"/>
  <c r="J88"/>
  <c r="K88"/>
  <c r="L88"/>
  <c r="C88"/>
  <c r="H75" i="10"/>
  <c r="AL71"/>
  <c r="AL72"/>
  <c r="D85" i="22"/>
  <c r="E85"/>
  <c r="F85"/>
  <c r="G85"/>
  <c r="H85"/>
  <c r="I85"/>
  <c r="J85"/>
  <c r="K85"/>
  <c r="L85"/>
  <c r="C85"/>
  <c r="K21"/>
  <c r="L21"/>
  <c r="J21"/>
  <c r="I75" i="10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F75"/>
  <c r="C76"/>
  <c r="D76"/>
  <c r="E76"/>
  <c r="F76"/>
  <c r="G76"/>
  <c r="G75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M71"/>
  <c r="AN71"/>
  <c r="AO71"/>
  <c r="AP71"/>
  <c r="AQ71"/>
  <c r="AR71"/>
  <c r="AS71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M72"/>
  <c r="AN72"/>
  <c r="AO72"/>
  <c r="AP72"/>
  <c r="AQ72"/>
  <c r="AR72"/>
  <c r="AS72"/>
  <c r="F71"/>
  <c r="C72"/>
  <c r="D72"/>
  <c r="E72"/>
  <c r="F72"/>
  <c r="G72"/>
  <c r="G71"/>
  <c r="C78"/>
  <c r="D78"/>
  <c r="E78"/>
  <c r="F80"/>
  <c r="F78"/>
  <c r="G78"/>
  <c r="H78"/>
  <c r="H80"/>
  <c r="I78"/>
  <c r="J80"/>
  <c r="J78"/>
  <c r="K78"/>
  <c r="O78"/>
  <c r="L78"/>
  <c r="M78"/>
  <c r="N78"/>
  <c r="P78"/>
  <c r="Q78"/>
  <c r="U79"/>
  <c r="R78"/>
  <c r="S78"/>
  <c r="T78"/>
  <c r="T79"/>
  <c r="U78"/>
  <c r="V78"/>
  <c r="W78"/>
  <c r="X78"/>
  <c r="AB79"/>
  <c r="Y78"/>
  <c r="Z78"/>
  <c r="AA78"/>
  <c r="AA80"/>
  <c r="AB78"/>
  <c r="AB80"/>
  <c r="AF78"/>
  <c r="AC78"/>
  <c r="AC80"/>
  <c r="AD78"/>
  <c r="AD80"/>
  <c r="AE78"/>
  <c r="AE80"/>
  <c r="AG78"/>
  <c r="AG79"/>
  <c r="AH78"/>
  <c r="AI78"/>
  <c r="AJ78"/>
  <c r="AK78"/>
  <c r="AK79"/>
  <c r="AL78"/>
  <c r="AL79"/>
  <c r="AM78"/>
  <c r="AQ79"/>
  <c r="AN78"/>
  <c r="AN79"/>
  <c r="B78"/>
  <c r="C80"/>
  <c r="C106" i="22"/>
  <c r="C109"/>
  <c r="H100"/>
  <c r="K97"/>
  <c r="J97"/>
  <c r="I97"/>
  <c r="H97"/>
  <c r="G97"/>
  <c r="F97"/>
  <c r="E97"/>
  <c r="D97"/>
  <c r="C97"/>
  <c r="Z67" i="10"/>
  <c r="C66"/>
  <c r="G67"/>
  <c r="D66"/>
  <c r="E66"/>
  <c r="O67"/>
  <c r="O68"/>
  <c r="S68"/>
  <c r="AB67"/>
  <c r="Y68"/>
  <c r="AA67"/>
  <c r="B66"/>
  <c r="F67"/>
  <c r="D109" i="22"/>
  <c r="E109"/>
  <c r="G109"/>
  <c r="H109"/>
  <c r="I109"/>
  <c r="J109"/>
  <c r="K109"/>
  <c r="F109"/>
  <c r="D106"/>
  <c r="F106"/>
  <c r="G106"/>
  <c r="H106"/>
  <c r="I106"/>
  <c r="J106"/>
  <c r="K106"/>
  <c r="E106"/>
  <c r="C103"/>
  <c r="D103"/>
  <c r="E103"/>
  <c r="F103"/>
  <c r="H103"/>
  <c r="I103"/>
  <c r="J103"/>
  <c r="K103"/>
  <c r="G103"/>
  <c r="C100"/>
  <c r="D100"/>
  <c r="E100"/>
  <c r="F100"/>
  <c r="I100"/>
  <c r="J100"/>
  <c r="K100"/>
  <c r="G100"/>
  <c r="C94"/>
  <c r="D94"/>
  <c r="E94"/>
  <c r="G94"/>
  <c r="H94"/>
  <c r="I94"/>
  <c r="J94"/>
  <c r="K94"/>
  <c r="F94"/>
  <c r="C81"/>
  <c r="D81"/>
  <c r="E81"/>
  <c r="F81"/>
  <c r="F82"/>
  <c r="G81"/>
  <c r="H81"/>
  <c r="H82"/>
  <c r="I81"/>
  <c r="I82"/>
  <c r="J81"/>
  <c r="K81"/>
  <c r="L81"/>
  <c r="L82"/>
  <c r="B81"/>
  <c r="F49"/>
  <c r="G49"/>
  <c r="I49"/>
  <c r="J49"/>
  <c r="K49"/>
  <c r="H49"/>
  <c r="F46"/>
  <c r="H46"/>
  <c r="I46"/>
  <c r="J46"/>
  <c r="K46"/>
  <c r="G46"/>
  <c r="G43"/>
  <c r="H43"/>
  <c r="I43"/>
  <c r="J43"/>
  <c r="K43"/>
  <c r="F43"/>
  <c r="C52"/>
  <c r="D52"/>
  <c r="E52"/>
  <c r="F52"/>
  <c r="H52"/>
  <c r="I52"/>
  <c r="J52"/>
  <c r="K52"/>
  <c r="G52"/>
  <c r="E36"/>
  <c r="G36"/>
  <c r="H36"/>
  <c r="I36"/>
  <c r="F36"/>
  <c r="C33"/>
  <c r="D33"/>
  <c r="E33"/>
  <c r="H33"/>
  <c r="I33"/>
  <c r="J33"/>
  <c r="K33"/>
  <c r="C71"/>
  <c r="D76"/>
  <c r="D71"/>
  <c r="E71"/>
  <c r="E76"/>
  <c r="F71"/>
  <c r="F76"/>
  <c r="G71"/>
  <c r="H71"/>
  <c r="I76"/>
  <c r="I71"/>
  <c r="J71"/>
  <c r="K71"/>
  <c r="B71"/>
  <c r="C73"/>
  <c r="D73"/>
  <c r="E73"/>
  <c r="G73"/>
  <c r="H73"/>
  <c r="I73"/>
  <c r="J73"/>
  <c r="K73"/>
  <c r="F73"/>
  <c r="F127"/>
  <c r="H127"/>
  <c r="I127"/>
  <c r="J127"/>
  <c r="K127"/>
  <c r="L127"/>
  <c r="G127"/>
  <c r="D16"/>
  <c r="E16"/>
  <c r="F16"/>
  <c r="G16"/>
  <c r="H16"/>
  <c r="I16"/>
  <c r="J16"/>
  <c r="K16"/>
  <c r="C16"/>
  <c r="K13"/>
  <c r="AP102" i="10"/>
  <c r="AQ102"/>
  <c r="AR102"/>
  <c r="AP101"/>
  <c r="AQ101"/>
  <c r="AR101"/>
  <c r="AO102"/>
  <c r="AO101"/>
  <c r="J13" i="22"/>
  <c r="I13"/>
  <c r="H13"/>
  <c r="G13"/>
  <c r="F13"/>
  <c r="E13"/>
  <c r="D13"/>
  <c r="C13"/>
  <c r="I21"/>
  <c r="H21"/>
  <c r="G21"/>
  <c r="F21"/>
  <c r="E21"/>
  <c r="D21"/>
  <c r="R101" i="10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Q67"/>
  <c r="AO68"/>
  <c r="AM68"/>
  <c r="W67"/>
  <c r="S67"/>
  <c r="R67"/>
  <c r="G76" i="22"/>
  <c r="K76"/>
  <c r="J76"/>
  <c r="C76"/>
  <c r="H76"/>
  <c r="T67" i="10"/>
  <c r="T68"/>
  <c r="N68"/>
  <c r="N67"/>
  <c r="X67"/>
  <c r="AD68"/>
  <c r="AD67"/>
  <c r="K68"/>
  <c r="C68"/>
  <c r="AM67"/>
  <c r="AA68"/>
  <c r="AC67"/>
  <c r="AJ68"/>
  <c r="AB68"/>
  <c r="AJ67"/>
  <c r="AH134"/>
  <c r="D153" i="22"/>
  <c r="H115"/>
  <c r="K67" i="10"/>
  <c r="V92"/>
  <c r="AN68"/>
  <c r="AG68"/>
  <c r="S134"/>
  <c r="W134"/>
  <c r="M68"/>
  <c r="AJ94"/>
  <c r="AS91"/>
  <c r="AI68"/>
  <c r="AH67"/>
  <c r="V67"/>
  <c r="AE67"/>
  <c r="AF68"/>
  <c r="AE68"/>
  <c r="AI67"/>
  <c r="U68"/>
  <c r="AT67"/>
  <c r="AP67"/>
  <c r="U94"/>
  <c r="V96"/>
  <c r="AQ68"/>
  <c r="L67"/>
  <c r="J67"/>
  <c r="G68"/>
  <c r="AL68"/>
  <c r="AL67"/>
  <c r="W68"/>
  <c r="L134"/>
  <c r="AH68"/>
  <c r="R68"/>
  <c r="AO67"/>
  <c r="AK68"/>
  <c r="P67"/>
  <c r="Q67"/>
  <c r="AS68"/>
  <c r="J68"/>
  <c r="AS67"/>
  <c r="U67"/>
  <c r="AR67"/>
  <c r="Z68"/>
  <c r="AK134"/>
  <c r="V134"/>
  <c r="AD86"/>
  <c r="V91"/>
  <c r="AI91"/>
  <c r="E94"/>
  <c r="H94"/>
  <c r="F157" i="22"/>
  <c r="K115"/>
  <c r="I39"/>
  <c r="C119"/>
  <c r="E157"/>
  <c r="E153"/>
  <c r="D121"/>
  <c r="D122"/>
  <c r="K119"/>
  <c r="F115"/>
  <c r="F121"/>
  <c r="F122"/>
  <c r="E115"/>
  <c r="D91"/>
  <c r="F119"/>
  <c r="K121"/>
  <c r="L121"/>
  <c r="L122"/>
  <c r="H157"/>
  <c r="H121"/>
  <c r="J121"/>
  <c r="J122"/>
  <c r="C121"/>
  <c r="C122"/>
  <c r="I157"/>
  <c r="I119"/>
  <c r="L119"/>
  <c r="E121"/>
  <c r="J39"/>
  <c r="Q86" i="10"/>
  <c r="AP92"/>
  <c r="K79"/>
  <c r="G79"/>
  <c r="AP91"/>
  <c r="F92"/>
  <c r="Z86"/>
  <c r="E68"/>
  <c r="F68"/>
  <c r="I67"/>
  <c r="Y91"/>
  <c r="O91"/>
  <c r="D68"/>
  <c r="H67"/>
  <c r="AH91"/>
  <c r="O87"/>
  <c r="O80"/>
  <c r="AT80"/>
  <c r="K122" i="22"/>
  <c r="I122"/>
  <c r="E122"/>
  <c r="J115"/>
  <c r="F153"/>
  <c r="J153"/>
  <c r="I115"/>
  <c r="J157"/>
  <c r="G82"/>
  <c r="C82"/>
  <c r="G121"/>
  <c r="H122"/>
  <c r="D115"/>
  <c r="D157"/>
  <c r="AS94" i="10"/>
  <c r="J87"/>
  <c r="Y94"/>
  <c r="AF94"/>
  <c r="F94"/>
  <c r="AG86"/>
  <c r="AI87"/>
  <c r="G94"/>
  <c r="G96"/>
  <c r="S86"/>
  <c r="AR91"/>
  <c r="AO94"/>
  <c r="AC86"/>
  <c r="AI94"/>
  <c r="AI96"/>
  <c r="J86"/>
  <c r="S94"/>
  <c r="AT91"/>
  <c r="AH86"/>
  <c r="N87"/>
  <c r="D94"/>
  <c r="AU91"/>
  <c r="AU87"/>
  <c r="AU92"/>
  <c r="W92"/>
  <c r="AM87"/>
  <c r="AM94"/>
  <c r="AH92"/>
  <c r="AM86"/>
  <c r="H86"/>
  <c r="AM92"/>
  <c r="K92"/>
  <c r="K91"/>
  <c r="AP94"/>
  <c r="U86"/>
  <c r="K86"/>
  <c r="AN87"/>
  <c r="AN94"/>
  <c r="AN96"/>
  <c r="AN92"/>
  <c r="AA92"/>
  <c r="Z94"/>
  <c r="Z91"/>
  <c r="AD87"/>
  <c r="AD94"/>
  <c r="AD95"/>
  <c r="R94"/>
  <c r="R86"/>
  <c r="AI92"/>
  <c r="AQ86"/>
  <c r="AO87"/>
  <c r="AQ91"/>
  <c r="AL91"/>
  <c r="AF91"/>
  <c r="N91"/>
  <c r="AB87"/>
  <c r="Q87"/>
  <c r="M87"/>
  <c r="C94"/>
  <c r="G92"/>
  <c r="O94"/>
  <c r="F87"/>
  <c r="AJ87"/>
  <c r="M94"/>
  <c r="Q95"/>
  <c r="AG94"/>
  <c r="AG95"/>
  <c r="AG96"/>
  <c r="AL92"/>
  <c r="O86"/>
  <c r="AL94"/>
  <c r="AL95"/>
  <c r="AN95"/>
  <c r="AM95"/>
  <c r="AH79"/>
  <c r="S80"/>
  <c r="Z80"/>
  <c r="T80"/>
  <c r="S79"/>
  <c r="J79"/>
  <c r="X79"/>
  <c r="R79"/>
  <c r="V79"/>
  <c r="AS79"/>
  <c r="U80"/>
  <c r="Y80"/>
  <c r="G55" i="22"/>
  <c r="K55"/>
  <c r="L55"/>
  <c r="H58"/>
  <c r="L58"/>
  <c r="H39"/>
  <c r="L39"/>
  <c r="I55"/>
  <c r="E39"/>
  <c r="K58"/>
  <c r="I58"/>
  <c r="H55"/>
  <c r="F39"/>
  <c r="J58"/>
  <c r="AE130" i="10"/>
  <c r="P130"/>
  <c r="Q130"/>
  <c r="AG130"/>
  <c r="AT130"/>
  <c r="N134"/>
  <c r="AE134"/>
  <c r="AQ130"/>
  <c r="AC130"/>
  <c r="AO134"/>
  <c r="W130"/>
  <c r="I91" i="22"/>
  <c r="G91"/>
  <c r="K91"/>
  <c r="F91"/>
  <c r="L91"/>
  <c r="H91"/>
  <c r="J91"/>
  <c r="AV96" i="10"/>
  <c r="T91"/>
  <c r="AS95"/>
  <c r="U91"/>
  <c r="P92"/>
  <c r="B94"/>
  <c r="C96"/>
  <c r="AE91"/>
  <c r="J94"/>
  <c r="J95"/>
  <c r="Y92"/>
  <c r="AB92"/>
  <c r="P94"/>
  <c r="AM96"/>
  <c r="I94"/>
  <c r="AK91"/>
  <c r="AJ92"/>
  <c r="R91"/>
  <c r="AT92"/>
  <c r="AB94"/>
  <c r="Z96"/>
  <c r="C92"/>
  <c r="R92"/>
  <c r="T94"/>
  <c r="AF92"/>
  <c r="AD92"/>
  <c r="Z92"/>
  <c r="U92"/>
  <c r="M91"/>
  <c r="AS92"/>
  <c r="AV91"/>
  <c r="AV92"/>
  <c r="AU86"/>
  <c r="F96"/>
  <c r="K94"/>
  <c r="AJ95"/>
  <c r="AR94"/>
  <c r="AR95"/>
  <c r="F86"/>
  <c r="G95"/>
  <c r="AK87"/>
  <c r="AE87"/>
  <c r="G87"/>
  <c r="AP96"/>
  <c r="H96"/>
  <c r="AI86"/>
  <c r="AT86"/>
  <c r="X87"/>
  <c r="AK86"/>
  <c r="X86"/>
  <c r="AA87"/>
  <c r="AE94"/>
  <c r="AB86"/>
  <c r="Y86"/>
  <c r="R87"/>
  <c r="AS86"/>
  <c r="AV86"/>
  <c r="AV87"/>
  <c r="AP95"/>
  <c r="AH96"/>
  <c r="S95"/>
  <c r="S96"/>
  <c r="T96"/>
  <c r="Q96"/>
  <c r="D96"/>
  <c r="E96"/>
  <c r="T95"/>
  <c r="P96"/>
  <c r="H95"/>
  <c r="AH95"/>
  <c r="AC94"/>
  <c r="AO96"/>
  <c r="AF95"/>
  <c r="F95"/>
  <c r="M92"/>
  <c r="AF87"/>
  <c r="L94"/>
  <c r="P95"/>
  <c r="X94"/>
  <c r="AC87"/>
  <c r="AL87"/>
  <c r="AR92"/>
  <c r="V95"/>
  <c r="X92"/>
  <c r="P86"/>
  <c r="U87"/>
  <c r="AP87"/>
  <c r="I92"/>
  <c r="C87"/>
  <c r="AT87"/>
  <c r="Q92"/>
  <c r="L91"/>
  <c r="N86"/>
  <c r="AA94"/>
  <c r="AB96"/>
  <c r="D87"/>
  <c r="J92"/>
  <c r="AG92"/>
  <c r="I86"/>
  <c r="L87"/>
  <c r="AJ91"/>
  <c r="W87"/>
  <c r="V87"/>
  <c r="AR87"/>
  <c r="N92"/>
  <c r="H91"/>
  <c r="AK94"/>
  <c r="AO95"/>
  <c r="AG91"/>
  <c r="Z95"/>
  <c r="AJ96"/>
  <c r="AC91"/>
  <c r="Q91"/>
  <c r="N94"/>
  <c r="T86"/>
  <c r="O92"/>
  <c r="AC92"/>
  <c r="AQ94"/>
  <c r="AU95"/>
  <c r="AO92"/>
  <c r="W94"/>
  <c r="X96"/>
  <c r="AS87"/>
  <c r="AJ86"/>
  <c r="AT94"/>
  <c r="S92"/>
  <c r="AU79"/>
  <c r="AG80"/>
  <c r="AA79"/>
  <c r="AD79"/>
  <c r="AH80"/>
  <c r="AL80"/>
  <c r="AC79"/>
  <c r="Y79"/>
  <c r="N79"/>
  <c r="V80"/>
  <c r="AO80"/>
  <c r="P79"/>
  <c r="G80"/>
  <c r="AN80"/>
  <c r="Q80"/>
  <c r="F79"/>
  <c r="AO79"/>
  <c r="AK80"/>
  <c r="Q79"/>
  <c r="Z79"/>
  <c r="I79"/>
  <c r="W80"/>
  <c r="AM79"/>
  <c r="AR79"/>
  <c r="K80"/>
  <c r="AM80"/>
  <c r="AJ80"/>
  <c r="E80"/>
  <c r="P80"/>
  <c r="W79"/>
  <c r="R80"/>
  <c r="M79"/>
  <c r="AT79"/>
  <c r="AI80"/>
  <c r="AP80"/>
  <c r="AJ79"/>
  <c r="AF79"/>
  <c r="D80"/>
  <c r="M80"/>
  <c r="AQ80"/>
  <c r="O79"/>
  <c r="H79"/>
  <c r="L80"/>
  <c r="L79"/>
  <c r="AI79"/>
  <c r="AP79"/>
  <c r="AR80"/>
  <c r="AF80"/>
  <c r="X80"/>
  <c r="N80"/>
  <c r="I80"/>
  <c r="AE79"/>
  <c r="K96"/>
  <c r="I96"/>
  <c r="M95"/>
  <c r="I95"/>
  <c r="J96"/>
  <c r="AF96"/>
  <c r="AE96"/>
  <c r="K95"/>
  <c r="O95"/>
  <c r="M96"/>
  <c r="AT95"/>
  <c r="AT96"/>
  <c r="W96"/>
  <c r="W95"/>
  <c r="AK95"/>
  <c r="AL96"/>
  <c r="AK96"/>
  <c r="AA95"/>
  <c r="AA96"/>
  <c r="AE95"/>
  <c r="AC96"/>
  <c r="AC95"/>
  <c r="AD96"/>
  <c r="L96"/>
  <c r="L95"/>
  <c r="AR96"/>
  <c r="AQ96"/>
  <c r="AQ95"/>
  <c r="N95"/>
  <c r="O96"/>
  <c r="N96"/>
  <c r="X95"/>
  <c r="Y96"/>
  <c r="AB95"/>
  <c r="R95"/>
  <c r="AU96"/>
  <c r="J36" i="22"/>
  <c r="G33"/>
  <c r="F33"/>
  <c r="D36"/>
  <c r="K36"/>
  <c r="AI95" i="10"/>
  <c r="U95"/>
  <c r="AS96"/>
  <c r="G122" i="22"/>
  <c r="AV95" i="10"/>
  <c r="Y95"/>
  <c r="U96"/>
  <c r="D135" i="23"/>
  <c r="J108"/>
  <c r="F135"/>
  <c r="H135"/>
  <c r="E108"/>
  <c r="I135"/>
  <c r="J135"/>
  <c r="E82" i="22"/>
  <c r="K82"/>
  <c r="J82"/>
  <c r="D82"/>
  <c r="X134" i="10"/>
  <c r="AB134"/>
  <c r="AM134"/>
  <c r="AA134"/>
  <c r="AU134"/>
  <c r="H134"/>
  <c r="AI134"/>
  <c r="F134"/>
  <c r="J134"/>
  <c r="AJ134"/>
  <c r="Z130"/>
  <c r="J130"/>
  <c r="AR130"/>
  <c r="AL130"/>
  <c r="AH130"/>
  <c r="AP130"/>
  <c r="AN130"/>
  <c r="M130"/>
  <c r="AF130"/>
  <c r="O130"/>
  <c r="AA130"/>
  <c r="U130"/>
  <c r="G130"/>
  <c r="AK130"/>
  <c r="AU130"/>
  <c r="I130"/>
  <c r="S130"/>
  <c r="AB130"/>
  <c r="T134"/>
  <c r="AD134"/>
  <c r="K130"/>
  <c r="K134"/>
  <c r="L130"/>
</calcChain>
</file>

<file path=xl/sharedStrings.xml><?xml version="1.0" encoding="utf-8"?>
<sst xmlns="http://schemas.openxmlformats.org/spreadsheetml/2006/main" count="431" uniqueCount="109">
  <si>
    <t>Produzione</t>
  </si>
  <si>
    <t>var.% t-1</t>
  </si>
  <si>
    <t>var.% t-4</t>
  </si>
  <si>
    <t>Ordini esteri</t>
  </si>
  <si>
    <t>….</t>
  </si>
  <si>
    <t>INDICATORI</t>
  </si>
  <si>
    <t>var.% a/a</t>
  </si>
  <si>
    <t>Tasso di disoccupazione</t>
  </si>
  <si>
    <t>Fatturato</t>
  </si>
  <si>
    <t>Prezzi al consumo (NIC)</t>
  </si>
  <si>
    <t>var.ass. t-1</t>
  </si>
  <si>
    <t>var.ass. t-4</t>
  </si>
  <si>
    <t>% su Italia</t>
  </si>
  <si>
    <t>Veneto</t>
  </si>
  <si>
    <t>Italia</t>
  </si>
  <si>
    <t>Anno</t>
  </si>
  <si>
    <t>Ordini interni</t>
  </si>
  <si>
    <t>Immatricolazioni auto</t>
  </si>
  <si>
    <r>
      <t xml:space="preserve">Cassa integrazione </t>
    </r>
    <r>
      <rPr>
        <sz val="10"/>
        <rFont val="Tahoma"/>
        <family val="2"/>
      </rPr>
      <t>(mgl ore)</t>
    </r>
  </si>
  <si>
    <t>1°trim.</t>
  </si>
  <si>
    <t>2°trim.</t>
  </si>
  <si>
    <t>3°trim.</t>
  </si>
  <si>
    <t>4°trim.</t>
  </si>
  <si>
    <r>
      <t>Esportazioni</t>
    </r>
    <r>
      <rPr>
        <sz val="10"/>
        <rFont val="Tahoma"/>
        <family val="2"/>
      </rPr>
      <t xml:space="preserve"> (mln euro)</t>
    </r>
    <r>
      <rPr>
        <sz val="8"/>
        <rFont val="Tahoma"/>
        <family val="2"/>
      </rPr>
      <t xml:space="preserve"> (b)</t>
    </r>
  </si>
  <si>
    <r>
      <t>Importazioni</t>
    </r>
    <r>
      <rPr>
        <sz val="10"/>
        <rFont val="Tahoma"/>
        <family val="2"/>
      </rPr>
      <t xml:space="preserve"> (mln euro)</t>
    </r>
    <r>
      <rPr>
        <sz val="8"/>
        <rFont val="Tahoma"/>
        <family val="2"/>
      </rPr>
      <t xml:space="preserve"> (b)</t>
    </r>
  </si>
  <si>
    <r>
      <t xml:space="preserve">Saldo comm. </t>
    </r>
    <r>
      <rPr>
        <sz val="10"/>
        <rFont val="Tahoma"/>
        <family val="2"/>
      </rPr>
      <t>(mln euro)</t>
    </r>
    <r>
      <rPr>
        <sz val="8"/>
        <rFont val="Tahoma"/>
        <family val="2"/>
      </rPr>
      <t xml:space="preserve"> (b)</t>
    </r>
  </si>
  <si>
    <t>a) t-4 indica le variazioni percentuali rispetto al corrispondente periodo dell'anno precedente; t-1 indica le variazioni percentuali rispetto al periodo precedente.</t>
  </si>
  <si>
    <r>
      <t xml:space="preserve">MERCATO IMMOBILIARE </t>
    </r>
    <r>
      <rPr>
        <sz val="10"/>
        <color indexed="9"/>
        <rFont val="Tahoma"/>
        <family val="2"/>
      </rPr>
      <t>(fonte: Agenzia Entrate)</t>
    </r>
  </si>
  <si>
    <r>
      <t xml:space="preserve">CREDITO </t>
    </r>
    <r>
      <rPr>
        <sz val="10"/>
        <color indexed="9"/>
        <rFont val="Tahoma"/>
        <family val="2"/>
      </rPr>
      <t>(fonte: Banca d'Italia)</t>
    </r>
  </si>
  <si>
    <r>
      <t xml:space="preserve">INDICATORI </t>
    </r>
    <r>
      <rPr>
        <sz val="8"/>
        <rFont val="Tahoma"/>
        <family val="2"/>
      </rPr>
      <t>(a)</t>
    </r>
  </si>
  <si>
    <t>Popolazione residente straniera</t>
  </si>
  <si>
    <r>
      <t>Fallimenti e concordati</t>
    </r>
    <r>
      <rPr>
        <sz val="10"/>
        <rFont val="Tahoma"/>
        <family val="2"/>
      </rPr>
      <t xml:space="preserve"> (n. aperture)</t>
    </r>
  </si>
  <si>
    <r>
      <t>Scioglimenti e liquidazioni</t>
    </r>
    <r>
      <rPr>
        <sz val="10"/>
        <rFont val="Tahoma"/>
        <family val="2"/>
      </rPr>
      <t xml:space="preserve">  (n. aperture)</t>
    </r>
  </si>
  <si>
    <r>
      <t>SCAMBI CON L'ESTERO</t>
    </r>
    <r>
      <rPr>
        <sz val="10"/>
        <color indexed="9"/>
        <rFont val="Tahoma"/>
        <family val="2"/>
      </rPr>
      <t xml:space="preserve"> (fonte: Istat)</t>
    </r>
  </si>
  <si>
    <t>Per informazioni, chiarimenti, comunicare con la redazione, segnalare errori, inviare una mail a centrostudi@ven.camcom.it</t>
  </si>
  <si>
    <t>Belluno</t>
  </si>
  <si>
    <t>Padova</t>
  </si>
  <si>
    <t>Rovigo</t>
  </si>
  <si>
    <t>Treviso</t>
  </si>
  <si>
    <t>Venezia</t>
  </si>
  <si>
    <t>Verona</t>
  </si>
  <si>
    <t>Vicenza</t>
  </si>
  <si>
    <r>
      <rPr>
        <i/>
        <sz val="10"/>
        <rFont val="Tahoma"/>
        <family val="2"/>
      </rPr>
      <t>di cui:</t>
    </r>
    <r>
      <rPr>
        <b/>
        <sz val="10"/>
        <rFont val="Tahoma"/>
        <family val="2"/>
      </rPr>
      <t xml:space="preserve"> Sedi d'Impresa</t>
    </r>
  </si>
  <si>
    <t>Start-Up</t>
  </si>
  <si>
    <t>Contratti di rete</t>
  </si>
  <si>
    <r>
      <t>Contratti</t>
    </r>
    <r>
      <rPr>
        <i/>
        <sz val="10"/>
        <rFont val="Tahoma"/>
        <family val="2"/>
      </rPr>
      <t xml:space="preserve"> (che coinvolgono soggetti del territorio)</t>
    </r>
  </si>
  <si>
    <r>
      <t>Soggetti</t>
    </r>
    <r>
      <rPr>
        <i/>
        <sz val="10"/>
        <rFont val="Tahoma"/>
        <family val="2"/>
      </rPr>
      <t xml:space="preserve"> (del territorio coinvolti in contratti di rete)</t>
    </r>
  </si>
  <si>
    <r>
      <t>LAVORO/OCCUPAZIONE</t>
    </r>
    <r>
      <rPr>
        <sz val="10"/>
        <color indexed="9"/>
        <rFont val="Tahoma"/>
        <family val="2"/>
      </rPr>
      <t xml:space="preserve"> (fonte: Istat, Inps, Veneto Lavoro)</t>
    </r>
  </si>
  <si>
    <r>
      <t xml:space="preserve">Assunzioni </t>
    </r>
    <r>
      <rPr>
        <sz val="10"/>
        <rFont val="Tahoma"/>
        <family val="2"/>
      </rPr>
      <t>(n.rapporti di lavoro)</t>
    </r>
  </si>
  <si>
    <r>
      <t xml:space="preserve">Cessazioni </t>
    </r>
    <r>
      <rPr>
        <sz val="10"/>
        <rFont val="Tahoma"/>
        <family val="2"/>
      </rPr>
      <t>(n.rapporti di lavoro)</t>
    </r>
  </si>
  <si>
    <r>
      <t xml:space="preserve">Saldi </t>
    </r>
    <r>
      <rPr>
        <sz val="10"/>
        <rFont val="Tahoma"/>
        <family val="2"/>
      </rPr>
      <t>(n.rapporti di lavoro)</t>
    </r>
  </si>
  <si>
    <r>
      <t>DEMOGRAFIE D'IMPRESE</t>
    </r>
    <r>
      <rPr>
        <sz val="10"/>
        <color indexed="9"/>
        <rFont val="Tahoma"/>
        <family val="2"/>
      </rPr>
      <t xml:space="preserve"> (fonte: Infocamere)</t>
    </r>
  </si>
  <si>
    <r>
      <t>Popolazione</t>
    </r>
    <r>
      <rPr>
        <sz val="10"/>
        <color indexed="9"/>
        <rFont val="Tahoma"/>
        <family val="2"/>
      </rPr>
      <t xml:space="preserve"> (fonte: Istat)</t>
    </r>
  </si>
  <si>
    <t xml:space="preserve">Popolazione residente </t>
  </si>
  <si>
    <r>
      <t>VALORE AGGIUNTO</t>
    </r>
    <r>
      <rPr>
        <sz val="10"/>
        <color indexed="9"/>
        <rFont val="Tahoma"/>
        <family val="2"/>
      </rPr>
      <t xml:space="preserve"> (fonte: Tagliacarne)</t>
    </r>
  </si>
  <si>
    <r>
      <t>Valore aggiunto</t>
    </r>
    <r>
      <rPr>
        <sz val="10"/>
        <rFont val="Tahoma"/>
        <family val="2"/>
      </rPr>
      <t xml:space="preserve"> (mln. di euro)</t>
    </r>
  </si>
  <si>
    <r>
      <t>Valore procapite</t>
    </r>
    <r>
      <rPr>
        <sz val="10"/>
        <rFont val="Tahoma"/>
        <family val="2"/>
      </rPr>
      <t xml:space="preserve"> (euro)</t>
    </r>
  </si>
  <si>
    <t xml:space="preserve">Occupati </t>
  </si>
  <si>
    <r>
      <t>Tasso di attività</t>
    </r>
    <r>
      <rPr>
        <sz val="10"/>
        <rFont val="Tahoma"/>
        <family val="2"/>
      </rPr>
      <t xml:space="preserve"> (15-64 anni)</t>
    </r>
  </si>
  <si>
    <r>
      <t>Tasso di occupazione</t>
    </r>
    <r>
      <rPr>
        <sz val="10"/>
        <rFont val="Tahoma"/>
        <family val="2"/>
      </rPr>
      <t xml:space="preserve"> (15-64 anni)</t>
    </r>
  </si>
  <si>
    <r>
      <t>Tasso di disoccupazione giovanile</t>
    </r>
    <r>
      <rPr>
        <sz val="10"/>
        <rFont val="Tahoma"/>
        <family val="2"/>
      </rPr>
      <t xml:space="preserve"> (15-29 anni)</t>
    </r>
  </si>
  <si>
    <t>var.ass. a/a</t>
  </si>
  <si>
    <r>
      <t xml:space="preserve">TURISMO </t>
    </r>
    <r>
      <rPr>
        <sz val="10"/>
        <color indexed="9"/>
        <rFont val="Tahoma"/>
        <family val="2"/>
      </rPr>
      <t>(fonte: Regione del Veneto)</t>
    </r>
  </si>
  <si>
    <r>
      <t xml:space="preserve">Arrivi turistici </t>
    </r>
    <r>
      <rPr>
        <sz val="10"/>
        <rFont val="Tahoma"/>
        <family val="2"/>
      </rPr>
      <t>(mgl)</t>
    </r>
  </si>
  <si>
    <r>
      <t>Presenze turistiche</t>
    </r>
    <r>
      <rPr>
        <sz val="10"/>
        <rFont val="Tahoma"/>
        <family val="2"/>
      </rPr>
      <t xml:space="preserve"> (mgl)</t>
    </r>
  </si>
  <si>
    <r>
      <t xml:space="preserve">COMMERCIO </t>
    </r>
    <r>
      <rPr>
        <sz val="10"/>
        <color indexed="9"/>
        <rFont val="Tahoma"/>
        <family val="2"/>
      </rPr>
      <t>(fonte: Regione del Veneto)</t>
    </r>
  </si>
  <si>
    <r>
      <t>Compravendite immobili residenziali</t>
    </r>
    <r>
      <rPr>
        <sz val="10"/>
        <rFont val="Tahoma"/>
        <family val="2"/>
      </rPr>
      <t xml:space="preserve"> (c)</t>
    </r>
  </si>
  <si>
    <r>
      <t xml:space="preserve"> INDUSTRIA MANIFATTURIERA (d) </t>
    </r>
    <r>
      <rPr>
        <sz val="10"/>
        <color indexed="9"/>
        <rFont val="Tahoma"/>
        <family val="2"/>
      </rPr>
      <t>(fonte: Unioncamere Veneto)</t>
    </r>
  </si>
  <si>
    <r>
      <t>Esportazioni</t>
    </r>
    <r>
      <rPr>
        <sz val="10"/>
        <rFont val="Tahoma"/>
        <family val="2"/>
      </rPr>
      <t xml:space="preserve"> (mln euro)</t>
    </r>
    <r>
      <rPr>
        <sz val="8"/>
        <rFont val="Tahoma"/>
        <family val="2"/>
      </rPr>
      <t xml:space="preserve"> (a)</t>
    </r>
  </si>
  <si>
    <r>
      <t>Importazioni</t>
    </r>
    <r>
      <rPr>
        <sz val="10"/>
        <rFont val="Tahoma"/>
        <family val="2"/>
      </rPr>
      <t xml:space="preserve"> (mln euro)</t>
    </r>
    <r>
      <rPr>
        <sz val="8"/>
        <rFont val="Tahoma"/>
        <family val="2"/>
      </rPr>
      <t xml:space="preserve"> (a)</t>
    </r>
  </si>
  <si>
    <r>
      <t xml:space="preserve">Saldo comm. </t>
    </r>
    <r>
      <rPr>
        <sz val="10"/>
        <rFont val="Tahoma"/>
        <family val="2"/>
      </rPr>
      <t>(mln euro)</t>
    </r>
    <r>
      <rPr>
        <sz val="8"/>
        <rFont val="Tahoma"/>
        <family val="2"/>
      </rPr>
      <t xml:space="preserve"> (a)</t>
    </r>
  </si>
  <si>
    <r>
      <t>Compravendite immobili residenziali</t>
    </r>
    <r>
      <rPr>
        <sz val="10"/>
        <rFont val="Tahoma"/>
        <family val="2"/>
      </rPr>
      <t xml:space="preserve"> (b)</t>
    </r>
  </si>
  <si>
    <t>…</t>
  </si>
  <si>
    <t>Imprese giovanili attive</t>
  </si>
  <si>
    <t>Imprese femminili attive</t>
  </si>
  <si>
    <t>Imprese straniere attive</t>
  </si>
  <si>
    <t>Imprese artigiane attive</t>
  </si>
  <si>
    <r>
      <t xml:space="preserve">Tasso di inattività </t>
    </r>
    <r>
      <rPr>
        <sz val="10"/>
        <rFont val="Tahoma"/>
        <family val="2"/>
      </rPr>
      <t>(15-64 anni)</t>
    </r>
  </si>
  <si>
    <r>
      <t xml:space="preserve">                     </t>
    </r>
    <r>
      <rPr>
        <b/>
        <sz val="20"/>
        <color indexed="62"/>
        <rFont val="Tahoma"/>
        <family val="2"/>
      </rPr>
      <t xml:space="preserve">Barometro dell'economia provinciale 
                  </t>
    </r>
    <r>
      <rPr>
        <b/>
        <sz val="12"/>
        <color indexed="62"/>
        <rFont val="Tahoma"/>
        <family val="2"/>
      </rPr>
      <t>serie storiche trimestrali</t>
    </r>
    <r>
      <rPr>
        <b/>
        <sz val="16"/>
        <color indexed="62"/>
        <rFont val="Tahoma"/>
        <family val="2"/>
      </rPr>
      <t xml:space="preserve"> </t>
    </r>
  </si>
  <si>
    <r>
      <t xml:space="preserve">                     </t>
    </r>
    <r>
      <rPr>
        <b/>
        <sz val="20"/>
        <color indexed="56"/>
        <rFont val="Tahoma"/>
        <family val="2"/>
      </rPr>
      <t xml:space="preserve">Barometro dell'economia provinciale 
                 </t>
    </r>
    <r>
      <rPr>
        <b/>
        <sz val="12"/>
        <color indexed="56"/>
        <rFont val="Tahoma"/>
        <family val="2"/>
      </rPr>
      <t>ultimo anno disponibile a confronto</t>
    </r>
  </si>
  <si>
    <t>% su Veneto</t>
  </si>
  <si>
    <t>b) Per il 2017 i dati sono definitivi, per il 2018 i dati sono provvisori.</t>
  </si>
  <si>
    <r>
      <t xml:space="preserve">Arrivi turistici </t>
    </r>
    <r>
      <rPr>
        <sz val="10"/>
        <rFont val="Tahoma"/>
        <family val="2"/>
      </rPr>
      <t>(mgl) (c)</t>
    </r>
  </si>
  <si>
    <r>
      <t>Presenze turistiche</t>
    </r>
    <r>
      <rPr>
        <sz val="10"/>
        <rFont val="Tahoma"/>
        <family val="2"/>
      </rPr>
      <t xml:space="preserve"> (mgl)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(c)</t>
    </r>
  </si>
  <si>
    <t>(a) I dati per il 2018 sono provvisori</t>
  </si>
  <si>
    <t>(b)  I dati per il 2018 sono provvisori</t>
  </si>
  <si>
    <t xml:space="preserve">(c) I dati per Italia sono provvisori </t>
  </si>
  <si>
    <r>
      <t>Popolazione</t>
    </r>
    <r>
      <rPr>
        <sz val="10"/>
        <color indexed="9"/>
        <rFont val="Tahoma"/>
        <family val="2"/>
      </rPr>
      <t xml:space="preserve"> (fonte: Istat) (a)</t>
    </r>
  </si>
  <si>
    <t>a) Per le annualità 2008-2010 i dati sono delle ricostruzioni intercensuarie</t>
  </si>
  <si>
    <t>b) Per il 2017 i dati sono definitivi, per il 2018 i dati sono provvisori</t>
  </si>
  <si>
    <t>c) Dati riferiti al 2018 sono da considerarsi provvisori</t>
  </si>
  <si>
    <t>d) Il fenomeno esiste, ma i dati non si conoscono per qualsiasi regione</t>
  </si>
  <si>
    <r>
      <t xml:space="preserve">Prezzi al consumo (NIC) </t>
    </r>
    <r>
      <rPr>
        <sz val="10"/>
        <rFont val="Tahoma"/>
        <family val="2"/>
      </rPr>
      <t>(d)</t>
    </r>
  </si>
  <si>
    <t>d) Dati riferiti alle imprese manifatturiere con più di 9 addetti.</t>
  </si>
  <si>
    <r>
      <rPr>
        <i/>
        <sz val="10"/>
        <rFont val="Tahoma"/>
        <family val="2"/>
      </rPr>
      <t>di cui:</t>
    </r>
    <r>
      <rPr>
        <b/>
        <sz val="10"/>
        <rFont val="Tahoma"/>
        <family val="2"/>
      </rPr>
      <t xml:space="preserve"> Cessazioni non d'ufficio</t>
    </r>
  </si>
  <si>
    <r>
      <t xml:space="preserve">Imprese e Famiglie </t>
    </r>
    <r>
      <rPr>
        <sz val="10"/>
        <color indexed="9"/>
        <rFont val="Tahoma"/>
        <family val="2"/>
      </rPr>
      <t>(fonte: Banca d'Italia)</t>
    </r>
  </si>
  <si>
    <r>
      <t xml:space="preserve">Prestiti bancari </t>
    </r>
    <r>
      <rPr>
        <sz val="10"/>
        <rFont val="Tahoma"/>
        <family val="2"/>
      </rPr>
      <t>(mld euro)</t>
    </r>
  </si>
  <si>
    <r>
      <t>Depositi bancari</t>
    </r>
    <r>
      <rPr>
        <sz val="10"/>
        <rFont val="Tahoma"/>
        <family val="2"/>
      </rPr>
      <t xml:space="preserve"> (mld euro)</t>
    </r>
  </si>
  <si>
    <t xml:space="preserve">Imprese </t>
  </si>
  <si>
    <t>Tasso di deterioramento</t>
  </si>
  <si>
    <t>Famiglie</t>
  </si>
  <si>
    <t xml:space="preserve">Imprese e Famiglie </t>
  </si>
  <si>
    <r>
      <t xml:space="preserve">                     </t>
    </r>
    <r>
      <rPr>
        <b/>
        <sz val="20"/>
        <color indexed="62"/>
        <rFont val="Tahoma"/>
        <family val="2"/>
      </rPr>
      <t xml:space="preserve">Barometro dell'economia provinciale 
                  </t>
    </r>
    <r>
      <rPr>
        <b/>
        <sz val="12"/>
        <color indexed="62"/>
        <rFont val="Tahoma"/>
        <family val="2"/>
      </rPr>
      <t>serie storiche annuali</t>
    </r>
  </si>
  <si>
    <t>Assunzioni (n.rapporti di lavoro)</t>
  </si>
  <si>
    <r>
      <t xml:space="preserve">Ultimo aggiornamento: </t>
    </r>
    <r>
      <rPr>
        <b/>
        <sz val="10"/>
        <color indexed="62"/>
        <rFont val="Tahoma"/>
        <family val="2"/>
      </rPr>
      <t>lunedì 24 f</t>
    </r>
    <r>
      <rPr>
        <b/>
        <sz val="10"/>
        <color indexed="62"/>
        <rFont val="Tahoma"/>
        <family val="2"/>
      </rPr>
      <t>ebbraio 2020</t>
    </r>
    <r>
      <rPr>
        <b/>
        <sz val="10"/>
        <color indexed="62"/>
        <rFont val="Tahoma"/>
        <family val="2"/>
      </rPr>
      <t xml:space="preserve"> </t>
    </r>
    <r>
      <rPr>
        <sz val="10"/>
        <color indexed="62"/>
        <rFont val="Tahoma"/>
        <family val="2"/>
      </rPr>
      <t>(in giallo i dati aggiornati e/o revisionati)</t>
    </r>
  </si>
  <si>
    <r>
      <t>Localizzazioni REGISTRATE</t>
    </r>
    <r>
      <rPr>
        <sz val="10"/>
        <rFont val="Tahoma"/>
        <family val="2"/>
      </rPr>
      <t xml:space="preserve"> (n.)</t>
    </r>
  </si>
  <si>
    <r>
      <t>Localizzazioni ATTIVE</t>
    </r>
    <r>
      <rPr>
        <sz val="10"/>
        <rFont val="Tahoma"/>
        <family val="2"/>
      </rPr>
      <t xml:space="preserve"> (n.)</t>
    </r>
  </si>
  <si>
    <t>Iscrizioni di Sedi d'Impresa</t>
  </si>
  <si>
    <t>Cessazioni di Sedi d'Impresa</t>
  </si>
</sst>
</file>

<file path=xl/styles.xml><?xml version="1.0" encoding="utf-8"?>
<styleSheet xmlns="http://schemas.openxmlformats.org/spreadsheetml/2006/main">
  <numFmts count="14">
    <numFmt numFmtId="169" formatCode="_-* #,##0_-;\-* #,##0_-;_-* &quot;-&quot;_-;_-@_-"/>
    <numFmt numFmtId="171" formatCode="_-* #,##0.00_-;\-* #,##0.00_-;_-* &quot;-&quot;??_-;_-@_-"/>
    <numFmt numFmtId="172" formatCode="0.0"/>
    <numFmt numFmtId="173" formatCode="#,##0;\-\ #,##0;_-\ &quot;- &quot;"/>
    <numFmt numFmtId="174" formatCode="#,##0.0"/>
    <numFmt numFmtId="175" formatCode="0.0_ ;[Red]\-0.0\ "/>
    <numFmt numFmtId="176" formatCode="#,##0_ ;[Red]\-#,##0\ "/>
    <numFmt numFmtId="177" formatCode="0_ ;[Red]\-0\ "/>
    <numFmt numFmtId="178" formatCode="_-* #,##0.00\ [$€-1]_-;\-* #,##0.00\ [$€-1]_-;_-* &quot;-&quot;??\ [$€-1]_-"/>
    <numFmt numFmtId="179" formatCode="_-* #,##0_-;\-* #,##0_-;_-* &quot;-&quot;??_-;_-@_-"/>
    <numFmt numFmtId="180" formatCode="#,##0.0_ ;[Red]\-#,##0.0\ "/>
    <numFmt numFmtId="181" formatCode="_-[$€-2]\ * #,##0.00_-;\-[$€-2]\ * #,##0.00_-;_-[$€-2]\ * &quot;-&quot;??_-"/>
    <numFmt numFmtId="182" formatCode="General_)"/>
    <numFmt numFmtId="183" formatCode="&quot;L.&quot;\ #,##0;[Red]\-&quot;L.&quot;\ #,##0"/>
  </numFmts>
  <fonts count="86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sz val="8"/>
      <color indexed="12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color indexed="60"/>
      <name val="Tahoma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b/>
      <sz val="16"/>
      <color indexed="62"/>
      <name val="Tahoma"/>
      <family val="2"/>
    </font>
    <font>
      <b/>
      <sz val="20"/>
      <color indexed="62"/>
      <name val="Tahoma"/>
      <family val="2"/>
    </font>
    <font>
      <b/>
      <sz val="12"/>
      <color indexed="62"/>
      <name val="Tahoma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b/>
      <sz val="10"/>
      <name val="Arial"/>
      <family val="2"/>
    </font>
    <font>
      <b/>
      <sz val="20"/>
      <color indexed="56"/>
      <name val="Tahoma"/>
      <family val="2"/>
    </font>
    <font>
      <b/>
      <sz val="12"/>
      <color indexed="56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sz val="10"/>
      <color indexed="60"/>
      <name val="Tahoma"/>
      <family val="2"/>
    </font>
    <font>
      <sz val="11"/>
      <color indexed="8"/>
      <name val="Calibri"/>
      <family val="2"/>
    </font>
    <font>
      <sz val="7.5"/>
      <color indexed="8"/>
      <name val="Verdana"/>
      <family val="2"/>
    </font>
    <font>
      <b/>
      <i/>
      <sz val="10"/>
      <color indexed="62"/>
      <name val="Tahoma"/>
      <family val="2"/>
    </font>
    <font>
      <b/>
      <sz val="10"/>
      <color indexed="62"/>
      <name val="Arial"/>
      <family val="2"/>
    </font>
    <font>
      <b/>
      <sz val="10"/>
      <color indexed="30"/>
      <name val="Tahoma"/>
      <family val="2"/>
    </font>
    <font>
      <b/>
      <i/>
      <sz val="10"/>
      <color indexed="30"/>
      <name val="Tahoma"/>
      <family val="2"/>
    </font>
    <font>
      <b/>
      <sz val="13.5"/>
      <color indexed="30"/>
      <name val="Arial"/>
      <family val="2"/>
    </font>
    <font>
      <b/>
      <sz val="10"/>
      <color indexed="30"/>
      <name val="Arial"/>
      <family val="2"/>
    </font>
    <font>
      <b/>
      <sz val="16"/>
      <color indexed="62"/>
      <name val="Tahoma"/>
      <family val="2"/>
    </font>
    <font>
      <b/>
      <sz val="16"/>
      <color indexed="56"/>
      <name val="Tahoma"/>
      <family val="2"/>
    </font>
    <font>
      <sz val="8"/>
      <name val="Arial"/>
      <family val="2"/>
    </font>
    <font>
      <sz val="10"/>
      <name val="Arial"/>
      <family val="2"/>
    </font>
    <font>
      <i/>
      <sz val="10"/>
      <color indexed="62"/>
      <name val="Tahoma"/>
      <family val="2"/>
    </font>
    <font>
      <sz val="10"/>
      <color indexed="30"/>
      <name val="Tahoma"/>
      <family val="2"/>
    </font>
    <font>
      <i/>
      <sz val="10"/>
      <color indexed="30"/>
      <name val="Tahoma"/>
      <family val="2"/>
    </font>
    <font>
      <b/>
      <sz val="10"/>
      <color indexed="62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</font>
    <font>
      <b/>
      <sz val="15"/>
      <color theme="3"/>
      <name val="Calibri"/>
      <family val="2"/>
      <scheme val="minor"/>
    </font>
    <font>
      <sz val="18"/>
      <color theme="3"/>
      <name val="Cambria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medium">
        <color indexed="62"/>
      </bottom>
      <diagonal/>
    </border>
    <border>
      <left/>
      <right/>
      <top style="medium">
        <color indexed="62"/>
      </top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-0.24994659260841701"/>
      </top>
      <bottom/>
      <diagonal/>
    </border>
  </borders>
  <cellStyleXfs count="220">
    <xf numFmtId="0" fontId="0" fillId="0" borderId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1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1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6" borderId="0" applyNumberFormat="0" applyBorder="0" applyAlignment="0" applyProtection="0"/>
    <xf numFmtId="0" fontId="64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7" borderId="0" applyNumberFormat="0" applyBorder="0" applyAlignment="0" applyProtection="0"/>
    <xf numFmtId="0" fontId="64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8" borderId="0" applyNumberFormat="0" applyBorder="0" applyAlignment="0" applyProtection="0"/>
    <xf numFmtId="0" fontId="64" fillId="8" borderId="0" applyNumberFormat="0" applyBorder="0" applyAlignment="0" applyProtection="0"/>
    <xf numFmtId="0" fontId="64" fillId="25" borderId="0" applyNumberFormat="0" applyBorder="0" applyAlignment="0" applyProtection="0"/>
    <xf numFmtId="0" fontId="63" fillId="25" borderId="0" applyNumberFormat="0" applyBorder="0" applyAlignment="0" applyProtection="0"/>
    <xf numFmtId="0" fontId="18" fillId="0" borderId="1">
      <alignment horizontal="center" vertical="center"/>
    </xf>
    <xf numFmtId="0" fontId="37" fillId="0" borderId="2" applyNumberFormat="0"/>
    <xf numFmtId="0" fontId="65" fillId="29" borderId="12" applyNumberFormat="0" applyAlignment="0" applyProtection="0"/>
    <xf numFmtId="0" fontId="66" fillId="0" borderId="13" applyNumberFormat="0" applyFill="0" applyAlignment="0" applyProtection="0"/>
    <xf numFmtId="0" fontId="67" fillId="30" borderId="14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172" fontId="18" fillId="0" borderId="0" applyBorder="0"/>
    <xf numFmtId="172" fontId="18" fillId="0" borderId="3"/>
    <xf numFmtId="178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7" fillId="0" borderId="4"/>
    <xf numFmtId="0" fontId="70" fillId="37" borderId="12" applyNumberFormat="0" applyAlignment="0" applyProtection="0"/>
    <xf numFmtId="182" fontId="38" fillId="0" borderId="0" applyAlignment="0">
      <alignment horizontal="left" vertical="center"/>
    </xf>
    <xf numFmtId="171" fontId="15" fillId="0" borderId="0" applyFont="0" applyFill="0" applyBorder="0" applyAlignment="0" applyProtection="0"/>
    <xf numFmtId="38" fontId="3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71" fillId="38" borderId="0" applyNumberFormat="0" applyBorder="0" applyAlignment="0" applyProtection="0"/>
    <xf numFmtId="0" fontId="8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14" fillId="0" borderId="0"/>
    <xf numFmtId="0" fontId="8" fillId="0" borderId="0"/>
    <xf numFmtId="0" fontId="63" fillId="0" borderId="0" applyNumberFormat="0" applyFill="0" applyBorder="0" applyAlignment="0" applyProtection="0"/>
    <xf numFmtId="0" fontId="16" fillId="0" borderId="0"/>
    <xf numFmtId="0" fontId="8" fillId="0" borderId="0"/>
    <xf numFmtId="0" fontId="72" fillId="0" borderId="0"/>
    <xf numFmtId="0" fontId="63" fillId="0" borderId="0"/>
    <xf numFmtId="0" fontId="73" fillId="0" borderId="0"/>
    <xf numFmtId="0" fontId="11" fillId="0" borderId="0"/>
    <xf numFmtId="0" fontId="3" fillId="39" borderId="15" applyNumberFormat="0" applyFont="0" applyAlignment="0" applyProtection="0"/>
    <xf numFmtId="0" fontId="1" fillId="39" borderId="15" applyNumberFormat="0" applyFont="0" applyAlignment="0" applyProtection="0"/>
    <xf numFmtId="0" fontId="2" fillId="39" borderId="15" applyNumberFormat="0" applyFont="0" applyAlignment="0" applyProtection="0"/>
    <xf numFmtId="0" fontId="1" fillId="39" borderId="15" applyNumberFormat="0" applyFont="0" applyAlignment="0" applyProtection="0"/>
    <xf numFmtId="0" fontId="24" fillId="39" borderId="15" applyNumberFormat="0" applyFont="0" applyAlignment="0" applyProtection="0"/>
    <xf numFmtId="0" fontId="1" fillId="39" borderId="15" applyNumberFormat="0" applyFont="0" applyAlignment="0" applyProtection="0"/>
    <xf numFmtId="0" fontId="25" fillId="39" borderId="15" applyNumberFormat="0" applyFont="0" applyAlignment="0" applyProtection="0"/>
    <xf numFmtId="0" fontId="1" fillId="39" borderId="15" applyNumberFormat="0" applyFont="0" applyAlignment="0" applyProtection="0"/>
    <xf numFmtId="0" fontId="26" fillId="39" borderId="15" applyNumberFormat="0" applyFont="0" applyAlignment="0" applyProtection="0"/>
    <xf numFmtId="0" fontId="1" fillId="39" borderId="15" applyNumberFormat="0" applyFont="0" applyAlignment="0" applyProtection="0"/>
    <xf numFmtId="0" fontId="47" fillId="39" borderId="15" applyNumberFormat="0" applyFont="0" applyAlignment="0" applyProtection="0"/>
    <xf numFmtId="0" fontId="1" fillId="39" borderId="15" applyNumberFormat="0" applyFont="0" applyAlignment="0" applyProtection="0"/>
    <xf numFmtId="0" fontId="63" fillId="39" borderId="15" applyNumberFormat="0" applyFont="0" applyAlignment="0" applyProtection="0"/>
    <xf numFmtId="0" fontId="7" fillId="39" borderId="15" applyNumberFormat="0" applyFont="0" applyAlignment="0" applyProtection="0"/>
    <xf numFmtId="0" fontId="1" fillId="39" borderId="15" applyNumberFormat="0" applyFont="0" applyAlignment="0" applyProtection="0"/>
    <xf numFmtId="0" fontId="7" fillId="39" borderId="15" applyNumberFormat="0" applyFont="0" applyAlignment="0" applyProtection="0"/>
    <xf numFmtId="0" fontId="1" fillId="39" borderId="15" applyNumberFormat="0" applyFont="0" applyAlignment="0" applyProtection="0"/>
    <xf numFmtId="0" fontId="6" fillId="39" borderId="15" applyNumberFormat="0" applyFont="0" applyAlignment="0" applyProtection="0"/>
    <xf numFmtId="0" fontId="1" fillId="39" borderId="15" applyNumberFormat="0" applyFont="0" applyAlignment="0" applyProtection="0"/>
    <xf numFmtId="0" fontId="17" fillId="39" borderId="15" applyNumberFormat="0" applyFont="0" applyAlignment="0" applyProtection="0"/>
    <xf numFmtId="0" fontId="1" fillId="39" borderId="15" applyNumberFormat="0" applyFont="0" applyAlignment="0" applyProtection="0"/>
    <xf numFmtId="0" fontId="22" fillId="39" borderId="15" applyNumberFormat="0" applyFont="0" applyAlignment="0" applyProtection="0"/>
    <xf numFmtId="0" fontId="1" fillId="39" borderId="15" applyNumberFormat="0" applyFont="0" applyAlignment="0" applyProtection="0"/>
    <xf numFmtId="0" fontId="23" fillId="39" borderId="15" applyNumberFormat="0" applyFont="0" applyAlignment="0" applyProtection="0"/>
    <xf numFmtId="0" fontId="1" fillId="39" borderId="15" applyNumberFormat="0" applyFont="0" applyAlignment="0" applyProtection="0"/>
    <xf numFmtId="0" fontId="5" fillId="39" borderId="15" applyNumberFormat="0" applyFont="0" applyAlignment="0" applyProtection="0"/>
    <xf numFmtId="0" fontId="1" fillId="39" borderId="15" applyNumberFormat="0" applyFont="0" applyAlignment="0" applyProtection="0"/>
    <xf numFmtId="0" fontId="4" fillId="39" borderId="15" applyNumberFormat="0" applyFont="0" applyAlignment="0" applyProtection="0"/>
    <xf numFmtId="0" fontId="1" fillId="39" borderId="15" applyNumberFormat="0" applyFont="0" applyAlignment="0" applyProtection="0"/>
    <xf numFmtId="0" fontId="31" fillId="39" borderId="15" applyNumberFormat="0" applyFont="0" applyAlignment="0" applyProtection="0"/>
    <xf numFmtId="0" fontId="1" fillId="39" borderId="15" applyNumberFormat="0" applyFont="0" applyAlignment="0" applyProtection="0"/>
    <xf numFmtId="0" fontId="32" fillId="39" borderId="15" applyNumberFormat="0" applyFont="0" applyAlignment="0" applyProtection="0"/>
    <xf numFmtId="0" fontId="1" fillId="39" borderId="15" applyNumberFormat="0" applyFont="0" applyAlignment="0" applyProtection="0"/>
    <xf numFmtId="0" fontId="19" fillId="0" borderId="0">
      <alignment horizontal="left"/>
    </xf>
    <xf numFmtId="173" fontId="8" fillId="0" borderId="0" applyFont="0" applyFill="0" applyBorder="0" applyAlignment="0" applyProtection="0"/>
    <xf numFmtId="0" fontId="74" fillId="29" borderId="16" applyNumberFormat="0" applyAlignment="0" applyProtection="0"/>
    <xf numFmtId="9" fontId="73" fillId="0" borderId="0" applyBorder="0" applyProtection="0"/>
    <xf numFmtId="9" fontId="58" fillId="0" borderId="0" applyFont="0" applyFill="0" applyBorder="0" applyAlignment="0" applyProtection="0"/>
    <xf numFmtId="0" fontId="18" fillId="0" borderId="5">
      <alignment horizontal="center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0" fillId="0" borderId="0"/>
    <xf numFmtId="0" fontId="77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82" fillId="0" borderId="19" applyNumberFormat="0" applyFill="0" applyAlignment="0" applyProtection="0"/>
    <xf numFmtId="0" fontId="8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2" fontId="40" fillId="0" borderId="6">
      <alignment horizontal="left" vertical="top"/>
    </xf>
    <xf numFmtId="0" fontId="79" fillId="0" borderId="0" applyNumberFormat="0" applyFill="0" applyBorder="0" applyAlignment="0" applyProtection="0"/>
    <xf numFmtId="182" fontId="40" fillId="0" borderId="6">
      <alignment horizontal="left" vertical="top"/>
    </xf>
    <xf numFmtId="0" fontId="80" fillId="0" borderId="0" applyNumberFormat="0" applyFill="0" applyBorder="0" applyAlignment="0" applyProtection="0"/>
    <xf numFmtId="0" fontId="41" fillId="0" borderId="0">
      <alignment horizontal="centerContinuous" vertical="top"/>
    </xf>
    <xf numFmtId="0" fontId="21" fillId="0" borderId="0"/>
    <xf numFmtId="0" fontId="83" fillId="0" borderId="20" applyNumberFormat="0" applyFill="0" applyAlignment="0" applyProtection="0"/>
    <xf numFmtId="182" fontId="37" fillId="0" borderId="2" applyAlignment="0">
      <alignment horizontal="left" vertical="center"/>
    </xf>
    <xf numFmtId="0" fontId="84" fillId="40" borderId="0" applyNumberFormat="0" applyBorder="0" applyAlignment="0" applyProtection="0"/>
    <xf numFmtId="0" fontId="85" fillId="41" borderId="0" applyNumberFormat="0" applyBorder="0" applyAlignment="0" applyProtection="0"/>
    <xf numFmtId="183" fontId="39" fillId="0" borderId="0" applyFont="0" applyFill="0" applyBorder="0" applyAlignment="0" applyProtection="0"/>
  </cellStyleXfs>
  <cellXfs count="241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/>
    <xf numFmtId="0" fontId="10" fillId="0" borderId="0" xfId="0" applyFont="1" applyAlignment="1">
      <alignment vertical="center"/>
    </xf>
    <xf numFmtId="172" fontId="10" fillId="0" borderId="0" xfId="0" applyNumberFormat="1" applyFont="1"/>
    <xf numFmtId="172" fontId="9" fillId="0" borderId="0" xfId="0" applyNumberFormat="1" applyFont="1"/>
    <xf numFmtId="3" fontId="10" fillId="0" borderId="0" xfId="135" applyNumberFormat="1" applyFont="1" applyAlignment="1">
      <alignment horizontal="right"/>
    </xf>
    <xf numFmtId="175" fontId="12" fillId="0" borderId="0" xfId="0" applyNumberFormat="1" applyFont="1" applyAlignment="1">
      <alignment horizontal="right"/>
    </xf>
    <xf numFmtId="175" fontId="10" fillId="0" borderId="0" xfId="0" applyNumberFormat="1" applyFont="1"/>
    <xf numFmtId="0" fontId="1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9" fillId="0" borderId="0" xfId="135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3" fontId="13" fillId="0" borderId="0" xfId="0" applyNumberFormat="1" applyFont="1"/>
    <xf numFmtId="0" fontId="12" fillId="0" borderId="0" xfId="0" applyFont="1" applyAlignment="1">
      <alignment horizontal="left"/>
    </xf>
    <xf numFmtId="174" fontId="10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 wrapText="1"/>
    </xf>
    <xf numFmtId="180" fontId="10" fillId="0" borderId="0" xfId="0" applyNumberFormat="1" applyFont="1"/>
    <xf numFmtId="0" fontId="28" fillId="0" borderId="0" xfId="0" applyFont="1"/>
    <xf numFmtId="175" fontId="9" fillId="0" borderId="0" xfId="0" applyNumberFormat="1" applyFont="1"/>
    <xf numFmtId="0" fontId="29" fillId="0" borderId="0" xfId="0" quotePrefix="1" applyFont="1"/>
    <xf numFmtId="179" fontId="10" fillId="0" borderId="0" xfId="133" applyNumberFormat="1" applyFont="1"/>
    <xf numFmtId="3" fontId="9" fillId="0" borderId="0" xfId="0" applyNumberFormat="1" applyFont="1"/>
    <xf numFmtId="174" fontId="10" fillId="0" borderId="0" xfId="0" applyNumberFormat="1" applyFont="1"/>
    <xf numFmtId="0" fontId="12" fillId="0" borderId="7" xfId="0" applyFont="1" applyBorder="1"/>
    <xf numFmtId="179" fontId="9" fillId="0" borderId="0" xfId="133" applyNumberFormat="1" applyFont="1"/>
    <xf numFmtId="175" fontId="10" fillId="0" borderId="0" xfId="0" applyNumberFormat="1" applyFont="1" applyAlignment="1">
      <alignment horizontal="right"/>
    </xf>
    <xf numFmtId="3" fontId="0" fillId="0" borderId="0" xfId="0" applyNumberFormat="1"/>
    <xf numFmtId="0" fontId="9" fillId="0" borderId="8" xfId="0" applyFont="1" applyBorder="1" applyAlignment="1">
      <alignment horizontal="right" vertical="center"/>
    </xf>
    <xf numFmtId="0" fontId="27" fillId="9" borderId="0" xfId="0" applyFont="1" applyFill="1" applyAlignment="1">
      <alignment horizontal="left"/>
    </xf>
    <xf numFmtId="0" fontId="28" fillId="9" borderId="0" xfId="0" applyFont="1" applyFill="1"/>
    <xf numFmtId="3" fontId="27" fillId="9" borderId="0" xfId="135" applyNumberFormat="1" applyFont="1" applyFill="1" applyAlignment="1">
      <alignment horizontal="right"/>
    </xf>
    <xf numFmtId="0" fontId="9" fillId="0" borderId="9" xfId="0" applyFont="1" applyBorder="1"/>
    <xf numFmtId="3" fontId="48" fillId="0" borderId="0" xfId="154" applyNumberFormat="1" applyFont="1" applyAlignment="1">
      <alignment horizontal="right" wrapText="1"/>
    </xf>
    <xf numFmtId="0" fontId="10" fillId="0" borderId="8" xfId="0" applyFont="1" applyBorder="1"/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3" fontId="48" fillId="0" borderId="0" xfId="0" applyNumberFormat="1" applyFont="1" applyAlignment="1">
      <alignment horizontal="righ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/>
    <xf numFmtId="175" fontId="12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Protection="1">
      <protection locked="0"/>
    </xf>
    <xf numFmtId="3" fontId="10" fillId="0" borderId="0" xfId="0" applyNumberFormat="1" applyFont="1" applyFill="1"/>
    <xf numFmtId="179" fontId="10" fillId="0" borderId="0" xfId="133" applyNumberFormat="1" applyFont="1" applyFill="1"/>
    <xf numFmtId="3" fontId="9" fillId="0" borderId="0" xfId="0" applyNumberFormat="1" applyFont="1" applyFill="1"/>
    <xf numFmtId="0" fontId="12" fillId="0" borderId="0" xfId="0" applyFont="1" applyFill="1"/>
    <xf numFmtId="180" fontId="10" fillId="0" borderId="0" xfId="0" applyNumberFormat="1" applyFont="1" applyFill="1"/>
    <xf numFmtId="175" fontId="10" fillId="0" borderId="0" xfId="0" applyNumberFormat="1" applyFont="1" applyFill="1"/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174" fontId="12" fillId="0" borderId="0" xfId="0" applyNumberFormat="1" applyFont="1" applyAlignment="1">
      <alignment horizontal="right" vertical="center"/>
    </xf>
    <xf numFmtId="175" fontId="12" fillId="0" borderId="0" xfId="0" applyNumberFormat="1" applyFont="1" applyAlignment="1">
      <alignment horizontal="right" vertical="center"/>
    </xf>
    <xf numFmtId="0" fontId="28" fillId="9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135" applyNumberFormat="1" applyFont="1" applyAlignment="1">
      <alignment horizontal="right" vertical="center"/>
    </xf>
    <xf numFmtId="175" fontId="10" fillId="0" borderId="0" xfId="0" applyNumberFormat="1" applyFont="1" applyAlignment="1">
      <alignment horizontal="right" vertical="center"/>
    </xf>
    <xf numFmtId="172" fontId="10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4" fontId="10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3" fontId="10" fillId="0" borderId="0" xfId="135" applyNumberFormat="1" applyFont="1" applyFill="1" applyAlignment="1">
      <alignment horizontal="right"/>
    </xf>
    <xf numFmtId="0" fontId="9" fillId="0" borderId="0" xfId="0" applyFont="1"/>
    <xf numFmtId="0" fontId="46" fillId="0" borderId="0" xfId="0" quotePrefix="1" applyFont="1"/>
    <xf numFmtId="0" fontId="27" fillId="9" borderId="0" xfId="0" applyFont="1" applyFill="1"/>
    <xf numFmtId="3" fontId="9" fillId="0" borderId="0" xfId="0" applyNumberFormat="1" applyFont="1" applyAlignment="1">
      <alignment horizontal="right" vertical="center"/>
    </xf>
    <xf numFmtId="174" fontId="33" fillId="0" borderId="0" xfId="0" applyNumberFormat="1" applyFont="1" applyAlignment="1">
      <alignment horizontal="right" vertical="center"/>
    </xf>
    <xf numFmtId="175" fontId="33" fillId="0" borderId="0" xfId="0" applyNumberFormat="1" applyFont="1" applyAlignment="1">
      <alignment horizontal="right" vertical="center"/>
    </xf>
    <xf numFmtId="0" fontId="27" fillId="9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135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6" fontId="33" fillId="0" borderId="0" xfId="0" applyNumberFormat="1" applyFont="1" applyAlignment="1">
      <alignment horizontal="right" vertical="center"/>
    </xf>
    <xf numFmtId="174" fontId="9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74" fontId="49" fillId="0" borderId="0" xfId="0" applyNumberFormat="1" applyFont="1" applyAlignment="1">
      <alignment horizontal="right" vertical="center"/>
    </xf>
    <xf numFmtId="175" fontId="49" fillId="0" borderId="0" xfId="0" applyNumberFormat="1" applyFont="1" applyAlignment="1">
      <alignment horizontal="right" vertical="center"/>
    </xf>
    <xf numFmtId="176" fontId="49" fillId="0" borderId="0" xfId="0" applyNumberFormat="1" applyFont="1" applyAlignment="1">
      <alignment horizontal="right" vertical="center"/>
    </xf>
    <xf numFmtId="0" fontId="50" fillId="0" borderId="0" xfId="0" applyFont="1"/>
    <xf numFmtId="0" fontId="49" fillId="0" borderId="0" xfId="0" applyFont="1" applyAlignment="1">
      <alignment horizontal="right" vertical="center"/>
    </xf>
    <xf numFmtId="0" fontId="49" fillId="0" borderId="0" xfId="0" applyFont="1"/>
    <xf numFmtId="0" fontId="51" fillId="0" borderId="0" xfId="0" applyFont="1"/>
    <xf numFmtId="0" fontId="51" fillId="0" borderId="10" xfId="0" applyFont="1" applyBorder="1" applyAlignment="1">
      <alignment horizontal="right" vertical="center"/>
    </xf>
    <xf numFmtId="0" fontId="51" fillId="9" borderId="0" xfId="0" applyFont="1" applyFill="1" applyAlignment="1">
      <alignment horizontal="left"/>
    </xf>
    <xf numFmtId="3" fontId="51" fillId="0" borderId="0" xfId="0" applyNumberFormat="1" applyFont="1" applyAlignment="1">
      <alignment horizontal="right" vertical="center"/>
    </xf>
    <xf numFmtId="174" fontId="52" fillId="0" borderId="0" xfId="0" applyNumberFormat="1" applyFont="1" applyAlignment="1">
      <alignment horizontal="right" vertical="center"/>
    </xf>
    <xf numFmtId="175" fontId="52" fillId="0" borderId="0" xfId="0" applyNumberFormat="1" applyFont="1" applyAlignment="1">
      <alignment horizontal="right" vertical="center"/>
    </xf>
    <xf numFmtId="0" fontId="51" fillId="9" borderId="0" xfId="0" applyFont="1" applyFill="1" applyAlignment="1">
      <alignment horizontal="right" vertical="center"/>
    </xf>
    <xf numFmtId="0" fontId="51" fillId="0" borderId="0" xfId="0" applyFont="1" applyAlignment="1">
      <alignment horizontal="right" vertical="center"/>
    </xf>
    <xf numFmtId="3" fontId="51" fillId="0" borderId="0" xfId="135" applyNumberFormat="1" applyFont="1" applyAlignment="1">
      <alignment horizontal="right" vertical="center"/>
    </xf>
    <xf numFmtId="175" fontId="51" fillId="0" borderId="0" xfId="0" applyNumberFormat="1" applyFont="1" applyAlignment="1">
      <alignment horizontal="right" vertical="center"/>
    </xf>
    <xf numFmtId="172" fontId="51" fillId="0" borderId="0" xfId="0" applyNumberFormat="1" applyFont="1" applyAlignment="1">
      <alignment horizontal="right" vertical="center"/>
    </xf>
    <xf numFmtId="176" fontId="52" fillId="0" borderId="0" xfId="0" applyNumberFormat="1" applyFont="1" applyAlignment="1">
      <alignment horizontal="right" vertical="center"/>
    </xf>
    <xf numFmtId="0" fontId="54" fillId="0" borderId="0" xfId="0" applyFont="1"/>
    <xf numFmtId="0" fontId="52" fillId="0" borderId="0" xfId="0" applyFont="1" applyAlignment="1">
      <alignment horizontal="right" vertical="center"/>
    </xf>
    <xf numFmtId="0" fontId="54" fillId="0" borderId="0" xfId="152" applyFont="1"/>
    <xf numFmtId="174" fontId="51" fillId="0" borderId="0" xfId="0" applyNumberFormat="1" applyFont="1" applyAlignment="1">
      <alignment horizontal="right" vertical="center"/>
    </xf>
    <xf numFmtId="180" fontId="51" fillId="0" borderId="0" xfId="0" applyNumberFormat="1" applyFont="1" applyAlignment="1">
      <alignment horizontal="right" vertical="center"/>
    </xf>
    <xf numFmtId="0" fontId="51" fillId="0" borderId="8" xfId="0" applyFont="1" applyBorder="1" applyAlignment="1">
      <alignment horizontal="right" vertical="center"/>
    </xf>
    <xf numFmtId="0" fontId="52" fillId="0" borderId="0" xfId="0" applyFont="1"/>
    <xf numFmtId="0" fontId="9" fillId="0" borderId="0" xfId="0" applyFont="1" applyFill="1"/>
    <xf numFmtId="0" fontId="9" fillId="42" borderId="0" xfId="0" applyFont="1" applyFill="1" applyAlignment="1">
      <alignment horizontal="left"/>
    </xf>
    <xf numFmtId="3" fontId="10" fillId="42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0" fillId="43" borderId="0" xfId="0" applyFont="1" applyFill="1"/>
    <xf numFmtId="0" fontId="12" fillId="43" borderId="0" xfId="0" applyFont="1" applyFill="1" applyAlignment="1">
      <alignment horizontal="right"/>
    </xf>
    <xf numFmtId="175" fontId="12" fillId="43" borderId="0" xfId="0" applyNumberFormat="1" applyFont="1" applyFill="1" applyAlignment="1">
      <alignment horizontal="right"/>
    </xf>
    <xf numFmtId="174" fontId="12" fillId="43" borderId="0" xfId="0" applyNumberFormat="1" applyFont="1" applyFill="1" applyAlignment="1">
      <alignment horizontal="right" vertical="center"/>
    </xf>
    <xf numFmtId="174" fontId="33" fillId="43" borderId="0" xfId="0" applyNumberFormat="1" applyFont="1" applyFill="1" applyAlignment="1">
      <alignment horizontal="right" vertical="center"/>
    </xf>
    <xf numFmtId="174" fontId="49" fillId="43" borderId="0" xfId="0" applyNumberFormat="1" applyFont="1" applyFill="1" applyAlignment="1">
      <alignment horizontal="right" vertical="center"/>
    </xf>
    <xf numFmtId="0" fontId="45" fillId="0" borderId="0" xfId="0" quotePrefix="1" applyFont="1"/>
    <xf numFmtId="175" fontId="33" fillId="0" borderId="0" xfId="0" applyNumberFormat="1" applyFont="1" applyFill="1" applyAlignment="1">
      <alignment horizontal="right"/>
    </xf>
    <xf numFmtId="0" fontId="33" fillId="0" borderId="0" xfId="0" applyFont="1" applyFill="1"/>
    <xf numFmtId="172" fontId="10" fillId="0" borderId="0" xfId="0" applyNumberFormat="1" applyFont="1" applyFill="1"/>
    <xf numFmtId="3" fontId="13" fillId="0" borderId="0" xfId="0" applyNumberFormat="1" applyFont="1" applyFill="1"/>
    <xf numFmtId="3" fontId="48" fillId="0" borderId="0" xfId="0" applyNumberFormat="1" applyFont="1" applyFill="1" applyAlignment="1">
      <alignment horizontal="right" wrapText="1"/>
    </xf>
    <xf numFmtId="3" fontId="48" fillId="0" borderId="0" xfId="154" applyNumberFormat="1" applyFont="1" applyFill="1" applyAlignment="1">
      <alignment horizontal="right" wrapText="1"/>
    </xf>
    <xf numFmtId="174" fontId="10" fillId="0" borderId="0" xfId="0" applyNumberFormat="1" applyFont="1" applyFill="1"/>
    <xf numFmtId="0" fontId="27" fillId="10" borderId="0" xfId="0" applyFont="1" applyFill="1" applyBorder="1" applyAlignment="1">
      <alignment horizontal="left" vertical="center"/>
    </xf>
    <xf numFmtId="3" fontId="10" fillId="10" borderId="0" xfId="135" applyNumberFormat="1" applyFont="1" applyFill="1" applyBorder="1" applyAlignment="1">
      <alignment horizontal="right"/>
    </xf>
    <xf numFmtId="0" fontId="10" fillId="10" borderId="0" xfId="0" applyFont="1" applyFill="1" applyBorder="1"/>
    <xf numFmtId="0" fontId="28" fillId="10" borderId="0" xfId="0" applyFont="1" applyFill="1" applyBorder="1"/>
    <xf numFmtId="0" fontId="10" fillId="0" borderId="0" xfId="0" applyFont="1" applyBorder="1"/>
    <xf numFmtId="174" fontId="12" fillId="0" borderId="0" xfId="0" applyNumberFormat="1" applyFont="1" applyAlignment="1">
      <alignment horizontal="right"/>
    </xf>
    <xf numFmtId="0" fontId="27" fillId="10" borderId="0" xfId="146" applyFont="1" applyFill="1" applyAlignment="1">
      <alignment horizontal="left" vertical="center"/>
    </xf>
    <xf numFmtId="0" fontId="12" fillId="0" borderId="0" xfId="146" applyFont="1" applyAlignment="1">
      <alignment horizontal="right"/>
    </xf>
    <xf numFmtId="0" fontId="9" fillId="0" borderId="0" xfId="146" applyFont="1" applyAlignment="1">
      <alignment horizontal="left"/>
    </xf>
    <xf numFmtId="0" fontId="63" fillId="0" borderId="0" xfId="146"/>
    <xf numFmtId="174" fontId="10" fillId="0" borderId="0" xfId="0" applyNumberFormat="1" applyFont="1" applyFill="1" applyAlignment="1">
      <alignment horizontal="right"/>
    </xf>
    <xf numFmtId="0" fontId="0" fillId="0" borderId="0" xfId="0" applyFill="1"/>
    <xf numFmtId="3" fontId="9" fillId="42" borderId="0" xfId="0" applyNumberFormat="1" applyFont="1" applyFill="1" applyAlignment="1">
      <alignment horizontal="right"/>
    </xf>
    <xf numFmtId="0" fontId="12" fillId="0" borderId="11" xfId="0" applyFont="1" applyBorder="1" applyAlignment="1"/>
    <xf numFmtId="0" fontId="10" fillId="0" borderId="21" xfId="0" applyFont="1" applyBorder="1" applyAlignment="1">
      <alignment horizontal="left"/>
    </xf>
    <xf numFmtId="0" fontId="10" fillId="0" borderId="21" xfId="0" applyFont="1" applyBorder="1"/>
    <xf numFmtId="0" fontId="9" fillId="0" borderId="21" xfId="0" applyFont="1" applyBorder="1"/>
    <xf numFmtId="0" fontId="44" fillId="0" borderId="21" xfId="0" applyFont="1" applyBorder="1"/>
    <xf numFmtId="0" fontId="51" fillId="0" borderId="21" xfId="0" applyFont="1" applyBorder="1"/>
    <xf numFmtId="0" fontId="44" fillId="0" borderId="0" xfId="0" applyFont="1"/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/>
    </xf>
    <xf numFmtId="0" fontId="44" fillId="9" borderId="0" xfId="0" applyFont="1" applyFill="1"/>
    <xf numFmtId="3" fontId="44" fillId="0" borderId="0" xfId="0" applyNumberFormat="1" applyFont="1" applyAlignment="1">
      <alignment horizontal="right" vertical="center"/>
    </xf>
    <xf numFmtId="174" fontId="59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174" fontId="61" fillId="0" borderId="0" xfId="0" applyNumberFormat="1" applyFont="1" applyAlignment="1">
      <alignment horizontal="right" vertical="center"/>
    </xf>
    <xf numFmtId="0" fontId="44" fillId="9" borderId="0" xfId="0" applyFont="1" applyFill="1" applyAlignment="1">
      <alignment horizontal="right" vertical="center"/>
    </xf>
    <xf numFmtId="0" fontId="44" fillId="0" borderId="0" xfId="0" applyFont="1" applyAlignment="1">
      <alignment horizontal="right" vertical="center"/>
    </xf>
    <xf numFmtId="175" fontId="59" fillId="0" borderId="0" xfId="0" applyNumberFormat="1" applyFont="1" applyAlignment="1">
      <alignment horizontal="right" vertical="center"/>
    </xf>
    <xf numFmtId="175" fontId="61" fillId="0" borderId="0" xfId="0" applyNumberFormat="1" applyFont="1" applyAlignment="1">
      <alignment horizontal="right" vertical="center"/>
    </xf>
    <xf numFmtId="3" fontId="44" fillId="0" borderId="0" xfId="135" applyNumberFormat="1" applyFont="1" applyAlignment="1">
      <alignment horizontal="right" vertical="center"/>
    </xf>
    <xf numFmtId="175" fontId="44" fillId="0" borderId="0" xfId="0" applyNumberFormat="1" applyFont="1" applyAlignment="1">
      <alignment horizontal="right" vertical="center"/>
    </xf>
    <xf numFmtId="172" fontId="44" fillId="0" borderId="0" xfId="0" applyNumberFormat="1" applyFont="1" applyAlignment="1">
      <alignment horizontal="right" vertical="center"/>
    </xf>
    <xf numFmtId="174" fontId="10" fillId="0" borderId="0" xfId="146" applyNumberFormat="1" applyFont="1" applyAlignment="1">
      <alignment horizontal="right"/>
    </xf>
    <xf numFmtId="174" fontId="44" fillId="0" borderId="0" xfId="0" applyNumberFormat="1" applyFont="1" applyAlignment="1">
      <alignment horizontal="right" vertical="center"/>
    </xf>
    <xf numFmtId="172" fontId="33" fillId="0" borderId="0" xfId="0" applyNumberFormat="1" applyFont="1"/>
    <xf numFmtId="172" fontId="12" fillId="0" borderId="0" xfId="0" applyNumberFormat="1" applyFont="1"/>
    <xf numFmtId="174" fontId="44" fillId="0" borderId="0" xfId="0" applyNumberFormat="1" applyFont="1"/>
    <xf numFmtId="174" fontId="51" fillId="0" borderId="0" xfId="0" applyNumberFormat="1" applyFont="1"/>
    <xf numFmtId="174" fontId="27" fillId="10" borderId="0" xfId="146" applyNumberFormat="1" applyFont="1" applyFill="1" applyAlignment="1">
      <alignment horizontal="left" vertical="center"/>
    </xf>
    <xf numFmtId="174" fontId="50" fillId="0" borderId="0" xfId="0" applyNumberFormat="1" applyFont="1"/>
    <xf numFmtId="174" fontId="60" fillId="0" borderId="0" xfId="0" applyNumberFormat="1" applyFont="1" applyAlignment="1">
      <alignment horizontal="right" vertical="center"/>
    </xf>
    <xf numFmtId="180" fontId="44" fillId="0" borderId="0" xfId="0" applyNumberFormat="1" applyFont="1" applyAlignment="1">
      <alignment horizontal="right" vertical="center"/>
    </xf>
    <xf numFmtId="0" fontId="44" fillId="0" borderId="8" xfId="0" applyFont="1" applyBorder="1" applyAlignment="1">
      <alignment horizontal="right" vertical="center"/>
    </xf>
    <xf numFmtId="0" fontId="28" fillId="10" borderId="0" xfId="146" applyFont="1" applyFill="1" applyAlignment="1">
      <alignment horizontal="left" vertical="center"/>
    </xf>
    <xf numFmtId="174" fontId="9" fillId="0" borderId="0" xfId="0" applyNumberFormat="1" applyFont="1"/>
    <xf numFmtId="0" fontId="55" fillId="0" borderId="0" xfId="0" applyFont="1" applyAlignment="1">
      <alignment vertical="center" wrapText="1"/>
    </xf>
    <xf numFmtId="3" fontId="9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10" fillId="42" borderId="0" xfId="0" applyNumberFormat="1" applyFont="1" applyFill="1"/>
    <xf numFmtId="3" fontId="9" fillId="42" borderId="0" xfId="0" applyNumberFormat="1" applyFont="1" applyFill="1"/>
    <xf numFmtId="174" fontId="9" fillId="0" borderId="0" xfId="0" applyNumberFormat="1" applyFont="1" applyAlignment="1">
      <alignment horizontal="right"/>
    </xf>
    <xf numFmtId="0" fontId="27" fillId="10" borderId="0" xfId="0" applyFont="1" applyFill="1" applyBorder="1"/>
    <xf numFmtId="174" fontId="9" fillId="0" borderId="0" xfId="0" applyNumberFormat="1" applyFont="1" applyFill="1" applyAlignment="1">
      <alignment horizontal="right"/>
    </xf>
    <xf numFmtId="174" fontId="33" fillId="0" borderId="0" xfId="0" applyNumberFormat="1" applyFont="1" applyFill="1" applyAlignment="1">
      <alignment horizontal="right"/>
    </xf>
    <xf numFmtId="0" fontId="9" fillId="42" borderId="0" xfId="0" applyFont="1" applyFill="1" applyAlignment="1">
      <alignment horizontal="center"/>
    </xf>
    <xf numFmtId="0" fontId="12" fillId="42" borderId="0" xfId="0" applyFont="1" applyFill="1" applyAlignment="1">
      <alignment horizontal="right"/>
    </xf>
    <xf numFmtId="180" fontId="10" fillId="42" borderId="0" xfId="0" applyNumberFormat="1" applyFont="1" applyFill="1"/>
    <xf numFmtId="180" fontId="10" fillId="42" borderId="0" xfId="0" applyNumberFormat="1" applyFont="1" applyFill="1" applyAlignment="1">
      <alignment horizontal="right"/>
    </xf>
    <xf numFmtId="175" fontId="10" fillId="42" borderId="0" xfId="0" applyNumberFormat="1" applyFont="1" applyFill="1" applyAlignment="1">
      <alignment horizontal="right"/>
    </xf>
    <xf numFmtId="175" fontId="9" fillId="42" borderId="0" xfId="0" applyNumberFormat="1" applyFont="1" applyFill="1" applyAlignment="1">
      <alignment horizontal="right"/>
    </xf>
    <xf numFmtId="180" fontId="0" fillId="42" borderId="0" xfId="0" applyNumberFormat="1" applyFill="1"/>
    <xf numFmtId="175" fontId="10" fillId="42" borderId="0" xfId="0" applyNumberFormat="1" applyFont="1" applyFill="1"/>
    <xf numFmtId="175" fontId="9" fillId="42" borderId="0" xfId="0" applyNumberFormat="1" applyFont="1" applyFill="1"/>
    <xf numFmtId="3" fontId="8" fillId="0" borderId="0" xfId="0" applyNumberFormat="1" applyFont="1" applyFill="1"/>
    <xf numFmtId="3" fontId="10" fillId="42" borderId="0" xfId="135" applyNumberFormat="1" applyFont="1" applyFill="1" applyAlignment="1">
      <alignment horizontal="right"/>
    </xf>
    <xf numFmtId="175" fontId="33" fillId="0" borderId="0" xfId="0" applyNumberFormat="1" applyFont="1" applyAlignment="1">
      <alignment horizontal="right"/>
    </xf>
    <xf numFmtId="0" fontId="33" fillId="0" borderId="0" xfId="0" applyFont="1"/>
    <xf numFmtId="0" fontId="10" fillId="42" borderId="0" xfId="0" applyFont="1" applyFill="1"/>
    <xf numFmtId="177" fontId="10" fillId="42" borderId="0" xfId="0" applyNumberFormat="1" applyFont="1" applyFill="1"/>
    <xf numFmtId="177" fontId="9" fillId="42" borderId="0" xfId="0" applyNumberFormat="1" applyFont="1" applyFill="1"/>
    <xf numFmtId="175" fontId="12" fillId="42" borderId="0" xfId="0" applyNumberFormat="1" applyFont="1" applyFill="1" applyAlignment="1">
      <alignment horizontal="right"/>
    </xf>
    <xf numFmtId="179" fontId="10" fillId="42" borderId="0" xfId="133" applyNumberFormat="1" applyFont="1" applyFill="1"/>
    <xf numFmtId="0" fontId="53" fillId="0" borderId="0" xfId="0" applyFont="1" applyAlignment="1">
      <alignment vertical="center"/>
    </xf>
    <xf numFmtId="3" fontId="9" fillId="42" borderId="0" xfId="0" applyNumberFormat="1" applyFont="1" applyFill="1" applyAlignment="1">
      <alignment horizontal="right" vertical="center"/>
    </xf>
    <xf numFmtId="3" fontId="10" fillId="42" borderId="0" xfId="0" applyNumberFormat="1" applyFont="1" applyFill="1" applyAlignment="1">
      <alignment horizontal="right" vertical="center"/>
    </xf>
    <xf numFmtId="3" fontId="44" fillId="42" borderId="0" xfId="0" applyNumberFormat="1" applyFont="1" applyFill="1" applyAlignment="1">
      <alignment horizontal="right" vertical="center"/>
    </xf>
    <xf numFmtId="3" fontId="51" fillId="42" borderId="0" xfId="0" applyNumberFormat="1" applyFont="1" applyFill="1" applyAlignment="1">
      <alignment horizontal="right" vertical="center"/>
    </xf>
    <xf numFmtId="0" fontId="33" fillId="42" borderId="0" xfId="0" applyFont="1" applyFill="1" applyAlignment="1">
      <alignment horizontal="left"/>
    </xf>
    <xf numFmtId="3" fontId="9" fillId="42" borderId="0" xfId="135" applyNumberFormat="1" applyFont="1" applyFill="1" applyAlignment="1">
      <alignment horizontal="right" vertical="center"/>
    </xf>
    <xf numFmtId="3" fontId="10" fillId="42" borderId="0" xfId="135" applyNumberFormat="1" applyFont="1" applyFill="1" applyAlignment="1">
      <alignment horizontal="right" vertical="center"/>
    </xf>
    <xf numFmtId="3" fontId="44" fillId="42" borderId="0" xfId="135" applyNumberFormat="1" applyFont="1" applyFill="1" applyAlignment="1">
      <alignment horizontal="right" vertical="center"/>
    </xf>
    <xf numFmtId="3" fontId="51" fillId="42" borderId="0" xfId="135" applyNumberFormat="1" applyFont="1" applyFill="1" applyAlignment="1">
      <alignment horizontal="right" vertical="center"/>
    </xf>
    <xf numFmtId="3" fontId="9" fillId="0" borderId="0" xfId="135" applyNumberFormat="1" applyFont="1" applyFill="1" applyAlignment="1">
      <alignment horizontal="right" vertical="center"/>
    </xf>
    <xf numFmtId="3" fontId="10" fillId="0" borderId="0" xfId="135" applyNumberFormat="1" applyFont="1" applyFill="1" applyAlignment="1">
      <alignment horizontal="right" vertical="center"/>
    </xf>
    <xf numFmtId="3" fontId="44" fillId="0" borderId="0" xfId="135" applyNumberFormat="1" applyFont="1" applyFill="1" applyAlignment="1">
      <alignment horizontal="right" vertical="center"/>
    </xf>
    <xf numFmtId="3" fontId="51" fillId="0" borderId="0" xfId="135" applyNumberFormat="1" applyFont="1" applyFill="1" applyAlignment="1">
      <alignment horizontal="right" vertical="center"/>
    </xf>
    <xf numFmtId="174" fontId="9" fillId="42" borderId="0" xfId="0" applyNumberFormat="1" applyFont="1" applyFill="1" applyAlignment="1">
      <alignment horizontal="right" vertical="center"/>
    </xf>
    <xf numFmtId="174" fontId="10" fillId="42" borderId="0" xfId="0" applyNumberFormat="1" applyFont="1" applyFill="1" applyAlignment="1">
      <alignment horizontal="right" vertical="center"/>
    </xf>
    <xf numFmtId="174" fontId="44" fillId="42" borderId="0" xfId="0" applyNumberFormat="1" applyFont="1" applyFill="1" applyAlignment="1">
      <alignment horizontal="right" vertical="center"/>
    </xf>
    <xf numFmtId="174" fontId="51" fillId="42" borderId="0" xfId="0" applyNumberFormat="1" applyFont="1" applyFill="1" applyAlignment="1">
      <alignment horizontal="right" vertical="center"/>
    </xf>
    <xf numFmtId="174" fontId="12" fillId="0" borderId="0" xfId="0" applyNumberFormat="1" applyFont="1" applyFill="1" applyAlignment="1">
      <alignment horizontal="right"/>
    </xf>
    <xf numFmtId="174" fontId="10" fillId="42" borderId="0" xfId="0" applyNumberFormat="1" applyFont="1" applyFill="1" applyAlignment="1">
      <alignment horizontal="right"/>
    </xf>
    <xf numFmtId="174" fontId="9" fillId="42" borderId="0" xfId="0" applyNumberFormat="1" applyFont="1" applyFill="1" applyAlignment="1">
      <alignment horizontal="right"/>
    </xf>
    <xf numFmtId="3" fontId="9" fillId="42" borderId="0" xfId="135" applyNumberFormat="1" applyFont="1" applyFill="1" applyAlignment="1">
      <alignment horizontal="right"/>
    </xf>
    <xf numFmtId="174" fontId="10" fillId="42" borderId="0" xfId="0" applyNumberFormat="1" applyFont="1" applyFill="1"/>
    <xf numFmtId="174" fontId="9" fillId="42" borderId="0" xfId="0" applyNumberFormat="1" applyFont="1" applyFill="1"/>
    <xf numFmtId="0" fontId="11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220">
    <cellStyle name="20% - Accent1 2" xfId="1"/>
    <cellStyle name="20% - Accent2 2" xfId="2"/>
    <cellStyle name="20% - Accent3 2" xfId="3"/>
    <cellStyle name="20% - Accent4 2" xfId="4"/>
    <cellStyle name="20% - Colore 1 2" xfId="5"/>
    <cellStyle name="20% - Colore 1 3" xfId="6"/>
    <cellStyle name="20% - Colore 1 4" xfId="7"/>
    <cellStyle name="20% - Colore 1 5" xfId="8"/>
    <cellStyle name="20% - Colore 1 6" xfId="9"/>
    <cellStyle name="20% - Colore 1 7" xfId="10"/>
    <cellStyle name="20% - Colore 1 8" xfId="11"/>
    <cellStyle name="20% - Colore 1 9" xfId="12"/>
    <cellStyle name="20% - Colore 2 2" xfId="13"/>
    <cellStyle name="20% - Colore 2 3" xfId="14"/>
    <cellStyle name="20% - Colore 2 4" xfId="15"/>
    <cellStyle name="20% - Colore 2 5" xfId="16"/>
    <cellStyle name="20% - Colore 2 6" xfId="17"/>
    <cellStyle name="20% - Colore 2 7" xfId="18"/>
    <cellStyle name="20% - Colore 2 8" xfId="19"/>
    <cellStyle name="20% - Colore 2 9" xfId="20"/>
    <cellStyle name="20% - Colore 3 2" xfId="21"/>
    <cellStyle name="20% - Colore 3 3" xfId="22"/>
    <cellStyle name="20% - Colore 3 4" xfId="23"/>
    <cellStyle name="20% - Colore 3 5" xfId="24"/>
    <cellStyle name="20% - Colore 3 6" xfId="25"/>
    <cellStyle name="20% - Colore 3 7" xfId="26"/>
    <cellStyle name="20% - Colore 3 8" xfId="27"/>
    <cellStyle name="20% - Colore 3 9" xfId="28"/>
    <cellStyle name="20% - Colore 4 2" xfId="29"/>
    <cellStyle name="20% - Colore 4 3" xfId="30"/>
    <cellStyle name="20% - Colore 4 4" xfId="31"/>
    <cellStyle name="20% - Colore 4 5" xfId="32"/>
    <cellStyle name="20% - Colore 4 6" xfId="33"/>
    <cellStyle name="20% - Colore 4 7" xfId="34"/>
    <cellStyle name="20% - Colore 4 8" xfId="35"/>
    <cellStyle name="20% - Colore 4 9" xfId="36"/>
    <cellStyle name="20% - Colore 5" xfId="37" builtinId="46" customBuiltin="1"/>
    <cellStyle name="20% - Colore 5 2" xfId="38"/>
    <cellStyle name="20% - Colore 5 3" xfId="39"/>
    <cellStyle name="20% - Colore 5 4" xfId="40"/>
    <cellStyle name="20% - Colore 5 5" xfId="41"/>
    <cellStyle name="20% - Colore 5 6" xfId="42"/>
    <cellStyle name="20% - Colore 5 7" xfId="43"/>
    <cellStyle name="20% - Colore 6" xfId="44" builtinId="50" customBuiltin="1"/>
    <cellStyle name="20% - Colore 6 2" xfId="45"/>
    <cellStyle name="20% - Colore 6 3" xfId="46"/>
    <cellStyle name="20% - Colore 6 4" xfId="47"/>
    <cellStyle name="20% - Colore 6 5" xfId="48"/>
    <cellStyle name="20% - Colore 6 6" xfId="49"/>
    <cellStyle name="20% - Colore 6 7" xfId="50"/>
    <cellStyle name="40% - Accent3 2" xfId="51"/>
    <cellStyle name="40% - Colore 1" xfId="52" builtinId="31" customBuiltin="1"/>
    <cellStyle name="40% - Colore 1 2" xfId="53"/>
    <cellStyle name="40% - Colore 1 3" xfId="54"/>
    <cellStyle name="40% - Colore 1 4" xfId="55"/>
    <cellStyle name="40% - Colore 1 5" xfId="56"/>
    <cellStyle name="40% - Colore 1 6" xfId="57"/>
    <cellStyle name="40% - Colore 1 7" xfId="58"/>
    <cellStyle name="40% - Colore 2" xfId="59" builtinId="35" customBuiltin="1"/>
    <cellStyle name="40% - Colore 2 2" xfId="60"/>
    <cellStyle name="40% - Colore 2 3" xfId="61"/>
    <cellStyle name="40% - Colore 2 4" xfId="62"/>
    <cellStyle name="40% - Colore 2 5" xfId="63"/>
    <cellStyle name="40% - Colore 2 6" xfId="64"/>
    <cellStyle name="40% - Colore 2 7" xfId="65"/>
    <cellStyle name="40% - Colore 3 2" xfId="66"/>
    <cellStyle name="40% - Colore 3 3" xfId="67"/>
    <cellStyle name="40% - Colore 3 4" xfId="68"/>
    <cellStyle name="40% - Colore 3 5" xfId="69"/>
    <cellStyle name="40% - Colore 3 6" xfId="70"/>
    <cellStyle name="40% - Colore 3 7" xfId="71"/>
    <cellStyle name="40% - Colore 3 8" xfId="72"/>
    <cellStyle name="40% - Colore 3 9" xfId="73"/>
    <cellStyle name="40% - Colore 4" xfId="74" builtinId="43" customBuiltin="1"/>
    <cellStyle name="40% - Colore 4 2" xfId="75"/>
    <cellStyle name="40% - Colore 4 3" xfId="76"/>
    <cellStyle name="40% - Colore 4 4" xfId="77"/>
    <cellStyle name="40% - Colore 4 5" xfId="78"/>
    <cellStyle name="40% - Colore 4 6" xfId="79"/>
    <cellStyle name="40% - Colore 4 7" xfId="80"/>
    <cellStyle name="40% - Colore 5" xfId="81" builtinId="47" customBuiltin="1"/>
    <cellStyle name="40% - Colore 5 2" xfId="82"/>
    <cellStyle name="40% - Colore 5 3" xfId="83"/>
    <cellStyle name="40% - Colore 5 4" xfId="84"/>
    <cellStyle name="40% - Colore 5 5" xfId="85"/>
    <cellStyle name="40% - Colore 5 6" xfId="86"/>
    <cellStyle name="40% - Colore 5 7" xfId="87"/>
    <cellStyle name="40% - Colore 6" xfId="88" builtinId="51" customBuiltin="1"/>
    <cellStyle name="40% - Colore 6 2" xfId="89"/>
    <cellStyle name="40% - Colore 6 3" xfId="90"/>
    <cellStyle name="40% - Colore 6 4" xfId="91"/>
    <cellStyle name="40% - Colore 6 5" xfId="92"/>
    <cellStyle name="40% - Colore 6 6" xfId="93"/>
    <cellStyle name="40% - Colore 6 7" xfId="94"/>
    <cellStyle name="60% - Accent3 2" xfId="95"/>
    <cellStyle name="60% - Accent4 2" xfId="96"/>
    <cellStyle name="60% - Accent6 2" xfId="97"/>
    <cellStyle name="60% - Colore 1 2" xfId="98"/>
    <cellStyle name="60% - Colore 2 2" xfId="99"/>
    <cellStyle name="60% - Colore 3 2" xfId="100"/>
    <cellStyle name="60% - Colore 3 3" xfId="101"/>
    <cellStyle name="60% - Colore 3 4" xfId="102"/>
    <cellStyle name="60% - Colore 4 2" xfId="103"/>
    <cellStyle name="60% - Colore 4 3" xfId="104"/>
    <cellStyle name="60% - Colore 4 4" xfId="105"/>
    <cellStyle name="60% - Colore 5 2" xfId="106"/>
    <cellStyle name="60% - Colore 6 2" xfId="107"/>
    <cellStyle name="60% - Colore 6 3" xfId="108"/>
    <cellStyle name="60% - Colore 6 4" xfId="109"/>
    <cellStyle name="annee semestre" xfId="110"/>
    <cellStyle name="bordato" xfId="111"/>
    <cellStyle name="Calcolo" xfId="112" builtinId="22" customBuiltin="1"/>
    <cellStyle name="Cella collegata" xfId="113" builtinId="24" customBuiltin="1"/>
    <cellStyle name="Cella da controllare" xfId="114" builtinId="23" customBuiltin="1"/>
    <cellStyle name="Collegamento ipertestuale 2" xfId="115"/>
    <cellStyle name="Collegamento ipertestuale 3" xfId="116"/>
    <cellStyle name="Collegamento ipertestuale 4" xfId="117"/>
    <cellStyle name="Collegamento ipertestuale visitato 2" xfId="118"/>
    <cellStyle name="Collegamento ipertestuale visitato 3" xfId="119"/>
    <cellStyle name="Colore 1" xfId="120" builtinId="29" customBuiltin="1"/>
    <cellStyle name="Colore 2" xfId="121" builtinId="33" customBuiltin="1"/>
    <cellStyle name="Colore 3" xfId="122" builtinId="37" customBuiltin="1"/>
    <cellStyle name="Colore 4" xfId="123" builtinId="41" customBuiltin="1"/>
    <cellStyle name="Colore 5" xfId="124" builtinId="45" customBuiltin="1"/>
    <cellStyle name="Colore 6" xfId="125" builtinId="49" customBuiltin="1"/>
    <cellStyle name="données" xfId="126"/>
    <cellStyle name="donnéesbord" xfId="127"/>
    <cellStyle name="Euro" xfId="128"/>
    <cellStyle name="Euro 2" xfId="129"/>
    <cellStyle name="fonte" xfId="130"/>
    <cellStyle name="Input" xfId="131" builtinId="20" customBuiltin="1"/>
    <cellStyle name="Intestacol" xfId="132"/>
    <cellStyle name="Migliaia" xfId="133" builtinId="3"/>
    <cellStyle name="Migliaia (0)_10" xfId="134"/>
    <cellStyle name="Migliaia [0]" xfId="135" builtinId="6"/>
    <cellStyle name="Migliaia [0] 2" xfId="136"/>
    <cellStyle name="Migliaia [0] 3" xfId="137"/>
    <cellStyle name="Migliaia 2" xfId="138"/>
    <cellStyle name="Migliaia 3" xfId="139"/>
    <cellStyle name="Migliaia 4" xfId="140"/>
    <cellStyle name="Motif" xfId="141"/>
    <cellStyle name="Neutrale 2" xfId="142"/>
    <cellStyle name="Normal 2" xfId="143"/>
    <cellStyle name="Normal 3" xfId="144"/>
    <cellStyle name="Normal 4" xfId="145"/>
    <cellStyle name="Normale" xfId="0" builtinId="0"/>
    <cellStyle name="Normale 14" xfId="146"/>
    <cellStyle name="Normale 17" xfId="147"/>
    <cellStyle name="Normale 2" xfId="148"/>
    <cellStyle name="Normale 2 2" xfId="149"/>
    <cellStyle name="Normale 3" xfId="150"/>
    <cellStyle name="Normale 4" xfId="151"/>
    <cellStyle name="Normale 5" xfId="152"/>
    <cellStyle name="Normale 6" xfId="153"/>
    <cellStyle name="Normale 7" xfId="154"/>
    <cellStyle name="Normale 8" xfId="155"/>
    <cellStyle name="Normale 9" xfId="156"/>
    <cellStyle name="Nota 10" xfId="157"/>
    <cellStyle name="Nota 10 2" xfId="158"/>
    <cellStyle name="Nota 11" xfId="159"/>
    <cellStyle name="Nota 11 2" xfId="160"/>
    <cellStyle name="Nota 12" xfId="161"/>
    <cellStyle name="Nota 12 2" xfId="162"/>
    <cellStyle name="Nota 13" xfId="163"/>
    <cellStyle name="Nota 13 2" xfId="164"/>
    <cellStyle name="Nota 14" xfId="165"/>
    <cellStyle name="Nota 14 2" xfId="166"/>
    <cellStyle name="Nota 15" xfId="167"/>
    <cellStyle name="Nota 15 2" xfId="168"/>
    <cellStyle name="Nota 16" xfId="169"/>
    <cellStyle name="Nota 2" xfId="170"/>
    <cellStyle name="Nota 2 2" xfId="171"/>
    <cellStyle name="Nota 3" xfId="172"/>
    <cellStyle name="Nota 3 2" xfId="173"/>
    <cellStyle name="Nota 4" xfId="174"/>
    <cellStyle name="Nota 4 2" xfId="175"/>
    <cellStyle name="Nota 5" xfId="176"/>
    <cellStyle name="Nota 5 2" xfId="177"/>
    <cellStyle name="Nota 6" xfId="178"/>
    <cellStyle name="Nota 6 2" xfId="179"/>
    <cellStyle name="Nota 7" xfId="180"/>
    <cellStyle name="Nota 7 2" xfId="181"/>
    <cellStyle name="Nota 8" xfId="182"/>
    <cellStyle name="Nota 8 2" xfId="183"/>
    <cellStyle name="Nota 9" xfId="184"/>
    <cellStyle name="Nota 9 2" xfId="185"/>
    <cellStyle name="Note 2" xfId="186"/>
    <cellStyle name="Note 2 2" xfId="187"/>
    <cellStyle name="Note 3" xfId="188"/>
    <cellStyle name="Note 3 2" xfId="189"/>
    <cellStyle name="notes" xfId="190"/>
    <cellStyle name="Nuovo" xfId="191"/>
    <cellStyle name="Output" xfId="192" builtinId="21" customBuiltin="1"/>
    <cellStyle name="Percentuale 2" xfId="193"/>
    <cellStyle name="Percentuale 2 2" xfId="194"/>
    <cellStyle name="semestre" xfId="195"/>
    <cellStyle name="Testo avviso" xfId="196" builtinId="11" customBuiltin="1"/>
    <cellStyle name="Testo descrittivo" xfId="197" builtinId="53" customBuiltin="1"/>
    <cellStyle name="tête chapitre" xfId="198"/>
    <cellStyle name="Title 2" xfId="199"/>
    <cellStyle name="Titolo 1" xfId="200" builtinId="16" customBuiltin="1"/>
    <cellStyle name="Titolo 10" xfId="201"/>
    <cellStyle name="Titolo 11" xfId="202"/>
    <cellStyle name="Titolo 2" xfId="203" builtinId="17" customBuiltin="1"/>
    <cellStyle name="Titolo 3" xfId="204" builtinId="18" customBuiltin="1"/>
    <cellStyle name="Titolo 4" xfId="205" builtinId="19" customBuiltin="1"/>
    <cellStyle name="Titolo 5" xfId="206"/>
    <cellStyle name="Titolo 6" xfId="207"/>
    <cellStyle name="Titolo 7" xfId="208"/>
    <cellStyle name="titolo 8" xfId="209"/>
    <cellStyle name="Titolo 8 2" xfId="210"/>
    <cellStyle name="titolo 9" xfId="211"/>
    <cellStyle name="Titolo 9 2" xfId="212"/>
    <cellStyle name="Titolo tabella" xfId="213"/>
    <cellStyle name="titre" xfId="214"/>
    <cellStyle name="Totale" xfId="215" builtinId="25" customBuiltin="1"/>
    <cellStyle name="totale 2" xfId="216"/>
    <cellStyle name="Valore non valido" xfId="217" builtinId="27" customBuiltin="1"/>
    <cellStyle name="Valore valido" xfId="218" builtinId="26" customBuiltin="1"/>
    <cellStyle name="Valuta (0)_10" xfId="2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7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7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81</xdr:row>
      <xdr:rowOff>0</xdr:rowOff>
    </xdr:from>
    <xdr:to>
      <xdr:col>38</xdr:col>
      <xdr:colOff>190500</xdr:colOff>
      <xdr:row>82</xdr:row>
      <xdr:rowOff>57150</xdr:rowOff>
    </xdr:to>
    <xdr:pic>
      <xdr:nvPicPr>
        <xdr:cNvPr id="2129980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2372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38</xdr:col>
      <xdr:colOff>190500</xdr:colOff>
      <xdr:row>82</xdr:row>
      <xdr:rowOff>57150</xdr:rowOff>
    </xdr:to>
    <xdr:pic>
      <xdr:nvPicPr>
        <xdr:cNvPr id="2129981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2372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38</xdr:col>
      <xdr:colOff>190500</xdr:colOff>
      <xdr:row>82</xdr:row>
      <xdr:rowOff>57150</xdr:rowOff>
    </xdr:to>
    <xdr:pic>
      <xdr:nvPicPr>
        <xdr:cNvPr id="2129982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2372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38</xdr:col>
      <xdr:colOff>190500</xdr:colOff>
      <xdr:row>82</xdr:row>
      <xdr:rowOff>57150</xdr:rowOff>
    </xdr:to>
    <xdr:pic>
      <xdr:nvPicPr>
        <xdr:cNvPr id="2129983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2372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38</xdr:col>
      <xdr:colOff>190500</xdr:colOff>
      <xdr:row>85</xdr:row>
      <xdr:rowOff>76200</xdr:rowOff>
    </xdr:to>
    <xdr:pic>
      <xdr:nvPicPr>
        <xdr:cNvPr id="2129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26873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38</xdr:col>
      <xdr:colOff>190500</xdr:colOff>
      <xdr:row>85</xdr:row>
      <xdr:rowOff>76200</xdr:rowOff>
    </xdr:to>
    <xdr:pic>
      <xdr:nvPicPr>
        <xdr:cNvPr id="2129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26873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38</xdr:col>
      <xdr:colOff>190500</xdr:colOff>
      <xdr:row>82</xdr:row>
      <xdr:rowOff>57150</xdr:rowOff>
    </xdr:to>
    <xdr:pic>
      <xdr:nvPicPr>
        <xdr:cNvPr id="2129986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2372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38</xdr:col>
      <xdr:colOff>190500</xdr:colOff>
      <xdr:row>82</xdr:row>
      <xdr:rowOff>57150</xdr:rowOff>
    </xdr:to>
    <xdr:pic>
      <xdr:nvPicPr>
        <xdr:cNvPr id="2129987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2372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38</xdr:col>
      <xdr:colOff>190500</xdr:colOff>
      <xdr:row>85</xdr:row>
      <xdr:rowOff>76200</xdr:rowOff>
    </xdr:to>
    <xdr:pic>
      <xdr:nvPicPr>
        <xdr:cNvPr id="2129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26873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38</xdr:col>
      <xdr:colOff>190500</xdr:colOff>
      <xdr:row>85</xdr:row>
      <xdr:rowOff>76200</xdr:rowOff>
    </xdr:to>
    <xdr:pic>
      <xdr:nvPicPr>
        <xdr:cNvPr id="2129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26873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44</xdr:col>
      <xdr:colOff>371474</xdr:colOff>
      <xdr:row>4</xdr:row>
      <xdr:rowOff>130968</xdr:rowOff>
    </xdr:from>
    <xdr:to>
      <xdr:col>46</xdr:col>
      <xdr:colOff>495299</xdr:colOff>
      <xdr:row>7</xdr:row>
      <xdr:rowOff>150019</xdr:rowOff>
    </xdr:to>
    <xdr:sp macro="" textlink="">
      <xdr:nvSpPr>
        <xdr:cNvPr id="55763" name="Text Box 9"/>
        <xdr:cNvSpPr txBox="1">
          <a:spLocks noChangeArrowheads="1"/>
        </xdr:cNvSpPr>
      </xdr:nvSpPr>
      <xdr:spPr bwMode="auto">
        <a:xfrm>
          <a:off x="8353424" y="816768"/>
          <a:ext cx="1552575" cy="53340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54864" tIns="41148" rIns="0" bIns="0" anchor="t" upright="1"/>
        <a:lstStyle/>
        <a:p>
          <a:pPr algn="r" rtl="0">
            <a:defRPr sz="1000"/>
          </a:pPr>
          <a:r>
            <a:rPr lang="it-IT" sz="2400" b="0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Tahoma"/>
              <a:ea typeface="Tahoma"/>
              <a:cs typeface="Tahoma"/>
            </a:rPr>
            <a:t>Venezia</a:t>
          </a:r>
        </a:p>
      </xdr:txBody>
    </xdr:sp>
    <xdr:clientData/>
  </xdr:twoCellAnchor>
  <xdr:twoCellAnchor editAs="oneCell">
    <xdr:from>
      <xdr:col>0</xdr:col>
      <xdr:colOff>266700</xdr:colOff>
      <xdr:row>1</xdr:row>
      <xdr:rowOff>114300</xdr:rowOff>
    </xdr:from>
    <xdr:to>
      <xdr:col>0</xdr:col>
      <xdr:colOff>2495550</xdr:colOff>
      <xdr:row>4</xdr:row>
      <xdr:rowOff>38100</xdr:rowOff>
    </xdr:to>
    <xdr:pic>
      <xdr:nvPicPr>
        <xdr:cNvPr id="2129991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85750"/>
          <a:ext cx="2228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</xdr:row>
      <xdr:rowOff>0</xdr:rowOff>
    </xdr:from>
    <xdr:to>
      <xdr:col>2</xdr:col>
      <xdr:colOff>257175</xdr:colOff>
      <xdr:row>111</xdr:row>
      <xdr:rowOff>57150</xdr:rowOff>
    </xdr:to>
    <xdr:pic>
      <xdr:nvPicPr>
        <xdr:cNvPr id="225278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5432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257175</xdr:colOff>
      <xdr:row>111</xdr:row>
      <xdr:rowOff>57150</xdr:rowOff>
    </xdr:to>
    <xdr:pic>
      <xdr:nvPicPr>
        <xdr:cNvPr id="2252785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55432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257175</xdr:colOff>
      <xdr:row>111</xdr:row>
      <xdr:rowOff>57150</xdr:rowOff>
    </xdr:to>
    <xdr:pic>
      <xdr:nvPicPr>
        <xdr:cNvPr id="2252786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5432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257175</xdr:colOff>
      <xdr:row>111</xdr:row>
      <xdr:rowOff>57150</xdr:rowOff>
    </xdr:to>
    <xdr:pic>
      <xdr:nvPicPr>
        <xdr:cNvPr id="2252787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55432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52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52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257175</xdr:colOff>
      <xdr:row>111</xdr:row>
      <xdr:rowOff>57150</xdr:rowOff>
    </xdr:to>
    <xdr:pic>
      <xdr:nvPicPr>
        <xdr:cNvPr id="2252790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5432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257175</xdr:colOff>
      <xdr:row>111</xdr:row>
      <xdr:rowOff>57150</xdr:rowOff>
    </xdr:to>
    <xdr:pic>
      <xdr:nvPicPr>
        <xdr:cNvPr id="2252791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55432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52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52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504825</xdr:colOff>
      <xdr:row>4</xdr:row>
      <xdr:rowOff>104775</xdr:rowOff>
    </xdr:from>
    <xdr:to>
      <xdr:col>11</xdr:col>
      <xdr:colOff>628650</xdr:colOff>
      <xdr:row>7</xdr:row>
      <xdr:rowOff>123825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8420100" y="790575"/>
          <a:ext cx="1533525" cy="533400"/>
        </a:xfrm>
        <a:prstGeom prst="rect">
          <a:avLst/>
        </a:prstGeom>
        <a:noFill/>
        <a:ln>
          <a:noFill/>
        </a:ln>
      </xdr:spPr>
      <xdr:txBody>
        <a:bodyPr vertOverflow="clip" wrap="square" lIns="54864" tIns="41148" rIns="0" bIns="0" anchor="t" upright="1"/>
        <a:lstStyle/>
        <a:p>
          <a:pPr algn="r" rtl="0">
            <a:defRPr sz="1000"/>
          </a:pPr>
          <a:r>
            <a:rPr lang="it-IT" sz="2400" b="0" i="0" u="none" strike="noStrike" baseline="0">
              <a:solidFill>
                <a:schemeClr val="accent1"/>
              </a:solidFill>
              <a:latin typeface="Tahoma"/>
              <a:ea typeface="Tahoma"/>
              <a:cs typeface="Tahoma"/>
            </a:rPr>
            <a:t>Venezia</a:t>
          </a:r>
        </a:p>
      </xdr:txBody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52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52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52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52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52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4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4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4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84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4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4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4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4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4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5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5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5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5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257175</xdr:colOff>
      <xdr:row>114</xdr:row>
      <xdr:rowOff>76200</xdr:rowOff>
    </xdr:to>
    <xdr:pic>
      <xdr:nvPicPr>
        <xdr:cNvPr id="2285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257175</xdr:colOff>
      <xdr:row>114</xdr:row>
      <xdr:rowOff>76200</xdr:rowOff>
    </xdr:to>
    <xdr:pic>
      <xdr:nvPicPr>
        <xdr:cNvPr id="2285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257175</xdr:colOff>
      <xdr:row>114</xdr:row>
      <xdr:rowOff>76200</xdr:rowOff>
    </xdr:to>
    <xdr:pic>
      <xdr:nvPicPr>
        <xdr:cNvPr id="2285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257175</xdr:colOff>
      <xdr:row>114</xdr:row>
      <xdr:rowOff>76200</xdr:rowOff>
    </xdr:to>
    <xdr:pic>
      <xdr:nvPicPr>
        <xdr:cNvPr id="2285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5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257175</xdr:colOff>
      <xdr:row>114</xdr:row>
      <xdr:rowOff>76200</xdr:rowOff>
    </xdr:to>
    <xdr:pic>
      <xdr:nvPicPr>
        <xdr:cNvPr id="2286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257175</xdr:colOff>
      <xdr:row>114</xdr:row>
      <xdr:rowOff>76200</xdr:rowOff>
    </xdr:to>
    <xdr:pic>
      <xdr:nvPicPr>
        <xdr:cNvPr id="2286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257175</xdr:colOff>
      <xdr:row>114</xdr:row>
      <xdr:rowOff>76200</xdr:rowOff>
    </xdr:to>
    <xdr:pic>
      <xdr:nvPicPr>
        <xdr:cNvPr id="2286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257175</xdr:colOff>
      <xdr:row>114</xdr:row>
      <xdr:rowOff>76200</xdr:rowOff>
    </xdr:to>
    <xdr:pic>
      <xdr:nvPicPr>
        <xdr:cNvPr id="2286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</xdr:row>
      <xdr:rowOff>104775</xdr:rowOff>
    </xdr:from>
    <xdr:to>
      <xdr:col>0</xdr:col>
      <xdr:colOff>2466975</xdr:colOff>
      <xdr:row>4</xdr:row>
      <xdr:rowOff>9525</xdr:rowOff>
    </xdr:to>
    <xdr:pic>
      <xdr:nvPicPr>
        <xdr:cNvPr id="2286919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8125" y="25717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6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6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257175</xdr:colOff>
      <xdr:row>114</xdr:row>
      <xdr:rowOff>76200</xdr:rowOff>
    </xdr:to>
    <xdr:pic>
      <xdr:nvPicPr>
        <xdr:cNvPr id="2287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257175</xdr:colOff>
      <xdr:row>114</xdr:row>
      <xdr:rowOff>76200</xdr:rowOff>
    </xdr:to>
    <xdr:pic>
      <xdr:nvPicPr>
        <xdr:cNvPr id="2287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686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429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429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429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429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4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4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429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429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4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4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430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430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430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430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4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4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430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430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4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4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4311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4312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4313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4314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4315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4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4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4318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4319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4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4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4322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7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7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8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8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8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8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8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8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9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9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927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927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927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927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9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9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927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927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9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9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928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928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928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928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9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9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928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8928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9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9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9291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9292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9293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9294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9295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9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9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9298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89299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9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9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9302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0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0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1179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1180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1181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1182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1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1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1185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1186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1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1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1189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1190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1191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1192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1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1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1195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1196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1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1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1199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1200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1201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1202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1203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1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1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1206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1207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1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1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1210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1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1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1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2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2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2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2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2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3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3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93087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93088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93089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93090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93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93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93093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93094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93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93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3097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93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93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3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3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94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94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94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94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94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497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4975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4976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4977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4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4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4980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4981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4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4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498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4985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4986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4987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4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4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4990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4991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4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4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4994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4995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4996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4997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4998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4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5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5001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5002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5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5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5005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5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5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5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5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5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6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6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6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6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96882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96883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96884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96885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96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96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96888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96889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96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96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96892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96893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96894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96895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96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96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96898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296899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96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96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6902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96903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96904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96905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96906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96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96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96909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296910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96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96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6913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6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7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7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7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7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7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8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8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8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8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8790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8791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8792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8793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8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8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8796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98797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8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98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8800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8801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8802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8803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8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8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8806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298807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8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98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8810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881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881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881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881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8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8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881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29881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8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98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8821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8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9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9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9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9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9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0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0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0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0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300698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300699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300700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300701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300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300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300704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300705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300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300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300708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300709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300710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300711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300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300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300714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66675</xdr:rowOff>
    </xdr:to>
    <xdr:pic>
      <xdr:nvPicPr>
        <xdr:cNvPr id="2300715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300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300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0718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300719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300720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300721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300722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300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300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300725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76200</xdr:rowOff>
    </xdr:to>
    <xdr:pic>
      <xdr:nvPicPr>
        <xdr:cNvPr id="2300726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300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300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0729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0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0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0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0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0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0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0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0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0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0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0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1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1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1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1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1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2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2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2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2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2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2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2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2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2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2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2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2606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2607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2608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2609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302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302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2612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2613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302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302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2616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2617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2618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2619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302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302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2622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2623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302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302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2626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2627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2628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2629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2630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302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302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2633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2634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302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302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2637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2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2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3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3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3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3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3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4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4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4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30451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304515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304516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304517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304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304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304520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304521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304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304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4524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4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4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305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305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305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305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5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5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306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306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306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640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640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640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640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306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306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640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30640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306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306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641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641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641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641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306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306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641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66675</xdr:rowOff>
    </xdr:to>
    <xdr:pic>
      <xdr:nvPicPr>
        <xdr:cNvPr id="230641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306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306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6421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6422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6423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6424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6425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306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306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6428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76200</xdr:rowOff>
    </xdr:to>
    <xdr:pic>
      <xdr:nvPicPr>
        <xdr:cNvPr id="2306429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306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306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6432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306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6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307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307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307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307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7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7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308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308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08309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08310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08311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08312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308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308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08315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08316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308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308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08319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08320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08321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08322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308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308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08325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08326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308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308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8329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08330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08331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08332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08333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308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308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08336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08337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308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308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8340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8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8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9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9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9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9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9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9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0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0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0217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0218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0219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0220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0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0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0223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0224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0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0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0227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0228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0229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0230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0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0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0233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0234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0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0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10237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0238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0239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0240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0241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0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0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0244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0245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0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0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10248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0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0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0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1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1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1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1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1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2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2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12125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12126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12127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12128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312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312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12131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312132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312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312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12135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12136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12137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12138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312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312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12141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312142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312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312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12145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12146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12147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12148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12149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312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312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12152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312153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312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312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12156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2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2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2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2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3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3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3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3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3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4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4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4033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4034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4035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4036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4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4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4039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4040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4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4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4043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4044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4045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4046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4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4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4049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4050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4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4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14053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405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4055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4056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4057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4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4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4060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4061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4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4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14064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4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4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4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4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5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5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5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5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31594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31594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31594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31594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76200</xdr:rowOff>
    </xdr:to>
    <xdr:pic>
      <xdr:nvPicPr>
        <xdr:cNvPr id="2315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76200</xdr:rowOff>
    </xdr:to>
    <xdr:pic>
      <xdr:nvPicPr>
        <xdr:cNvPr id="2315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31594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31594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76200</xdr:rowOff>
    </xdr:to>
    <xdr:pic>
      <xdr:nvPicPr>
        <xdr:cNvPr id="2315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76200</xdr:rowOff>
    </xdr:to>
    <xdr:pic>
      <xdr:nvPicPr>
        <xdr:cNvPr id="2315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15951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5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316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316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16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6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6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17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17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17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17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7828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7829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7830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7831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7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7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7834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17835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7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17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7838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7839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7840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7841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7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7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7844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17845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7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17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17848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7849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7850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7851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7852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7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7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7855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17856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7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17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17859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7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18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18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18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8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8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19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19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19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19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CH159"/>
  <sheetViews>
    <sheetView showGridLines="0" showWhiteSpace="0" view="pageBreakPreview" zoomScaleNormal="100" zoomScaleSheetLayoutView="100" workbookViewId="0">
      <selection activeCell="A33" sqref="A33"/>
    </sheetView>
  </sheetViews>
  <sheetFormatPr defaultRowHeight="12" customHeight="1"/>
  <cols>
    <col min="1" max="1" width="44.7109375" style="4" customWidth="1"/>
    <col min="2" max="21" width="9.7109375" style="1" hidden="1" customWidth="1"/>
    <col min="22" max="22" width="12.7109375" style="1" hidden="1" customWidth="1"/>
    <col min="23" max="37" width="9.7109375" style="1" hidden="1" customWidth="1"/>
    <col min="38" max="47" width="10.7109375" style="1" customWidth="1"/>
    <col min="48" max="49" width="9.7109375" style="1" customWidth="1"/>
    <col min="50" max="16384" width="9.140625" style="1"/>
  </cols>
  <sheetData>
    <row r="1" spans="1:49" ht="13.9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</row>
    <row r="2" spans="1:49" ht="13.9" customHeight="1">
      <c r="A2" s="236" t="s">
        <v>78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</row>
    <row r="3" spans="1:49" ht="13.9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</row>
    <row r="4" spans="1:49" ht="13.9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</row>
    <row r="5" spans="1:49" ht="13.9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</row>
    <row r="6" spans="1:49" ht="13.9" customHeigh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</row>
    <row r="7" spans="1:49" ht="13.9" customHeight="1">
      <c r="A7" s="124" t="s">
        <v>104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</row>
    <row r="8" spans="1:49" ht="13.9" customHeight="1" thickBot="1">
      <c r="A8" s="6"/>
      <c r="T8" s="11"/>
    </row>
    <row r="9" spans="1:49" ht="15.75" customHeight="1">
      <c r="A9" s="234" t="s">
        <v>29</v>
      </c>
      <c r="B9" s="231">
        <v>2008</v>
      </c>
      <c r="C9" s="231"/>
      <c r="D9" s="231"/>
      <c r="E9" s="231"/>
      <c r="F9" s="231">
        <v>2009</v>
      </c>
      <c r="G9" s="231"/>
      <c r="H9" s="231"/>
      <c r="I9" s="231"/>
      <c r="J9" s="231">
        <v>2010</v>
      </c>
      <c r="K9" s="233"/>
      <c r="L9" s="233"/>
      <c r="M9" s="233"/>
      <c r="N9" s="231">
        <v>2011</v>
      </c>
      <c r="O9" s="231"/>
      <c r="P9" s="231"/>
      <c r="Q9" s="231"/>
      <c r="R9" s="231">
        <v>2012</v>
      </c>
      <c r="S9" s="231"/>
      <c r="T9" s="231"/>
      <c r="U9" s="231"/>
      <c r="V9" s="232">
        <v>2013</v>
      </c>
      <c r="W9" s="232"/>
      <c r="X9" s="232"/>
      <c r="Y9" s="232"/>
      <c r="Z9" s="232">
        <v>2014</v>
      </c>
      <c r="AA9" s="232"/>
      <c r="AB9" s="232"/>
      <c r="AC9" s="232"/>
      <c r="AD9" s="232">
        <v>2015</v>
      </c>
      <c r="AE9" s="232"/>
      <c r="AF9" s="232"/>
      <c r="AG9" s="232"/>
      <c r="AH9" s="232">
        <v>2016</v>
      </c>
      <c r="AI9" s="232"/>
      <c r="AJ9" s="232"/>
      <c r="AK9" s="232"/>
      <c r="AL9" s="232">
        <v>2017</v>
      </c>
      <c r="AM9" s="232"/>
      <c r="AN9" s="232"/>
      <c r="AO9" s="232"/>
      <c r="AP9" s="232">
        <v>2018</v>
      </c>
      <c r="AQ9" s="232"/>
      <c r="AR9" s="232"/>
      <c r="AS9" s="38"/>
      <c r="AT9" s="231">
        <v>2019</v>
      </c>
      <c r="AU9" s="231"/>
      <c r="AV9" s="231"/>
      <c r="AW9" s="231"/>
    </row>
    <row r="10" spans="1:49" s="8" customFormat="1" ht="20.45" customHeight="1" thickBot="1">
      <c r="A10" s="235"/>
      <c r="B10" s="34" t="s">
        <v>19</v>
      </c>
      <c r="C10" s="34" t="s">
        <v>20</v>
      </c>
      <c r="D10" s="34" t="s">
        <v>21</v>
      </c>
      <c r="E10" s="34" t="s">
        <v>22</v>
      </c>
      <c r="F10" s="34" t="s">
        <v>19</v>
      </c>
      <c r="G10" s="34" t="s">
        <v>20</v>
      </c>
      <c r="H10" s="34" t="s">
        <v>21</v>
      </c>
      <c r="I10" s="34" t="s">
        <v>22</v>
      </c>
      <c r="J10" s="34" t="s">
        <v>19</v>
      </c>
      <c r="K10" s="34" t="s">
        <v>20</v>
      </c>
      <c r="L10" s="34" t="s">
        <v>21</v>
      </c>
      <c r="M10" s="34" t="s">
        <v>22</v>
      </c>
      <c r="N10" s="34" t="s">
        <v>19</v>
      </c>
      <c r="O10" s="34" t="s">
        <v>20</v>
      </c>
      <c r="P10" s="34" t="s">
        <v>21</v>
      </c>
      <c r="Q10" s="34" t="s">
        <v>22</v>
      </c>
      <c r="R10" s="34" t="s">
        <v>19</v>
      </c>
      <c r="S10" s="34" t="s">
        <v>20</v>
      </c>
      <c r="T10" s="34" t="s">
        <v>21</v>
      </c>
      <c r="U10" s="34" t="s">
        <v>22</v>
      </c>
      <c r="V10" s="34" t="s">
        <v>19</v>
      </c>
      <c r="W10" s="34" t="s">
        <v>20</v>
      </c>
      <c r="X10" s="34" t="s">
        <v>21</v>
      </c>
      <c r="Y10" s="34" t="s">
        <v>22</v>
      </c>
      <c r="Z10" s="34" t="s">
        <v>19</v>
      </c>
      <c r="AA10" s="34" t="s">
        <v>20</v>
      </c>
      <c r="AB10" s="34" t="s">
        <v>21</v>
      </c>
      <c r="AC10" s="34" t="s">
        <v>22</v>
      </c>
      <c r="AD10" s="34" t="s">
        <v>19</v>
      </c>
      <c r="AE10" s="34" t="s">
        <v>20</v>
      </c>
      <c r="AF10" s="34" t="s">
        <v>21</v>
      </c>
      <c r="AG10" s="34" t="s">
        <v>22</v>
      </c>
      <c r="AH10" s="34" t="s">
        <v>19</v>
      </c>
      <c r="AI10" s="34" t="s">
        <v>20</v>
      </c>
      <c r="AJ10" s="34" t="s">
        <v>21</v>
      </c>
      <c r="AK10" s="34" t="s">
        <v>22</v>
      </c>
      <c r="AL10" s="34" t="s">
        <v>19</v>
      </c>
      <c r="AM10" s="34" t="s">
        <v>20</v>
      </c>
      <c r="AN10" s="34" t="s">
        <v>21</v>
      </c>
      <c r="AO10" s="34" t="s">
        <v>22</v>
      </c>
      <c r="AP10" s="34" t="s">
        <v>19</v>
      </c>
      <c r="AQ10" s="34" t="s">
        <v>20</v>
      </c>
      <c r="AR10" s="34" t="s">
        <v>21</v>
      </c>
      <c r="AS10" s="34" t="s">
        <v>22</v>
      </c>
      <c r="AT10" s="34" t="s">
        <v>19</v>
      </c>
      <c r="AU10" s="34" t="s">
        <v>20</v>
      </c>
      <c r="AV10" s="34" t="s">
        <v>21</v>
      </c>
      <c r="AW10" s="34" t="s">
        <v>22</v>
      </c>
    </row>
    <row r="11" spans="1:49" s="24" customFormat="1" ht="12.6" customHeight="1">
      <c r="A11" s="35" t="s">
        <v>51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7"/>
      <c r="N11" s="37"/>
      <c r="O11" s="37"/>
      <c r="P11" s="36"/>
      <c r="Q11" s="36"/>
      <c r="R11" s="36"/>
      <c r="S11" s="3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7"/>
    </row>
    <row r="12" spans="1:49" ht="12.6" customHeight="1">
      <c r="A12" s="44"/>
      <c r="L12" s="16"/>
      <c r="M12" s="16"/>
      <c r="N12" s="16"/>
      <c r="O12" s="16"/>
      <c r="S12" s="16"/>
      <c r="AO12" s="31"/>
    </row>
    <row r="13" spans="1:49" ht="12.6" customHeight="1">
      <c r="A13" s="114" t="s">
        <v>105</v>
      </c>
      <c r="B13" s="182">
        <v>100877</v>
      </c>
      <c r="C13" s="182">
        <v>101367</v>
      </c>
      <c r="D13" s="182">
        <v>101509</v>
      </c>
      <c r="E13" s="182">
        <v>101031</v>
      </c>
      <c r="F13" s="182">
        <v>99906</v>
      </c>
      <c r="G13" s="182">
        <v>100297</v>
      </c>
      <c r="H13" s="182">
        <v>100583</v>
      </c>
      <c r="I13" s="182">
        <v>100219</v>
      </c>
      <c r="J13" s="182">
        <v>99585</v>
      </c>
      <c r="K13" s="182">
        <v>100379</v>
      </c>
      <c r="L13" s="182">
        <v>100429</v>
      </c>
      <c r="M13" s="182">
        <v>100407</v>
      </c>
      <c r="N13" s="182">
        <v>100148</v>
      </c>
      <c r="O13" s="182">
        <v>100867</v>
      </c>
      <c r="P13" s="182">
        <v>101273</v>
      </c>
      <c r="Q13" s="182">
        <v>101212</v>
      </c>
      <c r="R13" s="182">
        <v>100667</v>
      </c>
      <c r="S13" s="182">
        <v>100984</v>
      </c>
      <c r="T13" s="182">
        <v>100233</v>
      </c>
      <c r="U13" s="182">
        <v>99257</v>
      </c>
      <c r="V13" s="182">
        <v>98533</v>
      </c>
      <c r="W13" s="182">
        <v>99072</v>
      </c>
      <c r="X13" s="182">
        <v>99255</v>
      </c>
      <c r="Y13" s="182">
        <v>98657</v>
      </c>
      <c r="Z13" s="182">
        <v>97959</v>
      </c>
      <c r="AA13" s="182">
        <v>98675</v>
      </c>
      <c r="AB13" s="182">
        <v>98943</v>
      </c>
      <c r="AC13" s="182">
        <v>98775</v>
      </c>
      <c r="AD13" s="182">
        <v>98157</v>
      </c>
      <c r="AE13" s="182">
        <v>98874</v>
      </c>
      <c r="AF13" s="182">
        <v>99225</v>
      </c>
      <c r="AG13" s="182">
        <v>99063</v>
      </c>
      <c r="AH13" s="182">
        <v>98827</v>
      </c>
      <c r="AI13" s="182">
        <v>99678</v>
      </c>
      <c r="AJ13" s="182">
        <v>99956</v>
      </c>
      <c r="AK13" s="182">
        <v>99832</v>
      </c>
      <c r="AL13" s="182">
        <v>99270</v>
      </c>
      <c r="AM13" s="182">
        <v>99856</v>
      </c>
      <c r="AN13" s="182">
        <v>100190</v>
      </c>
      <c r="AO13" s="182">
        <v>100179</v>
      </c>
      <c r="AP13" s="182">
        <v>99749</v>
      </c>
      <c r="AQ13" s="182">
        <v>100221</v>
      </c>
      <c r="AR13" s="182">
        <v>100419</v>
      </c>
      <c r="AS13" s="182">
        <v>100333</v>
      </c>
      <c r="AT13" s="182">
        <v>99826</v>
      </c>
      <c r="AU13" s="182">
        <v>100459</v>
      </c>
      <c r="AV13" s="182">
        <v>100766</v>
      </c>
      <c r="AW13" s="183">
        <v>100618</v>
      </c>
    </row>
    <row r="14" spans="1:49" ht="12.6" customHeight="1">
      <c r="A14" s="45" t="s">
        <v>2</v>
      </c>
      <c r="B14" s="47"/>
      <c r="C14" s="47"/>
      <c r="D14" s="47"/>
      <c r="E14" s="47"/>
      <c r="F14" s="47">
        <f t="shared" ref="F14:AR14" si="0">F13/B13*100-100</f>
        <v>-0.96255836315512511</v>
      </c>
      <c r="G14" s="47">
        <f t="shared" si="0"/>
        <v>-1.055570353270781</v>
      </c>
      <c r="H14" s="47">
        <f t="shared" si="0"/>
        <v>-0.9122343831581361</v>
      </c>
      <c r="I14" s="47">
        <f t="shared" si="0"/>
        <v>-0.80371371163306549</v>
      </c>
      <c r="J14" s="47">
        <f t="shared" si="0"/>
        <v>-0.32130202390247575</v>
      </c>
      <c r="K14" s="47">
        <f t="shared" si="0"/>
        <v>8.175718117190911E-2</v>
      </c>
      <c r="L14" s="47">
        <f t="shared" si="0"/>
        <v>-0.1531073839515642</v>
      </c>
      <c r="M14" s="47">
        <f t="shared" si="0"/>
        <v>0.1875891796964595</v>
      </c>
      <c r="N14" s="47">
        <f t="shared" si="0"/>
        <v>0.56534618667470227</v>
      </c>
      <c r="O14" s="47">
        <f t="shared" si="0"/>
        <v>0.48615746321441122</v>
      </c>
      <c r="P14" s="47">
        <f t="shared" si="0"/>
        <v>0.84039470670822425</v>
      </c>
      <c r="Q14" s="47">
        <f t="shared" si="0"/>
        <v>0.80173693069207275</v>
      </c>
      <c r="R14" s="47">
        <f t="shared" si="0"/>
        <v>0.51823301513761066</v>
      </c>
      <c r="S14" s="47">
        <f t="shared" si="0"/>
        <v>0.11599432916614205</v>
      </c>
      <c r="T14" s="47">
        <f t="shared" si="0"/>
        <v>-1.0269272165335224</v>
      </c>
      <c r="U14" s="47">
        <f t="shared" si="0"/>
        <v>-1.9315891396277038</v>
      </c>
      <c r="V14" s="47">
        <f t="shared" si="0"/>
        <v>-2.1198605302631393</v>
      </c>
      <c r="W14" s="47">
        <f t="shared" si="0"/>
        <v>-1.8933692466133323</v>
      </c>
      <c r="X14" s="47">
        <f t="shared" si="0"/>
        <v>-0.97572655712190226</v>
      </c>
      <c r="Y14" s="47">
        <f t="shared" si="0"/>
        <v>-0.6044913708856825</v>
      </c>
      <c r="Z14" s="47">
        <f t="shared" si="0"/>
        <v>-0.58254594907289459</v>
      </c>
      <c r="AA14" s="47">
        <f t="shared" si="0"/>
        <v>-0.40071866925063659</v>
      </c>
      <c r="AB14" s="47">
        <f t="shared" si="0"/>
        <v>-0.31434184675835297</v>
      </c>
      <c r="AC14" s="47">
        <f t="shared" si="0"/>
        <v>0.11960631278064682</v>
      </c>
      <c r="AD14" s="47">
        <f t="shared" si="0"/>
        <v>0.20212537898510163</v>
      </c>
      <c r="AE14" s="47">
        <f t="shared" si="0"/>
        <v>0.20167215606790023</v>
      </c>
      <c r="AF14" s="47">
        <f t="shared" si="0"/>
        <v>0.28501258300232735</v>
      </c>
      <c r="AG14" s="47">
        <f t="shared" si="0"/>
        <v>0.29157175398633228</v>
      </c>
      <c r="AH14" s="47">
        <f t="shared" si="0"/>
        <v>0.6825799484499413</v>
      </c>
      <c r="AI14" s="47">
        <f t="shared" si="0"/>
        <v>0.8131561381151613</v>
      </c>
      <c r="AJ14" s="47">
        <f t="shared" si="0"/>
        <v>0.73670949861426038</v>
      </c>
      <c r="AK14" s="47">
        <f t="shared" si="0"/>
        <v>0.7762736844230318</v>
      </c>
      <c r="AL14" s="47">
        <f t="shared" si="0"/>
        <v>0.44825806712739791</v>
      </c>
      <c r="AM14" s="47">
        <f t="shared" si="0"/>
        <v>0.1785750115371485</v>
      </c>
      <c r="AN14" s="47">
        <f t="shared" si="0"/>
        <v>0.23410300532233919</v>
      </c>
      <c r="AO14" s="47">
        <f t="shared" si="0"/>
        <v>0.34758394102092893</v>
      </c>
      <c r="AP14" s="47">
        <f t="shared" si="0"/>
        <v>0.48252241361940662</v>
      </c>
      <c r="AQ14" s="47">
        <f t="shared" si="0"/>
        <v>0.36552635795545996</v>
      </c>
      <c r="AR14" s="47">
        <f t="shared" si="0"/>
        <v>0.22856572512226592</v>
      </c>
      <c r="AS14" s="47">
        <f>AS13/AO13*100-100</f>
        <v>0.15372483254974156</v>
      </c>
      <c r="AT14" s="47">
        <f>AT13/AP13*100-100</f>
        <v>7.719375632837E-2</v>
      </c>
      <c r="AU14" s="47">
        <f>AU13/AQ13*100-100</f>
        <v>0.23747517985253808</v>
      </c>
      <c r="AV14" s="47">
        <f>AV13/AR13*100-100</f>
        <v>0.34555213654785177</v>
      </c>
      <c r="AW14" s="47">
        <f>AW13/AS13*100-100</f>
        <v>0.28405409984750918</v>
      </c>
    </row>
    <row r="15" spans="1:49" ht="12.6" customHeight="1">
      <c r="A15" s="45" t="s">
        <v>1</v>
      </c>
      <c r="B15" s="47"/>
      <c r="C15" s="47">
        <f t="shared" ref="C15:AR15" si="1">C13/B13*100-100</f>
        <v>0.4857400596766297</v>
      </c>
      <c r="D15" s="47">
        <f t="shared" si="1"/>
        <v>0.14008503753686341</v>
      </c>
      <c r="E15" s="47">
        <f t="shared" si="1"/>
        <v>-0.47089420642504365</v>
      </c>
      <c r="F15" s="47">
        <f t="shared" si="1"/>
        <v>-1.1135196127921176</v>
      </c>
      <c r="G15" s="47">
        <f t="shared" si="1"/>
        <v>0.39136788581267012</v>
      </c>
      <c r="H15" s="47">
        <f t="shared" si="1"/>
        <v>0.28515309530693855</v>
      </c>
      <c r="I15" s="47">
        <f t="shared" si="1"/>
        <v>-0.36189018024914787</v>
      </c>
      <c r="J15" s="47">
        <f t="shared" si="1"/>
        <v>-0.63261457408275135</v>
      </c>
      <c r="K15" s="47">
        <f t="shared" si="1"/>
        <v>0.79730883165134969</v>
      </c>
      <c r="L15" s="47">
        <f t="shared" si="1"/>
        <v>4.9811215493278382E-2</v>
      </c>
      <c r="M15" s="47">
        <f t="shared" si="1"/>
        <v>-2.1906023160639165E-2</v>
      </c>
      <c r="N15" s="47">
        <f t="shared" si="1"/>
        <v>-0.25795014291831819</v>
      </c>
      <c r="O15" s="47">
        <f t="shared" si="1"/>
        <v>0.71793745257021158</v>
      </c>
      <c r="P15" s="47">
        <f t="shared" si="1"/>
        <v>0.40251023625171456</v>
      </c>
      <c r="Q15" s="47">
        <f t="shared" si="1"/>
        <v>-6.0233230969757301E-2</v>
      </c>
      <c r="R15" s="47">
        <f t="shared" si="1"/>
        <v>-0.53847369877088624</v>
      </c>
      <c r="S15" s="47">
        <f t="shared" si="1"/>
        <v>0.31489961953768386</v>
      </c>
      <c r="T15" s="47">
        <f t="shared" si="1"/>
        <v>-0.74368216747207327</v>
      </c>
      <c r="U15" s="47">
        <f t="shared" si="1"/>
        <v>-0.97373120628934373</v>
      </c>
      <c r="V15" s="47">
        <f t="shared" si="1"/>
        <v>-0.72941958753538927</v>
      </c>
      <c r="W15" s="47">
        <f t="shared" si="1"/>
        <v>0.54702485461723427</v>
      </c>
      <c r="X15" s="47">
        <f t="shared" si="1"/>
        <v>0.18471414728682589</v>
      </c>
      <c r="Y15" s="47">
        <f t="shared" si="1"/>
        <v>-0.60248853962016824</v>
      </c>
      <c r="Z15" s="47">
        <f t="shared" si="1"/>
        <v>-0.707501748482116</v>
      </c>
      <c r="AA15" s="47">
        <f t="shared" si="1"/>
        <v>0.73091803713798242</v>
      </c>
      <c r="AB15" s="47">
        <f t="shared" si="1"/>
        <v>0.27159868254369712</v>
      </c>
      <c r="AC15" s="47">
        <f t="shared" si="1"/>
        <v>-0.16979473029927306</v>
      </c>
      <c r="AD15" s="47">
        <f t="shared" si="1"/>
        <v>-0.62566438876233121</v>
      </c>
      <c r="AE15" s="47">
        <f t="shared" si="1"/>
        <v>0.73046242244568305</v>
      </c>
      <c r="AF15" s="47">
        <f t="shared" si="1"/>
        <v>0.35499726925176844</v>
      </c>
      <c r="AG15" s="47">
        <f t="shared" si="1"/>
        <v>-0.16326530612245449</v>
      </c>
      <c r="AH15" s="47">
        <f t="shared" si="1"/>
        <v>-0.23823223605180033</v>
      </c>
      <c r="AI15" s="47">
        <f t="shared" si="1"/>
        <v>0.86110071134406496</v>
      </c>
      <c r="AJ15" s="47">
        <f t="shared" si="1"/>
        <v>0.27889805172655713</v>
      </c>
      <c r="AK15" s="47">
        <f t="shared" si="1"/>
        <v>-0.12405458401696023</v>
      </c>
      <c r="AL15" s="47">
        <f t="shared" si="1"/>
        <v>-0.56294574885808402</v>
      </c>
      <c r="AM15" s="47">
        <f t="shared" si="1"/>
        <v>0.59030925758034414</v>
      </c>
      <c r="AN15" s="47">
        <f t="shared" si="1"/>
        <v>0.33448165358116455</v>
      </c>
      <c r="AO15" s="47">
        <f t="shared" si="1"/>
        <v>-1.0979139634699209E-2</v>
      </c>
      <c r="AP15" s="47">
        <f t="shared" si="1"/>
        <v>-0.4292316753012102</v>
      </c>
      <c r="AQ15" s="47">
        <f t="shared" si="1"/>
        <v>0.47318770112983088</v>
      </c>
      <c r="AR15" s="47">
        <f t="shared" si="1"/>
        <v>0.19756338491932013</v>
      </c>
      <c r="AS15" s="47">
        <f>AS13/AR13*100-100</f>
        <v>-8.5641163524826425E-2</v>
      </c>
      <c r="AT15" s="47">
        <f>AT13/AS13*100-100</f>
        <v>-0.5053172934129293</v>
      </c>
      <c r="AU15" s="47">
        <f>AU13/AT13*100-100</f>
        <v>0.63410333981126143</v>
      </c>
      <c r="AV15" s="47">
        <f>AV13/AU13*100-100</f>
        <v>0.30559730835464904</v>
      </c>
      <c r="AW15" s="47">
        <f>AW13/AV13*100-100</f>
        <v>-0.14687493797509887</v>
      </c>
    </row>
    <row r="16" spans="1:49" ht="6" customHeight="1">
      <c r="A16" s="4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48"/>
      <c r="P16" s="50"/>
      <c r="Q16" s="48"/>
      <c r="R16" s="48"/>
      <c r="S16" s="48"/>
      <c r="T16" s="48"/>
      <c r="U16" s="48"/>
      <c r="V16" s="48"/>
      <c r="W16" s="48"/>
      <c r="X16" s="48"/>
      <c r="Y16" s="48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  <c r="AO16" s="52"/>
      <c r="AP16" s="46"/>
      <c r="AQ16" s="46"/>
      <c r="AR16" s="46"/>
      <c r="AS16" s="46"/>
      <c r="AT16" s="46"/>
      <c r="AU16" s="46"/>
      <c r="AV16" s="46"/>
      <c r="AW16" s="113"/>
    </row>
    <row r="17" spans="1:49" ht="12.6" customHeight="1">
      <c r="A17" s="188" t="s">
        <v>42</v>
      </c>
      <c r="B17" s="115">
        <v>80615</v>
      </c>
      <c r="C17" s="115">
        <v>80896</v>
      </c>
      <c r="D17" s="115">
        <v>80938</v>
      </c>
      <c r="E17" s="115">
        <v>80372</v>
      </c>
      <c r="F17" s="115">
        <v>79362</v>
      </c>
      <c r="G17" s="115">
        <v>79523</v>
      </c>
      <c r="H17" s="115">
        <v>79716</v>
      </c>
      <c r="I17" s="115">
        <v>79383</v>
      </c>
      <c r="J17" s="115">
        <v>78764</v>
      </c>
      <c r="K17" s="115">
        <v>79360</v>
      </c>
      <c r="L17" s="115">
        <v>79195</v>
      </c>
      <c r="M17" s="115">
        <v>79190</v>
      </c>
      <c r="N17" s="115">
        <v>78994</v>
      </c>
      <c r="O17" s="115">
        <v>79489</v>
      </c>
      <c r="P17" s="115">
        <v>79704</v>
      </c>
      <c r="Q17" s="115">
        <v>79725</v>
      </c>
      <c r="R17" s="115">
        <v>79232</v>
      </c>
      <c r="S17" s="115">
        <v>79439</v>
      </c>
      <c r="T17" s="115">
        <v>78749</v>
      </c>
      <c r="U17" s="115">
        <v>77921</v>
      </c>
      <c r="V17" s="115">
        <v>77290</v>
      </c>
      <c r="W17" s="115">
        <v>77524</v>
      </c>
      <c r="X17" s="115">
        <v>77647</v>
      </c>
      <c r="Y17" s="115">
        <v>77157</v>
      </c>
      <c r="Z17" s="115">
        <v>76532</v>
      </c>
      <c r="AA17" s="115">
        <v>76951</v>
      </c>
      <c r="AB17" s="115">
        <v>77046</v>
      </c>
      <c r="AC17" s="115">
        <v>76954</v>
      </c>
      <c r="AD17" s="115">
        <v>76482</v>
      </c>
      <c r="AE17" s="115">
        <v>76963</v>
      </c>
      <c r="AF17" s="115">
        <v>77166</v>
      </c>
      <c r="AG17" s="115">
        <v>77119</v>
      </c>
      <c r="AH17" s="115">
        <v>76885</v>
      </c>
      <c r="AI17" s="115">
        <v>77488</v>
      </c>
      <c r="AJ17" s="115">
        <v>77709</v>
      </c>
      <c r="AK17" s="115">
        <v>77615</v>
      </c>
      <c r="AL17" s="115">
        <v>77161</v>
      </c>
      <c r="AM17" s="115">
        <v>77473</v>
      </c>
      <c r="AN17" s="115">
        <v>77632</v>
      </c>
      <c r="AO17" s="115">
        <v>77601</v>
      </c>
      <c r="AP17" s="115">
        <v>77218</v>
      </c>
      <c r="AQ17" s="115">
        <v>77444</v>
      </c>
      <c r="AR17" s="115">
        <v>77534</v>
      </c>
      <c r="AS17" s="115">
        <v>77449</v>
      </c>
      <c r="AT17" s="115">
        <v>77052</v>
      </c>
      <c r="AU17" s="115">
        <v>77428</v>
      </c>
      <c r="AV17" s="115">
        <v>77601</v>
      </c>
      <c r="AW17" s="144">
        <v>77514</v>
      </c>
    </row>
    <row r="18" spans="1:49" ht="12.6" customHeight="1">
      <c r="A18" s="45" t="s">
        <v>2</v>
      </c>
      <c r="B18" s="47"/>
      <c r="C18" s="47"/>
      <c r="D18" s="47"/>
      <c r="E18" s="47"/>
      <c r="F18" s="47">
        <f t="shared" ref="F18:AW18" si="2">F17/B17*100-100</f>
        <v>-1.5543013086894604</v>
      </c>
      <c r="G18" s="47">
        <f t="shared" si="2"/>
        <v>-1.6972409018987378</v>
      </c>
      <c r="H18" s="47">
        <f t="shared" si="2"/>
        <v>-1.5097976228718153</v>
      </c>
      <c r="I18" s="47">
        <f t="shared" si="2"/>
        <v>-1.2305280445926456</v>
      </c>
      <c r="J18" s="47">
        <f t="shared" si="2"/>
        <v>-0.75350923615836507</v>
      </c>
      <c r="K18" s="47">
        <f t="shared" si="2"/>
        <v>-0.20497214642304584</v>
      </c>
      <c r="L18" s="47">
        <f t="shared" si="2"/>
        <v>-0.6535701741181299</v>
      </c>
      <c r="M18" s="47">
        <f t="shared" si="2"/>
        <v>-0.24312510235189677</v>
      </c>
      <c r="N18" s="47">
        <f t="shared" si="2"/>
        <v>0.29201157889391993</v>
      </c>
      <c r="O18" s="47">
        <f t="shared" si="2"/>
        <v>0.16255040322580783</v>
      </c>
      <c r="P18" s="47">
        <f t="shared" si="2"/>
        <v>0.64271734326662511</v>
      </c>
      <c r="Q18" s="47">
        <f t="shared" si="2"/>
        <v>0.67559035231721509</v>
      </c>
      <c r="R18" s="47">
        <f t="shared" si="2"/>
        <v>0.30128870547130759</v>
      </c>
      <c r="S18" s="47">
        <f t="shared" si="2"/>
        <v>-6.2901785152661205E-2</v>
      </c>
      <c r="T18" s="47">
        <f t="shared" si="2"/>
        <v>-1.1981832781290791</v>
      </c>
      <c r="U18" s="47">
        <f t="shared" si="2"/>
        <v>-2.2627783004076463</v>
      </c>
      <c r="V18" s="47">
        <f t="shared" si="2"/>
        <v>-2.4510298869143838</v>
      </c>
      <c r="W18" s="47">
        <f t="shared" si="2"/>
        <v>-2.4106547161973424</v>
      </c>
      <c r="X18" s="47">
        <f t="shared" si="2"/>
        <v>-1.3993828493060221</v>
      </c>
      <c r="Y18" s="47">
        <f t="shared" si="2"/>
        <v>-0.98048022997650719</v>
      </c>
      <c r="Z18" s="47">
        <f t="shared" si="2"/>
        <v>-0.98072195626861003</v>
      </c>
      <c r="AA18" s="47">
        <f t="shared" si="2"/>
        <v>-0.73912594809348775</v>
      </c>
      <c r="AB18" s="47">
        <f t="shared" si="2"/>
        <v>-0.7740157378907071</v>
      </c>
      <c r="AC18" s="47">
        <f t="shared" si="2"/>
        <v>-0.26309991316406922</v>
      </c>
      <c r="AD18" s="47">
        <f t="shared" si="2"/>
        <v>-6.5332148643705068E-2</v>
      </c>
      <c r="AE18" s="47">
        <f t="shared" si="2"/>
        <v>1.5594339254846545E-2</v>
      </c>
      <c r="AF18" s="47">
        <f t="shared" si="2"/>
        <v>0.15575110972665129</v>
      </c>
      <c r="AG18" s="47">
        <f t="shared" si="2"/>
        <v>0.2144138056501248</v>
      </c>
      <c r="AH18" s="47">
        <f t="shared" si="2"/>
        <v>0.52692136711907267</v>
      </c>
      <c r="AI18" s="47">
        <f t="shared" si="2"/>
        <v>0.68214596624352453</v>
      </c>
      <c r="AJ18" s="47">
        <f t="shared" si="2"/>
        <v>0.70367778555322502</v>
      </c>
      <c r="AK18" s="47">
        <f t="shared" si="2"/>
        <v>0.64316186672546394</v>
      </c>
      <c r="AL18" s="47">
        <f t="shared" si="2"/>
        <v>0.35897769395852208</v>
      </c>
      <c r="AM18" s="47">
        <f t="shared" si="2"/>
        <v>-1.9357836052037669E-2</v>
      </c>
      <c r="AN18" s="47">
        <f t="shared" si="2"/>
        <v>-9.9087621768390477E-2</v>
      </c>
      <c r="AO18" s="47">
        <f t="shared" si="2"/>
        <v>-1.8037750434842792E-2</v>
      </c>
      <c r="AP18" s="47">
        <f t="shared" si="2"/>
        <v>7.3871515402856858E-2</v>
      </c>
      <c r="AQ18" s="47">
        <f t="shared" si="2"/>
        <v>-3.7432395802412088E-2</v>
      </c>
      <c r="AR18" s="47">
        <f t="shared" si="2"/>
        <v>-0.12623660346248755</v>
      </c>
      <c r="AS18" s="47">
        <f t="shared" si="2"/>
        <v>-0.19587376451333682</v>
      </c>
      <c r="AT18" s="47">
        <f t="shared" si="2"/>
        <v>-0.21497578284855479</v>
      </c>
      <c r="AU18" s="47">
        <f t="shared" si="2"/>
        <v>-2.0660089871398668E-2</v>
      </c>
      <c r="AV18" s="47">
        <f t="shared" si="2"/>
        <v>8.6413702375736534E-2</v>
      </c>
      <c r="AW18" s="47">
        <f t="shared" si="2"/>
        <v>8.392619659389311E-2</v>
      </c>
    </row>
    <row r="19" spans="1:49" ht="12.6" customHeight="1">
      <c r="A19" s="45" t="s">
        <v>1</v>
      </c>
      <c r="B19" s="47"/>
      <c r="C19" s="47">
        <f t="shared" ref="C19:AR19" si="3">C17/B17*100-100</f>
        <v>0.34857036531663255</v>
      </c>
      <c r="D19" s="47">
        <f t="shared" si="3"/>
        <v>5.1918512658218674E-2</v>
      </c>
      <c r="E19" s="47">
        <f t="shared" si="3"/>
        <v>-0.69930069930069294</v>
      </c>
      <c r="F19" s="47">
        <f t="shared" si="3"/>
        <v>-1.2566565470561954</v>
      </c>
      <c r="G19" s="47">
        <f t="shared" si="3"/>
        <v>0.20286787127341199</v>
      </c>
      <c r="H19" s="47">
        <f t="shared" si="3"/>
        <v>0.24269708134754353</v>
      </c>
      <c r="I19" s="47">
        <f t="shared" si="3"/>
        <v>-0.41773295197953075</v>
      </c>
      <c r="J19" s="47">
        <f t="shared" si="3"/>
        <v>-0.77976392930476379</v>
      </c>
      <c r="K19" s="47">
        <f t="shared" si="3"/>
        <v>0.75669087400336821</v>
      </c>
      <c r="L19" s="47">
        <f t="shared" si="3"/>
        <v>-0.20791330645161565</v>
      </c>
      <c r="M19" s="47">
        <f t="shared" si="3"/>
        <v>-6.3135298945695695E-3</v>
      </c>
      <c r="N19" s="47">
        <f t="shared" si="3"/>
        <v>-0.24750599823209996</v>
      </c>
      <c r="O19" s="47">
        <f t="shared" si="3"/>
        <v>0.62662987062307707</v>
      </c>
      <c r="P19" s="47">
        <f t="shared" si="3"/>
        <v>0.27047767615644602</v>
      </c>
      <c r="Q19" s="47">
        <f t="shared" si="3"/>
        <v>2.6347485697073125E-2</v>
      </c>
      <c r="R19" s="47">
        <f t="shared" si="3"/>
        <v>-0.6183756663530886</v>
      </c>
      <c r="S19" s="47">
        <f t="shared" si="3"/>
        <v>0.26125807754442576</v>
      </c>
      <c r="T19" s="47">
        <f t="shared" si="3"/>
        <v>-0.86859099434786913</v>
      </c>
      <c r="U19" s="47">
        <f t="shared" si="3"/>
        <v>-1.0514419230720335</v>
      </c>
      <c r="V19" s="47">
        <f t="shared" si="3"/>
        <v>-0.80979453549106495</v>
      </c>
      <c r="W19" s="47">
        <f t="shared" si="3"/>
        <v>0.30275585457368948</v>
      </c>
      <c r="X19" s="47">
        <f t="shared" si="3"/>
        <v>0.15866054383157291</v>
      </c>
      <c r="Y19" s="47">
        <f t="shared" si="3"/>
        <v>-0.63106108413718687</v>
      </c>
      <c r="Z19" s="47">
        <f t="shared" si="3"/>
        <v>-0.81003667846080418</v>
      </c>
      <c r="AA19" s="47">
        <f t="shared" si="3"/>
        <v>0.54748340563423881</v>
      </c>
      <c r="AB19" s="47">
        <f t="shared" si="3"/>
        <v>0.12345518576756831</v>
      </c>
      <c r="AC19" s="47">
        <f t="shared" si="3"/>
        <v>-0.1194091841237821</v>
      </c>
      <c r="AD19" s="47">
        <f t="shared" si="3"/>
        <v>-0.61335343192037328</v>
      </c>
      <c r="AE19" s="47">
        <f t="shared" si="3"/>
        <v>0.62890614785177945</v>
      </c>
      <c r="AF19" s="47">
        <f t="shared" si="3"/>
        <v>0.2637631069474935</v>
      </c>
      <c r="AG19" s="47">
        <f t="shared" si="3"/>
        <v>-6.0907653629840297E-2</v>
      </c>
      <c r="AH19" s="47">
        <f t="shared" si="3"/>
        <v>-0.30342717099547656</v>
      </c>
      <c r="AI19" s="47">
        <f t="shared" si="3"/>
        <v>0.78428822267022724</v>
      </c>
      <c r="AJ19" s="47">
        <f t="shared" si="3"/>
        <v>0.28520545116663243</v>
      </c>
      <c r="AK19" s="47">
        <f t="shared" si="3"/>
        <v>-0.12096410969128613</v>
      </c>
      <c r="AL19" s="47">
        <f t="shared" si="3"/>
        <v>-0.58493847838690272</v>
      </c>
      <c r="AM19" s="47">
        <f t="shared" si="3"/>
        <v>0.40434934746829754</v>
      </c>
      <c r="AN19" s="47">
        <f t="shared" si="3"/>
        <v>0.20523279077873724</v>
      </c>
      <c r="AO19" s="47">
        <f t="shared" si="3"/>
        <v>-3.9931986809563114E-2</v>
      </c>
      <c r="AP19" s="47">
        <f t="shared" si="3"/>
        <v>-0.49355034084612726</v>
      </c>
      <c r="AQ19" s="47">
        <f t="shared" si="3"/>
        <v>0.29267787303477633</v>
      </c>
      <c r="AR19" s="47">
        <f t="shared" si="3"/>
        <v>0.11621300552657488</v>
      </c>
      <c r="AS19" s="47">
        <f>AS17/AR17*100-100</f>
        <v>-0.10962932390951607</v>
      </c>
      <c r="AT19" s="47">
        <f>AT17/AS17*100-100</f>
        <v>-0.51259538535035176</v>
      </c>
      <c r="AU19" s="47">
        <f>AU17/AT17*100-100</f>
        <v>0.48798214193013223</v>
      </c>
      <c r="AV19" s="47">
        <f>AV17/AU17*100-100</f>
        <v>0.22343338327219442</v>
      </c>
      <c r="AW19" s="47">
        <f>AW17/AV17*100-100</f>
        <v>-0.11211195732013834</v>
      </c>
    </row>
    <row r="20" spans="1:49" s="7" customFormat="1" ht="7.5" customHeight="1">
      <c r="A20" s="4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53"/>
      <c r="AQ20" s="53"/>
      <c r="AR20" s="53"/>
      <c r="AS20" s="53"/>
      <c r="AT20" s="53"/>
      <c r="AU20" s="53"/>
      <c r="AV20" s="53"/>
      <c r="AW20" s="126"/>
    </row>
    <row r="21" spans="1:49" s="7" customFormat="1" ht="12.6" customHeight="1">
      <c r="A21" s="114" t="s">
        <v>106</v>
      </c>
      <c r="B21" s="182">
        <v>91453</v>
      </c>
      <c r="C21" s="182">
        <v>92014</v>
      </c>
      <c r="D21" s="182">
        <v>92215</v>
      </c>
      <c r="E21" s="182">
        <v>91774</v>
      </c>
      <c r="F21" s="182">
        <v>90872</v>
      </c>
      <c r="G21" s="182">
        <v>91239</v>
      </c>
      <c r="H21" s="182">
        <v>91446</v>
      </c>
      <c r="I21" s="182">
        <v>90849</v>
      </c>
      <c r="J21" s="182">
        <v>90152</v>
      </c>
      <c r="K21" s="182">
        <v>90824</v>
      </c>
      <c r="L21" s="182">
        <v>90857</v>
      </c>
      <c r="M21" s="182">
        <v>90596</v>
      </c>
      <c r="N21" s="182">
        <v>90193</v>
      </c>
      <c r="O21" s="182">
        <v>90870</v>
      </c>
      <c r="P21" s="182">
        <v>91247</v>
      </c>
      <c r="Q21" s="182">
        <v>90998</v>
      </c>
      <c r="R21" s="182">
        <v>90314</v>
      </c>
      <c r="S21" s="182">
        <v>90950</v>
      </c>
      <c r="T21" s="182">
        <v>90454</v>
      </c>
      <c r="U21" s="182">
        <v>89544</v>
      </c>
      <c r="V21" s="182">
        <v>88666</v>
      </c>
      <c r="W21" s="182">
        <v>89197</v>
      </c>
      <c r="X21" s="182">
        <v>89298</v>
      </c>
      <c r="Y21" s="182">
        <v>88865</v>
      </c>
      <c r="Z21" s="182">
        <v>88228</v>
      </c>
      <c r="AA21" s="182">
        <v>89100</v>
      </c>
      <c r="AB21" s="182">
        <v>89357</v>
      </c>
      <c r="AC21" s="182">
        <v>88938</v>
      </c>
      <c r="AD21" s="182">
        <v>88453</v>
      </c>
      <c r="AE21" s="182">
        <v>89117</v>
      </c>
      <c r="AF21" s="182">
        <v>89391</v>
      </c>
      <c r="AG21" s="182">
        <v>89065</v>
      </c>
      <c r="AH21" s="182">
        <v>88819</v>
      </c>
      <c r="AI21" s="182">
        <v>89706</v>
      </c>
      <c r="AJ21" s="182">
        <v>89933</v>
      </c>
      <c r="AK21" s="182">
        <v>89537</v>
      </c>
      <c r="AL21" s="182">
        <v>89131</v>
      </c>
      <c r="AM21" s="182">
        <v>89805</v>
      </c>
      <c r="AN21" s="182">
        <v>90156</v>
      </c>
      <c r="AO21" s="182">
        <v>89956</v>
      </c>
      <c r="AP21" s="182">
        <v>89466</v>
      </c>
      <c r="AQ21" s="182">
        <v>90113</v>
      </c>
      <c r="AR21" s="182">
        <v>90242</v>
      </c>
      <c r="AS21" s="182">
        <v>90031</v>
      </c>
      <c r="AT21" s="182">
        <v>89624</v>
      </c>
      <c r="AU21" s="182">
        <v>90275</v>
      </c>
      <c r="AV21" s="182">
        <v>90448</v>
      </c>
      <c r="AW21" s="183">
        <v>90074</v>
      </c>
    </row>
    <row r="22" spans="1:49" s="7" customFormat="1" ht="12.6" customHeight="1">
      <c r="A22" s="45" t="s">
        <v>2</v>
      </c>
      <c r="B22" s="47"/>
      <c r="C22" s="47"/>
      <c r="D22" s="47"/>
      <c r="E22" s="47"/>
      <c r="F22" s="47">
        <f>F21/B21*100-100</f>
        <v>-0.63529900604682155</v>
      </c>
      <c r="G22" s="47">
        <f t="shared" ref="G22:AW22" si="4">G21/C21*100-100</f>
        <v>-0.84226313387092944</v>
      </c>
      <c r="H22" s="47">
        <f t="shared" si="4"/>
        <v>-0.83392072873176915</v>
      </c>
      <c r="I22" s="47">
        <f t="shared" si="4"/>
        <v>-1.0079107372458367</v>
      </c>
      <c r="J22" s="47">
        <f t="shared" si="4"/>
        <v>-0.79232326789330898</v>
      </c>
      <c r="K22" s="47">
        <f t="shared" si="4"/>
        <v>-0.45484935170266283</v>
      </c>
      <c r="L22" s="47">
        <f t="shared" si="4"/>
        <v>-0.64409596920586409</v>
      </c>
      <c r="M22" s="47">
        <f t="shared" si="4"/>
        <v>-0.27848407797553421</v>
      </c>
      <c r="N22" s="47">
        <f t="shared" si="4"/>
        <v>4.5478747005063269E-2</v>
      </c>
      <c r="O22" s="47">
        <f t="shared" si="4"/>
        <v>5.0647405971986359E-2</v>
      </c>
      <c r="P22" s="47">
        <f t="shared" si="4"/>
        <v>0.42924595793390097</v>
      </c>
      <c r="Q22" s="47">
        <f t="shared" si="4"/>
        <v>0.44372819992052825</v>
      </c>
      <c r="R22" s="47">
        <f t="shared" si="4"/>
        <v>0.13415675274134742</v>
      </c>
      <c r="S22" s="47">
        <f t="shared" si="4"/>
        <v>8.8037856278205595E-2</v>
      </c>
      <c r="T22" s="47">
        <f t="shared" si="4"/>
        <v>-0.86906966804387764</v>
      </c>
      <c r="U22" s="47">
        <f t="shared" si="4"/>
        <v>-1.5978373151058207</v>
      </c>
      <c r="V22" s="47">
        <f t="shared" si="4"/>
        <v>-1.8247447793254565</v>
      </c>
      <c r="W22" s="47">
        <f t="shared" si="4"/>
        <v>-1.9274326553051111</v>
      </c>
      <c r="X22" s="47">
        <f t="shared" si="4"/>
        <v>-1.2779976562672744</v>
      </c>
      <c r="Y22" s="47">
        <f t="shared" si="4"/>
        <v>-0.75828642901814192</v>
      </c>
      <c r="Z22" s="47">
        <f t="shared" si="4"/>
        <v>-0.49398867660659107</v>
      </c>
      <c r="AA22" s="47">
        <f t="shared" si="4"/>
        <v>-0.1087480520645272</v>
      </c>
      <c r="AB22" s="47">
        <f t="shared" si="4"/>
        <v>6.6070908642970494E-2</v>
      </c>
      <c r="AC22" s="47">
        <f t="shared" si="4"/>
        <v>8.2147077026959892E-2</v>
      </c>
      <c r="AD22" s="47">
        <f t="shared" si="4"/>
        <v>0.25502108174275406</v>
      </c>
      <c r="AE22" s="47">
        <f t="shared" si="4"/>
        <v>1.9079685746348218E-2</v>
      </c>
      <c r="AF22" s="47">
        <f t="shared" si="4"/>
        <v>3.8049621182452142E-2</v>
      </c>
      <c r="AG22" s="47">
        <f t="shared" si="4"/>
        <v>0.14279610515191621</v>
      </c>
      <c r="AH22" s="47">
        <f t="shared" si="4"/>
        <v>0.41377906911014861</v>
      </c>
      <c r="AI22" s="47">
        <f t="shared" si="4"/>
        <v>0.66092889123288501</v>
      </c>
      <c r="AJ22" s="47">
        <f t="shared" si="4"/>
        <v>0.60632502153461587</v>
      </c>
      <c r="AK22" s="47">
        <f t="shared" si="4"/>
        <v>0.52995003649020589</v>
      </c>
      <c r="AL22" s="47">
        <f t="shared" si="4"/>
        <v>0.35127619090509654</v>
      </c>
      <c r="AM22" s="47">
        <f t="shared" si="4"/>
        <v>0.11036051100261091</v>
      </c>
      <c r="AN22" s="47">
        <f t="shared" si="4"/>
        <v>0.24796237198802373</v>
      </c>
      <c r="AO22" s="47">
        <f t="shared" si="4"/>
        <v>0.46796296503121937</v>
      </c>
      <c r="AP22" s="47">
        <f t="shared" si="4"/>
        <v>0.3758512750894738</v>
      </c>
      <c r="AQ22" s="47">
        <f t="shared" si="4"/>
        <v>0.34296531373531991</v>
      </c>
      <c r="AR22" s="47">
        <f t="shared" si="4"/>
        <v>9.5390212520513273E-2</v>
      </c>
      <c r="AS22" s="47">
        <f t="shared" si="4"/>
        <v>8.337409400152751E-2</v>
      </c>
      <c r="AT22" s="47">
        <f t="shared" si="4"/>
        <v>0.17660340240985306</v>
      </c>
      <c r="AU22" s="47">
        <f t="shared" si="4"/>
        <v>0.17977428339972334</v>
      </c>
      <c r="AV22" s="47">
        <f t="shared" si="4"/>
        <v>0.22827508255578266</v>
      </c>
      <c r="AW22" s="47">
        <f t="shared" si="4"/>
        <v>4.7761326654153891E-2</v>
      </c>
    </row>
    <row r="23" spans="1:49" s="7" customFormat="1" ht="12.6" customHeight="1">
      <c r="A23" s="45" t="s">
        <v>1</v>
      </c>
      <c r="B23" s="47"/>
      <c r="C23" s="47">
        <f t="shared" ref="C23:AR23" si="5">C21/B21*100-100</f>
        <v>0.61342984921215304</v>
      </c>
      <c r="D23" s="47">
        <f t="shared" si="5"/>
        <v>0.2184450192361993</v>
      </c>
      <c r="E23" s="47">
        <f t="shared" si="5"/>
        <v>-0.47823022284877936</v>
      </c>
      <c r="F23" s="47">
        <f t="shared" si="5"/>
        <v>-0.98284917296838614</v>
      </c>
      <c r="G23" s="47">
        <f t="shared" si="5"/>
        <v>0.4038647768289394</v>
      </c>
      <c r="H23" s="47">
        <f t="shared" si="5"/>
        <v>0.22687666458422484</v>
      </c>
      <c r="I23" s="47">
        <f t="shared" si="5"/>
        <v>-0.65284430155500672</v>
      </c>
      <c r="J23" s="47">
        <f t="shared" si="5"/>
        <v>-0.76720712390890355</v>
      </c>
      <c r="K23" s="47">
        <f t="shared" si="5"/>
        <v>0.74540775579021101</v>
      </c>
      <c r="L23" s="47">
        <f t="shared" si="5"/>
        <v>3.6334008632081805E-2</v>
      </c>
      <c r="M23" s="47">
        <f t="shared" si="5"/>
        <v>-0.28726460261729869</v>
      </c>
      <c r="N23" s="47">
        <f t="shared" si="5"/>
        <v>-0.44483200141286261</v>
      </c>
      <c r="O23" s="47">
        <f t="shared" si="5"/>
        <v>0.75061257525528902</v>
      </c>
      <c r="P23" s="47">
        <f t="shared" si="5"/>
        <v>0.41487839771102131</v>
      </c>
      <c r="Q23" s="47">
        <f t="shared" si="5"/>
        <v>-0.27288568391288948</v>
      </c>
      <c r="R23" s="47">
        <f t="shared" si="5"/>
        <v>-0.75166487175542329</v>
      </c>
      <c r="S23" s="47">
        <f t="shared" si="5"/>
        <v>0.70420975706977629</v>
      </c>
      <c r="T23" s="47">
        <f t="shared" si="5"/>
        <v>-0.54535459043430023</v>
      </c>
      <c r="U23" s="47">
        <f t="shared" si="5"/>
        <v>-1.0060362173038158</v>
      </c>
      <c r="V23" s="47">
        <f t="shared" si="5"/>
        <v>-0.98052354149915288</v>
      </c>
      <c r="W23" s="47">
        <f t="shared" si="5"/>
        <v>0.59887668328333632</v>
      </c>
      <c r="X23" s="47">
        <f t="shared" si="5"/>
        <v>0.11323250781975958</v>
      </c>
      <c r="Y23" s="47">
        <f t="shared" si="5"/>
        <v>-0.48489327868485077</v>
      </c>
      <c r="Z23" s="47">
        <f t="shared" si="5"/>
        <v>-0.71681764474203646</v>
      </c>
      <c r="AA23" s="47">
        <f t="shared" si="5"/>
        <v>0.98834837013193066</v>
      </c>
      <c r="AB23" s="47">
        <f t="shared" si="5"/>
        <v>0.28843995510661102</v>
      </c>
      <c r="AC23" s="47">
        <f t="shared" si="5"/>
        <v>-0.46890562574840544</v>
      </c>
      <c r="AD23" s="47">
        <f t="shared" si="5"/>
        <v>-0.5453237086509688</v>
      </c>
      <c r="AE23" s="47">
        <f t="shared" si="5"/>
        <v>0.75068115270255475</v>
      </c>
      <c r="AF23" s="47">
        <f t="shared" si="5"/>
        <v>0.30746097826452967</v>
      </c>
      <c r="AG23" s="47">
        <f t="shared" si="5"/>
        <v>-0.36468995760199618</v>
      </c>
      <c r="AH23" s="47">
        <f t="shared" si="5"/>
        <v>-0.27620277325549125</v>
      </c>
      <c r="AI23" s="47">
        <f t="shared" si="5"/>
        <v>0.99866019657956429</v>
      </c>
      <c r="AJ23" s="47">
        <f t="shared" si="5"/>
        <v>0.2530488484605371</v>
      </c>
      <c r="AK23" s="47">
        <f t="shared" si="5"/>
        <v>-0.44032779958413926</v>
      </c>
      <c r="AL23" s="47">
        <f t="shared" si="5"/>
        <v>-0.45344382769134484</v>
      </c>
      <c r="AM23" s="47">
        <f t="shared" si="5"/>
        <v>0.75619032659793106</v>
      </c>
      <c r="AN23" s="47">
        <f t="shared" si="5"/>
        <v>0.39084683480874105</v>
      </c>
      <c r="AO23" s="47">
        <f t="shared" si="5"/>
        <v>-0.22183770353608168</v>
      </c>
      <c r="AP23" s="47">
        <f t="shared" si="5"/>
        <v>-0.54471074747654313</v>
      </c>
      <c r="AQ23" s="47">
        <f t="shared" si="5"/>
        <v>0.72317975543782609</v>
      </c>
      <c r="AR23" s="47">
        <f t="shared" si="5"/>
        <v>0.14315359604053413</v>
      </c>
      <c r="AS23" s="47">
        <f>AS21/AR21*100-100</f>
        <v>-0.23381573989938431</v>
      </c>
      <c r="AT23" s="47">
        <f>AT21/AS21*100-100</f>
        <v>-0.45206651042418855</v>
      </c>
      <c r="AU23" s="47">
        <f>AU21/AT21*100-100</f>
        <v>0.72636793715969361</v>
      </c>
      <c r="AV23" s="47">
        <f>AV21/AU21*100-100</f>
        <v>0.19163666574355886</v>
      </c>
      <c r="AW23" s="47">
        <f>AW21/AV21*100-100</f>
        <v>-0.41349725809304516</v>
      </c>
    </row>
    <row r="24" spans="1:49" s="7" customFormat="1" ht="6.75" customHeight="1">
      <c r="A24" s="46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8"/>
      <c r="P24" s="50"/>
      <c r="Q24" s="48"/>
      <c r="R24" s="48"/>
      <c r="S24" s="48"/>
      <c r="T24" s="48"/>
      <c r="U24" s="48"/>
      <c r="V24" s="48"/>
      <c r="W24" s="48"/>
      <c r="X24" s="48"/>
      <c r="Y24" s="48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1"/>
      <c r="AO24" s="52"/>
      <c r="AP24" s="53"/>
      <c r="AQ24" s="53"/>
      <c r="AR24" s="53"/>
      <c r="AS24" s="53"/>
      <c r="AT24" s="53"/>
      <c r="AU24" s="53"/>
      <c r="AV24" s="53"/>
      <c r="AW24" s="126"/>
    </row>
    <row r="25" spans="1:49" s="7" customFormat="1" ht="12.6" customHeight="1">
      <c r="A25" s="188" t="s">
        <v>42</v>
      </c>
      <c r="B25" s="115">
        <v>72080</v>
      </c>
      <c r="C25" s="115">
        <v>72424</v>
      </c>
      <c r="D25" s="115">
        <v>72507</v>
      </c>
      <c r="E25" s="115">
        <v>72000</v>
      </c>
      <c r="F25" s="115">
        <v>71196</v>
      </c>
      <c r="G25" s="115">
        <v>71316</v>
      </c>
      <c r="H25" s="115">
        <v>71423</v>
      </c>
      <c r="I25" s="115">
        <v>70861</v>
      </c>
      <c r="J25" s="115">
        <v>70188</v>
      </c>
      <c r="K25" s="115">
        <v>70656</v>
      </c>
      <c r="L25" s="115">
        <v>70478</v>
      </c>
      <c r="M25" s="115">
        <v>70229</v>
      </c>
      <c r="N25" s="115">
        <v>69877</v>
      </c>
      <c r="O25" s="115">
        <v>70327</v>
      </c>
      <c r="P25" s="115">
        <v>70514</v>
      </c>
      <c r="Q25" s="115">
        <v>70371</v>
      </c>
      <c r="R25" s="115">
        <v>69730</v>
      </c>
      <c r="S25" s="115">
        <v>70201</v>
      </c>
      <c r="T25" s="115">
        <v>69748</v>
      </c>
      <c r="U25" s="115">
        <v>68961</v>
      </c>
      <c r="V25" s="115">
        <v>68161</v>
      </c>
      <c r="W25" s="115">
        <v>68419</v>
      </c>
      <c r="X25" s="115">
        <v>68463</v>
      </c>
      <c r="Y25" s="115">
        <v>68078</v>
      </c>
      <c r="Z25" s="115">
        <v>67494</v>
      </c>
      <c r="AA25" s="115">
        <v>68047</v>
      </c>
      <c r="AB25" s="115">
        <v>68120</v>
      </c>
      <c r="AC25" s="115">
        <v>67795</v>
      </c>
      <c r="AD25" s="115">
        <v>67395</v>
      </c>
      <c r="AE25" s="115">
        <v>67829</v>
      </c>
      <c r="AF25" s="115">
        <v>67963</v>
      </c>
      <c r="AG25" s="115">
        <v>67748</v>
      </c>
      <c r="AH25" s="115">
        <v>67476</v>
      </c>
      <c r="AI25" s="115">
        <v>68092</v>
      </c>
      <c r="AJ25" s="115">
        <v>68257</v>
      </c>
      <c r="AK25" s="115">
        <v>67899</v>
      </c>
      <c r="AL25" s="115">
        <v>67589</v>
      </c>
      <c r="AM25" s="115">
        <v>67984</v>
      </c>
      <c r="AN25" s="115">
        <v>68166</v>
      </c>
      <c r="AO25" s="115">
        <v>67955</v>
      </c>
      <c r="AP25" s="115">
        <v>67506</v>
      </c>
      <c r="AQ25" s="115">
        <v>67890</v>
      </c>
      <c r="AR25" s="115">
        <v>67924</v>
      </c>
      <c r="AS25" s="115">
        <v>67715</v>
      </c>
      <c r="AT25" s="115">
        <v>67391</v>
      </c>
      <c r="AU25" s="115">
        <v>67785</v>
      </c>
      <c r="AV25" s="115">
        <v>67840</v>
      </c>
      <c r="AW25" s="144">
        <v>67557</v>
      </c>
    </row>
    <row r="26" spans="1:49" s="7" customFormat="1" ht="12.6" customHeight="1">
      <c r="A26" s="45" t="s">
        <v>2</v>
      </c>
      <c r="B26" s="47"/>
      <c r="C26" s="47"/>
      <c r="D26" s="47"/>
      <c r="E26" s="47"/>
      <c r="F26" s="47">
        <f t="shared" ref="F26:AW26" si="6">F25/B25*100-100</f>
        <v>-1.2264150943396288</v>
      </c>
      <c r="G26" s="47">
        <f t="shared" si="6"/>
        <v>-1.5298795979233404</v>
      </c>
      <c r="H26" s="47">
        <f t="shared" si="6"/>
        <v>-1.4950280662556708</v>
      </c>
      <c r="I26" s="47">
        <f t="shared" si="6"/>
        <v>-1.5819444444444457</v>
      </c>
      <c r="J26" s="47">
        <f t="shared" si="6"/>
        <v>-1.4158098769593863</v>
      </c>
      <c r="K26" s="47">
        <f t="shared" si="6"/>
        <v>-0.92545852263167205</v>
      </c>
      <c r="L26" s="47">
        <f t="shared" si="6"/>
        <v>-1.3231032020497651</v>
      </c>
      <c r="M26" s="47">
        <f t="shared" si="6"/>
        <v>-0.89188693357418458</v>
      </c>
      <c r="N26" s="47">
        <f t="shared" si="6"/>
        <v>-0.4430956858722368</v>
      </c>
      <c r="O26" s="47">
        <f t="shared" si="6"/>
        <v>-0.46563632246376585</v>
      </c>
      <c r="P26" s="47">
        <f t="shared" si="6"/>
        <v>5.1079769573476597E-2</v>
      </c>
      <c r="Q26" s="47">
        <f t="shared" si="6"/>
        <v>0.20219567415169593</v>
      </c>
      <c r="R26" s="47">
        <f t="shared" si="6"/>
        <v>-0.21036964952702419</v>
      </c>
      <c r="S26" s="47">
        <f t="shared" si="6"/>
        <v>-0.17916305259714704</v>
      </c>
      <c r="T26" s="47">
        <f t="shared" si="6"/>
        <v>-1.0863091017386637</v>
      </c>
      <c r="U26" s="47">
        <f t="shared" si="6"/>
        <v>-2.0036662829858898</v>
      </c>
      <c r="V26" s="47">
        <f t="shared" si="6"/>
        <v>-2.250107557722643</v>
      </c>
      <c r="W26" s="47">
        <f t="shared" si="6"/>
        <v>-2.5384253785558712</v>
      </c>
      <c r="X26" s="47">
        <f t="shared" si="6"/>
        <v>-1.842346733956532</v>
      </c>
      <c r="Y26" s="47">
        <f t="shared" si="6"/>
        <v>-1.2804338684183847</v>
      </c>
      <c r="Z26" s="47">
        <f t="shared" si="6"/>
        <v>-0.97856545531902839</v>
      </c>
      <c r="AA26" s="47">
        <f t="shared" si="6"/>
        <v>-0.5437086189508733</v>
      </c>
      <c r="AB26" s="47">
        <f t="shared" si="6"/>
        <v>-0.5010005404379001</v>
      </c>
      <c r="AC26" s="47">
        <f t="shared" si="6"/>
        <v>-0.41569963864978376</v>
      </c>
      <c r="AD26" s="47">
        <f t="shared" si="6"/>
        <v>-0.14667970486264892</v>
      </c>
      <c r="AE26" s="47">
        <f t="shared" si="6"/>
        <v>-0.32036680529633088</v>
      </c>
      <c r="AF26" s="47">
        <f t="shared" si="6"/>
        <v>-0.2304756312389884</v>
      </c>
      <c r="AG26" s="47">
        <f t="shared" si="6"/>
        <v>-6.932664650784659E-2</v>
      </c>
      <c r="AH26" s="47">
        <f t="shared" si="6"/>
        <v>0.12018695748943742</v>
      </c>
      <c r="AI26" s="47">
        <f t="shared" si="6"/>
        <v>0.3877397573309338</v>
      </c>
      <c r="AJ26" s="47">
        <f t="shared" si="6"/>
        <v>0.43258832011537152</v>
      </c>
      <c r="AK26" s="47">
        <f t="shared" si="6"/>
        <v>0.22288480840761338</v>
      </c>
      <c r="AL26" s="47">
        <f t="shared" si="6"/>
        <v>0.16746695121227617</v>
      </c>
      <c r="AM26" s="47">
        <f t="shared" si="6"/>
        <v>-0.15860894084474353</v>
      </c>
      <c r="AN26" s="47">
        <f t="shared" si="6"/>
        <v>-0.13331965952210112</v>
      </c>
      <c r="AO26" s="47">
        <f t="shared" si="6"/>
        <v>8.2475441464538335E-2</v>
      </c>
      <c r="AP26" s="47">
        <f t="shared" si="6"/>
        <v>-0.12280104750772125</v>
      </c>
      <c r="AQ26" s="47">
        <f t="shared" si="6"/>
        <v>-0.13826782772416379</v>
      </c>
      <c r="AR26" s="47">
        <f t="shared" si="6"/>
        <v>-0.35501569697503044</v>
      </c>
      <c r="AS26" s="47">
        <f t="shared" si="6"/>
        <v>-0.3531748951511986</v>
      </c>
      <c r="AT26" s="47">
        <f t="shared" si="6"/>
        <v>-0.17035522768345857</v>
      </c>
      <c r="AU26" s="47">
        <f t="shared" si="6"/>
        <v>-0.15466195315951836</v>
      </c>
      <c r="AV26" s="47">
        <f t="shared" si="6"/>
        <v>-0.12366762852600743</v>
      </c>
      <c r="AW26" s="47">
        <f t="shared" si="6"/>
        <v>-0.23333087203721448</v>
      </c>
    </row>
    <row r="27" spans="1:49" s="7" customFormat="1" ht="12.6" customHeight="1">
      <c r="A27" s="45" t="s">
        <v>1</v>
      </c>
      <c r="B27" s="47"/>
      <c r="C27" s="47">
        <f t="shared" ref="C27:AR27" si="7">C25/B25*100-100</f>
        <v>0.47724750277468786</v>
      </c>
      <c r="D27" s="47">
        <f t="shared" si="7"/>
        <v>0.11460289406825552</v>
      </c>
      <c r="E27" s="47">
        <f t="shared" si="7"/>
        <v>-0.69924283172659329</v>
      </c>
      <c r="F27" s="47">
        <f t="shared" si="7"/>
        <v>-1.11666666666666</v>
      </c>
      <c r="G27" s="47">
        <f t="shared" si="7"/>
        <v>0.1685487948761164</v>
      </c>
      <c r="H27" s="47">
        <f t="shared" si="7"/>
        <v>0.15003645745694882</v>
      </c>
      <c r="I27" s="47">
        <f t="shared" si="7"/>
        <v>-0.78686137518727151</v>
      </c>
      <c r="J27" s="47">
        <f t="shared" si="7"/>
        <v>-0.94974668717630095</v>
      </c>
      <c r="K27" s="47">
        <f t="shared" si="7"/>
        <v>0.66678064626431421</v>
      </c>
      <c r="L27" s="47">
        <f t="shared" si="7"/>
        <v>-0.25192481884057827</v>
      </c>
      <c r="M27" s="47">
        <f t="shared" si="7"/>
        <v>-0.35330173954992006</v>
      </c>
      <c r="N27" s="47">
        <f t="shared" si="7"/>
        <v>-0.50121744578450489</v>
      </c>
      <c r="O27" s="47">
        <f t="shared" si="7"/>
        <v>0.64398872304192878</v>
      </c>
      <c r="P27" s="47">
        <f t="shared" si="7"/>
        <v>0.26590072091798334</v>
      </c>
      <c r="Q27" s="47">
        <f t="shared" si="7"/>
        <v>-0.20279660776583341</v>
      </c>
      <c r="R27" s="47">
        <f t="shared" si="7"/>
        <v>-0.91088658680422441</v>
      </c>
      <c r="S27" s="47">
        <f t="shared" si="7"/>
        <v>0.67546249820738069</v>
      </c>
      <c r="T27" s="47">
        <f t="shared" si="7"/>
        <v>-0.64528995313457926</v>
      </c>
      <c r="U27" s="47">
        <f t="shared" si="7"/>
        <v>-1.1283477662442039</v>
      </c>
      <c r="V27" s="47">
        <f t="shared" si="7"/>
        <v>-1.1600759849770128</v>
      </c>
      <c r="W27" s="47">
        <f t="shared" si="7"/>
        <v>0.37851557342175113</v>
      </c>
      <c r="X27" s="47">
        <f t="shared" si="7"/>
        <v>6.4309621596336797E-2</v>
      </c>
      <c r="Y27" s="47">
        <f t="shared" si="7"/>
        <v>-0.5623475453894855</v>
      </c>
      <c r="Z27" s="47">
        <f t="shared" si="7"/>
        <v>-0.85783953700166649</v>
      </c>
      <c r="AA27" s="47">
        <f t="shared" si="7"/>
        <v>0.81933208877826758</v>
      </c>
      <c r="AB27" s="47">
        <f t="shared" si="7"/>
        <v>0.10727879259924578</v>
      </c>
      <c r="AC27" s="47">
        <f t="shared" si="7"/>
        <v>-0.477099236641223</v>
      </c>
      <c r="AD27" s="47">
        <f t="shared" si="7"/>
        <v>-0.59001401283281041</v>
      </c>
      <c r="AE27" s="47">
        <f t="shared" si="7"/>
        <v>0.6439646858075605</v>
      </c>
      <c r="AF27" s="47">
        <f t="shared" si="7"/>
        <v>0.19755561780358732</v>
      </c>
      <c r="AG27" s="47">
        <f t="shared" si="7"/>
        <v>-0.31634860144490062</v>
      </c>
      <c r="AH27" s="47">
        <f t="shared" si="7"/>
        <v>-0.40148786680049398</v>
      </c>
      <c r="AI27" s="47">
        <f t="shared" si="7"/>
        <v>0.91291718536960786</v>
      </c>
      <c r="AJ27" s="47">
        <f t="shared" si="7"/>
        <v>0.24231921517944954</v>
      </c>
      <c r="AK27" s="47">
        <f t="shared" si="7"/>
        <v>-0.52448833086717173</v>
      </c>
      <c r="AL27" s="47">
        <f t="shared" si="7"/>
        <v>-0.45656047953578138</v>
      </c>
      <c r="AM27" s="47">
        <f t="shared" si="7"/>
        <v>0.58441462368136854</v>
      </c>
      <c r="AN27" s="47">
        <f t="shared" si="7"/>
        <v>0.2677100494233855</v>
      </c>
      <c r="AO27" s="47">
        <f t="shared" si="7"/>
        <v>-0.30953847959392533</v>
      </c>
      <c r="AP27" s="47">
        <f t="shared" si="7"/>
        <v>-0.66073136634537377</v>
      </c>
      <c r="AQ27" s="47">
        <f t="shared" si="7"/>
        <v>0.56883832548217583</v>
      </c>
      <c r="AR27" s="47">
        <f t="shared" si="7"/>
        <v>5.0081013404053465E-2</v>
      </c>
      <c r="AS27" s="47">
        <f>AS25/AR25*100-100</f>
        <v>-0.30769683764206945</v>
      </c>
      <c r="AT27" s="47">
        <f>AT25/AS25*100-100</f>
        <v>-0.47847596544340831</v>
      </c>
      <c r="AU27" s="47">
        <f>AU25/AT25*100-100</f>
        <v>0.58464780163522789</v>
      </c>
      <c r="AV27" s="47">
        <f>AV25/AU25*100-100</f>
        <v>8.1138895035778091E-2</v>
      </c>
      <c r="AW27" s="47">
        <f>AW25/AV25*100-100</f>
        <v>-0.41715801886792292</v>
      </c>
    </row>
    <row r="28" spans="1:49" s="7" customFormat="1" ht="8.25" customHeight="1">
      <c r="A28" s="44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8"/>
      <c r="P28" s="50"/>
      <c r="Q28" s="48"/>
      <c r="R28" s="48"/>
      <c r="S28" s="48"/>
      <c r="T28" s="48"/>
      <c r="U28" s="48"/>
      <c r="V28" s="48"/>
      <c r="W28" s="48"/>
      <c r="X28" s="48"/>
      <c r="Y28" s="48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1"/>
      <c r="AO28" s="52"/>
      <c r="AP28" s="53"/>
      <c r="AQ28" s="53"/>
      <c r="AR28" s="53"/>
      <c r="AS28" s="53"/>
      <c r="AT28" s="53"/>
      <c r="AU28" s="53"/>
      <c r="AV28" s="53"/>
      <c r="AW28" s="126"/>
    </row>
    <row r="29" spans="1:49" ht="12.6" customHeight="1">
      <c r="A29" s="114" t="s">
        <v>107</v>
      </c>
      <c r="B29" s="182">
        <v>1788</v>
      </c>
      <c r="C29" s="182">
        <v>1497</v>
      </c>
      <c r="D29" s="182">
        <v>1007</v>
      </c>
      <c r="E29" s="182">
        <v>996</v>
      </c>
      <c r="F29" s="182">
        <v>1523</v>
      </c>
      <c r="G29" s="182">
        <v>1195</v>
      </c>
      <c r="H29" s="182">
        <v>994</v>
      </c>
      <c r="I29" s="182">
        <v>1089</v>
      </c>
      <c r="J29" s="182">
        <v>1536</v>
      </c>
      <c r="K29" s="182">
        <v>1500</v>
      </c>
      <c r="L29" s="182">
        <v>1049</v>
      </c>
      <c r="M29" s="182">
        <v>1169</v>
      </c>
      <c r="N29" s="182">
        <v>1492</v>
      </c>
      <c r="O29" s="182">
        <v>1359</v>
      </c>
      <c r="P29" s="182">
        <v>1019</v>
      </c>
      <c r="Q29" s="182">
        <v>957</v>
      </c>
      <c r="R29" s="182">
        <v>1640</v>
      </c>
      <c r="S29" s="182">
        <v>1337</v>
      </c>
      <c r="T29" s="182">
        <v>942</v>
      </c>
      <c r="U29" s="182">
        <v>985</v>
      </c>
      <c r="V29" s="182">
        <v>1414</v>
      </c>
      <c r="W29" s="182">
        <v>1319</v>
      </c>
      <c r="X29" s="182">
        <v>990</v>
      </c>
      <c r="Y29" s="182">
        <v>870</v>
      </c>
      <c r="Z29" s="182">
        <v>1406</v>
      </c>
      <c r="AA29" s="182">
        <v>1382</v>
      </c>
      <c r="AB29" s="182">
        <v>850</v>
      </c>
      <c r="AC29" s="182">
        <v>1052</v>
      </c>
      <c r="AD29" s="182">
        <v>1559</v>
      </c>
      <c r="AE29" s="182">
        <v>1186</v>
      </c>
      <c r="AF29" s="182">
        <v>936</v>
      </c>
      <c r="AG29" s="182">
        <v>1050</v>
      </c>
      <c r="AH29" s="182">
        <v>1489</v>
      </c>
      <c r="AI29" s="182">
        <v>1337</v>
      </c>
      <c r="AJ29" s="182">
        <v>893</v>
      </c>
      <c r="AK29" s="182">
        <v>910</v>
      </c>
      <c r="AL29" s="182">
        <v>1496</v>
      </c>
      <c r="AM29" s="182">
        <v>1158</v>
      </c>
      <c r="AN29" s="182">
        <v>832</v>
      </c>
      <c r="AO29" s="182">
        <v>865</v>
      </c>
      <c r="AP29" s="182">
        <v>1473</v>
      </c>
      <c r="AQ29" s="182">
        <v>1126</v>
      </c>
      <c r="AR29" s="182">
        <v>774</v>
      </c>
      <c r="AS29" s="182">
        <v>968</v>
      </c>
      <c r="AT29" s="182">
        <v>1481</v>
      </c>
      <c r="AU29" s="182">
        <v>1162</v>
      </c>
      <c r="AV29" s="182">
        <v>808</v>
      </c>
      <c r="AW29" s="183">
        <v>912</v>
      </c>
    </row>
    <row r="30" spans="1:49" ht="12.6" customHeight="1">
      <c r="A30" s="45" t="s">
        <v>2</v>
      </c>
      <c r="B30" s="48"/>
      <c r="C30" s="47"/>
      <c r="D30" s="47"/>
      <c r="E30" s="47"/>
      <c r="F30" s="47">
        <f>F29/B29*100-100</f>
        <v>-14.821029082774047</v>
      </c>
      <c r="G30" s="47">
        <f t="shared" ref="G30:AW30" si="8">G29/C29*100-100</f>
        <v>-20.17368069472279</v>
      </c>
      <c r="H30" s="47">
        <f t="shared" si="8"/>
        <v>-1.290963257199607</v>
      </c>
      <c r="I30" s="47">
        <f t="shared" si="8"/>
        <v>9.3373493975903727</v>
      </c>
      <c r="J30" s="47">
        <f t="shared" si="8"/>
        <v>0.85357846355876177</v>
      </c>
      <c r="K30" s="47">
        <f t="shared" si="8"/>
        <v>25.523012552301253</v>
      </c>
      <c r="L30" s="47">
        <f t="shared" si="8"/>
        <v>5.5331991951710364</v>
      </c>
      <c r="M30" s="47">
        <f t="shared" si="8"/>
        <v>7.3461891643709691</v>
      </c>
      <c r="N30" s="47">
        <f t="shared" si="8"/>
        <v>-2.8645833333333428</v>
      </c>
      <c r="O30" s="47">
        <f t="shared" si="8"/>
        <v>-9.3999999999999915</v>
      </c>
      <c r="P30" s="47">
        <f t="shared" si="8"/>
        <v>-2.8598665395614802</v>
      </c>
      <c r="Q30" s="47">
        <f t="shared" si="8"/>
        <v>-18.135158254918736</v>
      </c>
      <c r="R30" s="47">
        <f t="shared" si="8"/>
        <v>9.9195710455764186</v>
      </c>
      <c r="S30" s="47">
        <f t="shared" si="8"/>
        <v>-1.6188373804267826</v>
      </c>
      <c r="T30" s="47">
        <f t="shared" si="8"/>
        <v>-7.5564278704612349</v>
      </c>
      <c r="U30" s="47">
        <f t="shared" si="8"/>
        <v>2.9258098223615434</v>
      </c>
      <c r="V30" s="47">
        <f t="shared" si="8"/>
        <v>-13.780487804878049</v>
      </c>
      <c r="W30" s="47">
        <f t="shared" si="8"/>
        <v>-1.346297681376214</v>
      </c>
      <c r="X30" s="47">
        <f t="shared" si="8"/>
        <v>5.0955414012738913</v>
      </c>
      <c r="Y30" s="47">
        <f t="shared" si="8"/>
        <v>-11.675126903553306</v>
      </c>
      <c r="Z30" s="47">
        <f t="shared" si="8"/>
        <v>-0.56577086280056221</v>
      </c>
      <c r="AA30" s="47">
        <f t="shared" si="8"/>
        <v>4.7763457164518712</v>
      </c>
      <c r="AB30" s="47">
        <f t="shared" si="8"/>
        <v>-14.141414141414145</v>
      </c>
      <c r="AC30" s="47">
        <f t="shared" si="8"/>
        <v>20.919540229885044</v>
      </c>
      <c r="AD30" s="47">
        <f t="shared" si="8"/>
        <v>10.881934566145105</v>
      </c>
      <c r="AE30" s="47">
        <f t="shared" si="8"/>
        <v>-14.182344428364686</v>
      </c>
      <c r="AF30" s="47">
        <f t="shared" si="8"/>
        <v>10.117647058823522</v>
      </c>
      <c r="AG30" s="47">
        <f t="shared" si="8"/>
        <v>-0.19011406844106205</v>
      </c>
      <c r="AH30" s="47">
        <f t="shared" si="8"/>
        <v>-4.4900577293136621</v>
      </c>
      <c r="AI30" s="47">
        <f t="shared" si="8"/>
        <v>12.731871838111303</v>
      </c>
      <c r="AJ30" s="47">
        <f t="shared" si="8"/>
        <v>-4.5940170940170901</v>
      </c>
      <c r="AK30" s="47">
        <f t="shared" si="8"/>
        <v>-13.333333333333329</v>
      </c>
      <c r="AL30" s="47">
        <f t="shared" si="8"/>
        <v>0.47011417058429572</v>
      </c>
      <c r="AM30" s="47">
        <f t="shared" si="8"/>
        <v>-13.388182498130135</v>
      </c>
      <c r="AN30" s="47">
        <f t="shared" si="8"/>
        <v>-6.8309070548712185</v>
      </c>
      <c r="AO30" s="47">
        <f t="shared" si="8"/>
        <v>-4.9450549450549488</v>
      </c>
      <c r="AP30" s="47">
        <f t="shared" si="8"/>
        <v>-1.5374331550802083</v>
      </c>
      <c r="AQ30" s="47">
        <f t="shared" si="8"/>
        <v>-2.7633851468048363</v>
      </c>
      <c r="AR30" s="47">
        <f t="shared" si="8"/>
        <v>-6.9711538461538396</v>
      </c>
      <c r="AS30" s="47">
        <f t="shared" si="8"/>
        <v>11.907514450867069</v>
      </c>
      <c r="AT30" s="47">
        <f t="shared" si="8"/>
        <v>0.54310930074676378</v>
      </c>
      <c r="AU30" s="47">
        <f t="shared" si="8"/>
        <v>3.1971580817051546</v>
      </c>
      <c r="AV30" s="47">
        <f t="shared" si="8"/>
        <v>4.3927648578811329</v>
      </c>
      <c r="AW30" s="47">
        <f t="shared" si="8"/>
        <v>-5.7851239669421517</v>
      </c>
    </row>
    <row r="31" spans="1:49" ht="12.6" customHeight="1">
      <c r="A31" s="45" t="s">
        <v>1</v>
      </c>
      <c r="B31" s="47"/>
      <c r="C31" s="47">
        <f>C29/B29*100-100</f>
        <v>-16.275167785234899</v>
      </c>
      <c r="D31" s="47">
        <f>D29/C29*100-100</f>
        <v>-32.732130928523716</v>
      </c>
      <c r="E31" s="47">
        <f>E29/D29*100-100</f>
        <v>-1.0923535253227357</v>
      </c>
      <c r="F31" s="47">
        <f>F29/E29*100-100</f>
        <v>52.91164658634537</v>
      </c>
      <c r="G31" s="47">
        <f t="shared" ref="G31:AW31" si="9">G29/F29*100-100</f>
        <v>-21.536441234405785</v>
      </c>
      <c r="H31" s="47">
        <f t="shared" si="9"/>
        <v>-16.820083682008374</v>
      </c>
      <c r="I31" s="47">
        <f t="shared" si="9"/>
        <v>9.5573440643863137</v>
      </c>
      <c r="J31" s="47">
        <f t="shared" si="9"/>
        <v>41.046831955922869</v>
      </c>
      <c r="K31" s="47">
        <f t="shared" si="9"/>
        <v>-2.34375</v>
      </c>
      <c r="L31" s="47">
        <f t="shared" si="9"/>
        <v>-30.066666666666663</v>
      </c>
      <c r="M31" s="47">
        <f t="shared" si="9"/>
        <v>11.439466158245963</v>
      </c>
      <c r="N31" s="47">
        <f t="shared" si="9"/>
        <v>27.630453378956375</v>
      </c>
      <c r="O31" s="47">
        <f t="shared" si="9"/>
        <v>-8.9142091152815084</v>
      </c>
      <c r="P31" s="47">
        <f t="shared" si="9"/>
        <v>-25.018395879323023</v>
      </c>
      <c r="Q31" s="47">
        <f t="shared" si="9"/>
        <v>-6.084396467124634</v>
      </c>
      <c r="R31" s="47">
        <f t="shared" si="9"/>
        <v>71.368861024033436</v>
      </c>
      <c r="S31" s="47">
        <f t="shared" si="9"/>
        <v>-18.475609756097569</v>
      </c>
      <c r="T31" s="47">
        <f t="shared" si="9"/>
        <v>-29.543754674644731</v>
      </c>
      <c r="U31" s="47">
        <f t="shared" si="9"/>
        <v>4.5647558386412044</v>
      </c>
      <c r="V31" s="47">
        <f t="shared" si="9"/>
        <v>43.553299492385776</v>
      </c>
      <c r="W31" s="47">
        <f t="shared" si="9"/>
        <v>-6.7185289957567278</v>
      </c>
      <c r="X31" s="47">
        <f t="shared" si="9"/>
        <v>-24.943138741470818</v>
      </c>
      <c r="Y31" s="47">
        <f t="shared" si="9"/>
        <v>-12.121212121212125</v>
      </c>
      <c r="Z31" s="47">
        <f t="shared" si="9"/>
        <v>61.609195402298866</v>
      </c>
      <c r="AA31" s="47">
        <f t="shared" si="9"/>
        <v>-1.7069701280227605</v>
      </c>
      <c r="AB31" s="47">
        <f t="shared" si="9"/>
        <v>-38.494934876989873</v>
      </c>
      <c r="AC31" s="47">
        <f t="shared" si="9"/>
        <v>23.764705882352928</v>
      </c>
      <c r="AD31" s="47">
        <f t="shared" si="9"/>
        <v>48.193916349809882</v>
      </c>
      <c r="AE31" s="47">
        <f t="shared" si="9"/>
        <v>-23.925593329057094</v>
      </c>
      <c r="AF31" s="47">
        <f t="shared" si="9"/>
        <v>-21.079258010118039</v>
      </c>
      <c r="AG31" s="47">
        <f t="shared" si="9"/>
        <v>12.179487179487182</v>
      </c>
      <c r="AH31" s="47">
        <f t="shared" si="9"/>
        <v>41.809523809523796</v>
      </c>
      <c r="AI31" s="47">
        <f t="shared" si="9"/>
        <v>-10.208193418401606</v>
      </c>
      <c r="AJ31" s="47">
        <f t="shared" si="9"/>
        <v>-33.208676140613306</v>
      </c>
      <c r="AK31" s="47">
        <f t="shared" si="9"/>
        <v>1.9036954087346061</v>
      </c>
      <c r="AL31" s="47">
        <f t="shared" si="9"/>
        <v>64.39560439560438</v>
      </c>
      <c r="AM31" s="47">
        <f t="shared" si="9"/>
        <v>-22.593582887700535</v>
      </c>
      <c r="AN31" s="47">
        <f t="shared" si="9"/>
        <v>-28.151986183074257</v>
      </c>
      <c r="AO31" s="47">
        <f t="shared" si="9"/>
        <v>3.9663461538461462</v>
      </c>
      <c r="AP31" s="47">
        <f t="shared" si="9"/>
        <v>70.289017341040477</v>
      </c>
      <c r="AQ31" s="47">
        <f t="shared" si="9"/>
        <v>-23.557365919891382</v>
      </c>
      <c r="AR31" s="47">
        <f t="shared" si="9"/>
        <v>-31.261101243339255</v>
      </c>
      <c r="AS31" s="47">
        <f t="shared" si="9"/>
        <v>25.064599483204148</v>
      </c>
      <c r="AT31" s="47">
        <f t="shared" si="9"/>
        <v>52.995867768595048</v>
      </c>
      <c r="AU31" s="47">
        <f t="shared" si="9"/>
        <v>-21.539500337609724</v>
      </c>
      <c r="AV31" s="47">
        <f t="shared" si="9"/>
        <v>-30.464716006884686</v>
      </c>
      <c r="AW31" s="47">
        <f t="shared" si="9"/>
        <v>12.871287128712865</v>
      </c>
    </row>
    <row r="32" spans="1:49" ht="12.6" customHeight="1">
      <c r="A32" s="44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6"/>
      <c r="AQ32" s="46"/>
      <c r="AR32" s="46"/>
      <c r="AS32" s="46"/>
      <c r="AT32" s="46"/>
      <c r="AU32" s="46"/>
      <c r="AV32" s="46"/>
      <c r="AW32" s="113"/>
    </row>
    <row r="33" spans="1:51" ht="12.6" customHeight="1">
      <c r="A33" s="114" t="s">
        <v>108</v>
      </c>
      <c r="B33" s="182">
        <v>2358</v>
      </c>
      <c r="C33" s="182">
        <v>1207</v>
      </c>
      <c r="D33" s="182">
        <v>977</v>
      </c>
      <c r="E33" s="182">
        <v>1565</v>
      </c>
      <c r="F33" s="182">
        <v>2557</v>
      </c>
      <c r="G33" s="182">
        <v>1054</v>
      </c>
      <c r="H33" s="182">
        <v>806</v>
      </c>
      <c r="I33" s="182">
        <v>1432</v>
      </c>
      <c r="J33" s="182">
        <v>2169</v>
      </c>
      <c r="K33" s="182">
        <v>885</v>
      </c>
      <c r="L33" s="182">
        <v>1227</v>
      </c>
      <c r="M33" s="182">
        <v>1186</v>
      </c>
      <c r="N33" s="182">
        <v>1708</v>
      </c>
      <c r="O33" s="182">
        <v>879</v>
      </c>
      <c r="P33" s="182">
        <v>810</v>
      </c>
      <c r="Q33" s="182">
        <v>947</v>
      </c>
      <c r="R33" s="182">
        <v>2152</v>
      </c>
      <c r="S33" s="182">
        <v>1144</v>
      </c>
      <c r="T33" s="182">
        <v>1649</v>
      </c>
      <c r="U33" s="182">
        <v>1822</v>
      </c>
      <c r="V33" s="182">
        <v>2025</v>
      </c>
      <c r="W33" s="182">
        <v>1087</v>
      </c>
      <c r="X33" s="182">
        <v>875</v>
      </c>
      <c r="Y33" s="182">
        <v>1369</v>
      </c>
      <c r="Z33" s="182">
        <v>2049</v>
      </c>
      <c r="AA33" s="182">
        <v>967</v>
      </c>
      <c r="AB33" s="182">
        <v>761</v>
      </c>
      <c r="AC33" s="182">
        <v>1154</v>
      </c>
      <c r="AD33" s="182">
        <v>2036</v>
      </c>
      <c r="AE33" s="182">
        <v>711</v>
      </c>
      <c r="AF33" s="182">
        <v>742</v>
      </c>
      <c r="AG33" s="182">
        <v>1106</v>
      </c>
      <c r="AH33" s="182">
        <v>1737</v>
      </c>
      <c r="AI33" s="182">
        <v>747</v>
      </c>
      <c r="AJ33" s="182">
        <v>678</v>
      </c>
      <c r="AK33" s="182">
        <v>1018</v>
      </c>
      <c r="AL33" s="182">
        <v>1964</v>
      </c>
      <c r="AM33" s="182">
        <v>856</v>
      </c>
      <c r="AN33" s="182">
        <v>682</v>
      </c>
      <c r="AO33" s="182">
        <v>909</v>
      </c>
      <c r="AP33" s="182">
        <v>1868</v>
      </c>
      <c r="AQ33" s="182">
        <v>913</v>
      </c>
      <c r="AR33" s="182">
        <v>697</v>
      </c>
      <c r="AS33" s="182">
        <v>1056</v>
      </c>
      <c r="AT33" s="182">
        <v>1886</v>
      </c>
      <c r="AU33" s="182">
        <v>796</v>
      </c>
      <c r="AV33" s="182">
        <v>648</v>
      </c>
      <c r="AW33" s="183">
        <v>1011</v>
      </c>
    </row>
    <row r="34" spans="1:51" ht="12.6" customHeight="1">
      <c r="A34" s="45" t="s">
        <v>2</v>
      </c>
      <c r="B34" s="48"/>
      <c r="C34" s="47"/>
      <c r="D34" s="47"/>
      <c r="E34" s="47"/>
      <c r="F34" s="47">
        <f>F33/B33*100-100</f>
        <v>8.4393553859202655</v>
      </c>
      <c r="G34" s="47">
        <f t="shared" ref="G34:AW34" si="10">G33/C33*100-100</f>
        <v>-12.676056338028175</v>
      </c>
      <c r="H34" s="47">
        <f t="shared" si="10"/>
        <v>-17.502558853633573</v>
      </c>
      <c r="I34" s="47">
        <f t="shared" si="10"/>
        <v>-8.4984025559105447</v>
      </c>
      <c r="J34" s="47">
        <f t="shared" si="10"/>
        <v>-15.174032068830655</v>
      </c>
      <c r="K34" s="47">
        <f t="shared" si="10"/>
        <v>-16.034155597722972</v>
      </c>
      <c r="L34" s="47">
        <f t="shared" si="10"/>
        <v>52.233250620347405</v>
      </c>
      <c r="M34" s="47">
        <f t="shared" si="10"/>
        <v>-17.178770949720672</v>
      </c>
      <c r="N34" s="47">
        <f t="shared" si="10"/>
        <v>-21.254034117104652</v>
      </c>
      <c r="O34" s="47">
        <f t="shared" si="10"/>
        <v>-0.67796610169492055</v>
      </c>
      <c r="P34" s="47">
        <f t="shared" si="10"/>
        <v>-33.98533007334963</v>
      </c>
      <c r="Q34" s="47">
        <f t="shared" si="10"/>
        <v>-20.151770657672856</v>
      </c>
      <c r="R34" s="47">
        <f t="shared" si="10"/>
        <v>25.995316159250592</v>
      </c>
      <c r="S34" s="47">
        <f t="shared" si="10"/>
        <v>30.147895335608638</v>
      </c>
      <c r="T34" s="47">
        <f t="shared" si="10"/>
        <v>103.58024691358025</v>
      </c>
      <c r="U34" s="47">
        <f t="shared" si="10"/>
        <v>92.397043294614576</v>
      </c>
      <c r="V34" s="47">
        <f t="shared" si="10"/>
        <v>-5.9014869888475801</v>
      </c>
      <c r="W34" s="47">
        <f t="shared" si="10"/>
        <v>-4.9825174825174798</v>
      </c>
      <c r="X34" s="47">
        <f t="shared" si="10"/>
        <v>-46.937537901758638</v>
      </c>
      <c r="Y34" s="47">
        <f t="shared" si="10"/>
        <v>-24.862788144895717</v>
      </c>
      <c r="Z34" s="47">
        <f t="shared" si="10"/>
        <v>1.1851851851851762</v>
      </c>
      <c r="AA34" s="47">
        <f t="shared" si="10"/>
        <v>-11.039558417663301</v>
      </c>
      <c r="AB34" s="47">
        <f t="shared" si="10"/>
        <v>-13.028571428571439</v>
      </c>
      <c r="AC34" s="47">
        <f t="shared" si="10"/>
        <v>-15.704894083272464</v>
      </c>
      <c r="AD34" s="47">
        <f t="shared" si="10"/>
        <v>-0.63445583211321832</v>
      </c>
      <c r="AE34" s="47">
        <f t="shared" si="10"/>
        <v>-26.473629782833513</v>
      </c>
      <c r="AF34" s="47">
        <f t="shared" si="10"/>
        <v>-2.4967148488830588</v>
      </c>
      <c r="AG34" s="47">
        <f t="shared" si="10"/>
        <v>-4.1594454072790228</v>
      </c>
      <c r="AH34" s="47">
        <f t="shared" si="10"/>
        <v>-14.685658153241661</v>
      </c>
      <c r="AI34" s="47">
        <f t="shared" si="10"/>
        <v>5.0632911392405049</v>
      </c>
      <c r="AJ34" s="47">
        <f t="shared" si="10"/>
        <v>-8.6253369272237137</v>
      </c>
      <c r="AK34" s="47">
        <f t="shared" si="10"/>
        <v>-7.9566003616636607</v>
      </c>
      <c r="AL34" s="47">
        <f t="shared" si="10"/>
        <v>13.06850892343121</v>
      </c>
      <c r="AM34" s="47">
        <f t="shared" si="10"/>
        <v>14.591700133868812</v>
      </c>
      <c r="AN34" s="47">
        <f t="shared" si="10"/>
        <v>0.58997050147493724</v>
      </c>
      <c r="AO34" s="47">
        <f t="shared" si="10"/>
        <v>-10.707269155206291</v>
      </c>
      <c r="AP34" s="47">
        <f t="shared" si="10"/>
        <v>-4.8879837067209735</v>
      </c>
      <c r="AQ34" s="47">
        <f t="shared" si="10"/>
        <v>6.6588785046728987</v>
      </c>
      <c r="AR34" s="47">
        <f t="shared" si="10"/>
        <v>2.1994134897360738</v>
      </c>
      <c r="AS34" s="47">
        <f t="shared" si="10"/>
        <v>16.171617161716185</v>
      </c>
      <c r="AT34" s="47">
        <f t="shared" si="10"/>
        <v>0.96359743040686396</v>
      </c>
      <c r="AU34" s="47">
        <f t="shared" si="10"/>
        <v>-12.814895947426066</v>
      </c>
      <c r="AV34" s="47">
        <f t="shared" si="10"/>
        <v>-7.030129124820661</v>
      </c>
      <c r="AW34" s="47">
        <f t="shared" si="10"/>
        <v>-4.2613636363636402</v>
      </c>
    </row>
    <row r="35" spans="1:51" ht="13.9" customHeight="1">
      <c r="A35" s="45" t="s">
        <v>1</v>
      </c>
      <c r="B35" s="48"/>
      <c r="C35" s="47">
        <f>C33/B33*100-100</f>
        <v>-48.812553011026296</v>
      </c>
      <c r="D35" s="47">
        <f>D33/C33*100-100</f>
        <v>-19.055509527754765</v>
      </c>
      <c r="E35" s="47">
        <f>E33/D33*100-100</f>
        <v>60.184237461617187</v>
      </c>
      <c r="F35" s="47">
        <f>F33/E33*100-100</f>
        <v>63.386581469648576</v>
      </c>
      <c r="G35" s="47">
        <f t="shared" ref="G35:AW35" si="11">G33/F33*100-100</f>
        <v>-58.779820101681658</v>
      </c>
      <c r="H35" s="47">
        <f t="shared" si="11"/>
        <v>-23.529411764705884</v>
      </c>
      <c r="I35" s="47">
        <f t="shared" si="11"/>
        <v>77.667493796526031</v>
      </c>
      <c r="J35" s="47">
        <f t="shared" si="11"/>
        <v>51.466480446927363</v>
      </c>
      <c r="K35" s="47">
        <f t="shared" si="11"/>
        <v>-59.197786998616877</v>
      </c>
      <c r="L35" s="47">
        <f t="shared" si="11"/>
        <v>38.644067796610159</v>
      </c>
      <c r="M35" s="47">
        <f t="shared" si="11"/>
        <v>-3.3414832925835327</v>
      </c>
      <c r="N35" s="47">
        <f t="shared" si="11"/>
        <v>44.013490725126474</v>
      </c>
      <c r="O35" s="47">
        <f t="shared" si="11"/>
        <v>-48.536299765807968</v>
      </c>
      <c r="P35" s="47">
        <f t="shared" si="11"/>
        <v>-7.8498293515358313</v>
      </c>
      <c r="Q35" s="47">
        <f t="shared" si="11"/>
        <v>16.913580246913583</v>
      </c>
      <c r="R35" s="47">
        <f t="shared" si="11"/>
        <v>127.24392819429778</v>
      </c>
      <c r="S35" s="47">
        <f t="shared" si="11"/>
        <v>-46.840148698884754</v>
      </c>
      <c r="T35" s="47">
        <f t="shared" si="11"/>
        <v>44.14335664335664</v>
      </c>
      <c r="U35" s="47">
        <f t="shared" si="11"/>
        <v>10.491206791995154</v>
      </c>
      <c r="V35" s="47">
        <f t="shared" si="11"/>
        <v>11.141602634467617</v>
      </c>
      <c r="W35" s="47">
        <f t="shared" si="11"/>
        <v>-46.320987654320987</v>
      </c>
      <c r="X35" s="47">
        <f t="shared" si="11"/>
        <v>-19.503219871205147</v>
      </c>
      <c r="Y35" s="47">
        <f t="shared" si="11"/>
        <v>56.457142857142856</v>
      </c>
      <c r="Z35" s="47">
        <f t="shared" si="11"/>
        <v>49.671292914536167</v>
      </c>
      <c r="AA35" s="47">
        <f t="shared" si="11"/>
        <v>-52.80624694973158</v>
      </c>
      <c r="AB35" s="47">
        <f t="shared" si="11"/>
        <v>-21.302998965873826</v>
      </c>
      <c r="AC35" s="47">
        <f t="shared" si="11"/>
        <v>51.642575558475698</v>
      </c>
      <c r="AD35" s="47">
        <f t="shared" si="11"/>
        <v>76.429809358752152</v>
      </c>
      <c r="AE35" s="47">
        <f t="shared" si="11"/>
        <v>-65.078585461689585</v>
      </c>
      <c r="AF35" s="47">
        <f t="shared" si="11"/>
        <v>4.3600562587904363</v>
      </c>
      <c r="AG35" s="47">
        <f t="shared" si="11"/>
        <v>49.056603773584897</v>
      </c>
      <c r="AH35" s="47">
        <f t="shared" si="11"/>
        <v>57.052441229656438</v>
      </c>
      <c r="AI35" s="47">
        <f t="shared" si="11"/>
        <v>-56.994818652849744</v>
      </c>
      <c r="AJ35" s="47">
        <f t="shared" si="11"/>
        <v>-9.2369477911646669</v>
      </c>
      <c r="AK35" s="47">
        <f t="shared" si="11"/>
        <v>50.147492625368727</v>
      </c>
      <c r="AL35" s="47">
        <f t="shared" si="11"/>
        <v>92.927308447937122</v>
      </c>
      <c r="AM35" s="47">
        <f t="shared" si="11"/>
        <v>-56.415478615071287</v>
      </c>
      <c r="AN35" s="47">
        <f t="shared" si="11"/>
        <v>-20.327102803738313</v>
      </c>
      <c r="AO35" s="47">
        <f t="shared" si="11"/>
        <v>33.284457478005862</v>
      </c>
      <c r="AP35" s="47">
        <f t="shared" si="11"/>
        <v>105.5005500550055</v>
      </c>
      <c r="AQ35" s="47">
        <f t="shared" si="11"/>
        <v>-51.124197002141322</v>
      </c>
      <c r="AR35" s="47">
        <f t="shared" si="11"/>
        <v>-23.65826944140197</v>
      </c>
      <c r="AS35" s="47">
        <f t="shared" si="11"/>
        <v>51.506456241032993</v>
      </c>
      <c r="AT35" s="47">
        <f t="shared" si="11"/>
        <v>78.598484848484844</v>
      </c>
      <c r="AU35" s="47">
        <f t="shared" si="11"/>
        <v>-57.79427359490986</v>
      </c>
      <c r="AV35" s="47">
        <f t="shared" si="11"/>
        <v>-18.5929648241206</v>
      </c>
      <c r="AW35" s="47">
        <f t="shared" si="11"/>
        <v>56.018518518518505</v>
      </c>
    </row>
    <row r="36" spans="1:51" ht="13.9" customHeight="1">
      <c r="A36" s="45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125"/>
    </row>
    <row r="37" spans="1:51" ht="13.9" customHeight="1">
      <c r="A37" s="188" t="s">
        <v>94</v>
      </c>
      <c r="B37" s="115"/>
      <c r="C37" s="115"/>
      <c r="D37" s="115"/>
      <c r="E37" s="115"/>
      <c r="F37" s="115">
        <v>2507</v>
      </c>
      <c r="G37" s="115">
        <v>916</v>
      </c>
      <c r="H37" s="115">
        <v>783</v>
      </c>
      <c r="I37" s="115">
        <v>1230</v>
      </c>
      <c r="J37" s="115">
        <v>2057</v>
      </c>
      <c r="K37" s="115">
        <v>844</v>
      </c>
      <c r="L37" s="115">
        <v>878</v>
      </c>
      <c r="M37" s="115">
        <v>1186</v>
      </c>
      <c r="N37" s="115">
        <v>1708</v>
      </c>
      <c r="O37" s="115">
        <v>879</v>
      </c>
      <c r="P37" s="115">
        <v>810</v>
      </c>
      <c r="Q37" s="115">
        <v>914</v>
      </c>
      <c r="R37" s="115">
        <v>2152</v>
      </c>
      <c r="S37" s="115">
        <v>967</v>
      </c>
      <c r="T37" s="115">
        <v>1649</v>
      </c>
      <c r="U37" s="115">
        <v>1822</v>
      </c>
      <c r="V37" s="115">
        <v>2026</v>
      </c>
      <c r="W37" s="115">
        <v>1087</v>
      </c>
      <c r="X37" s="115">
        <v>865</v>
      </c>
      <c r="Y37" s="115">
        <v>909</v>
      </c>
      <c r="Z37" s="115">
        <v>2049</v>
      </c>
      <c r="AA37" s="115">
        <v>967</v>
      </c>
      <c r="AB37" s="115">
        <v>758</v>
      </c>
      <c r="AC37" s="115">
        <v>1139</v>
      </c>
      <c r="AD37" s="115">
        <v>2036</v>
      </c>
      <c r="AE37" s="115">
        <v>711</v>
      </c>
      <c r="AF37" s="115">
        <v>674</v>
      </c>
      <c r="AG37" s="115">
        <v>1055</v>
      </c>
      <c r="AH37" s="115">
        <v>1736</v>
      </c>
      <c r="AI37" s="115">
        <v>747</v>
      </c>
      <c r="AJ37" s="115">
        <v>678</v>
      </c>
      <c r="AK37" s="115">
        <v>1015</v>
      </c>
      <c r="AL37" s="115">
        <v>1847</v>
      </c>
      <c r="AM37" s="115">
        <v>856</v>
      </c>
      <c r="AN37" s="115">
        <v>682</v>
      </c>
      <c r="AO37" s="115">
        <v>772</v>
      </c>
      <c r="AP37" s="115">
        <v>1866</v>
      </c>
      <c r="AQ37" s="115">
        <v>913</v>
      </c>
      <c r="AR37" s="115">
        <v>697</v>
      </c>
      <c r="AS37" s="115">
        <v>976</v>
      </c>
      <c r="AT37" s="115">
        <v>1884</v>
      </c>
      <c r="AU37" s="115">
        <v>794</v>
      </c>
      <c r="AV37" s="115">
        <v>648</v>
      </c>
      <c r="AW37" s="144">
        <v>1010</v>
      </c>
    </row>
    <row r="38" spans="1:51" ht="13.9" customHeight="1">
      <c r="A38" s="45" t="s">
        <v>2</v>
      </c>
      <c r="B38" s="48"/>
      <c r="C38" s="47"/>
      <c r="D38" s="47"/>
      <c r="E38" s="47"/>
      <c r="F38" s="47"/>
      <c r="G38" s="47"/>
      <c r="H38" s="47"/>
      <c r="I38" s="47"/>
      <c r="J38" s="47">
        <f>J37/F37*100-100</f>
        <v>-17.949740725967288</v>
      </c>
      <c r="K38" s="47">
        <f t="shared" ref="K38:AV38" si="12">K37/G37*100-100</f>
        <v>-7.8602620087336277</v>
      </c>
      <c r="L38" s="47">
        <f t="shared" si="12"/>
        <v>12.132822477650066</v>
      </c>
      <c r="M38" s="47">
        <f t="shared" si="12"/>
        <v>-3.5772357723577244</v>
      </c>
      <c r="N38" s="47">
        <f t="shared" si="12"/>
        <v>-16.966456003889164</v>
      </c>
      <c r="O38" s="47">
        <f t="shared" si="12"/>
        <v>4.1469194312796276</v>
      </c>
      <c r="P38" s="47">
        <f t="shared" si="12"/>
        <v>-7.7448747152619575</v>
      </c>
      <c r="Q38" s="47">
        <f t="shared" si="12"/>
        <v>-22.934232715008434</v>
      </c>
      <c r="R38" s="47">
        <f t="shared" si="12"/>
        <v>25.995316159250592</v>
      </c>
      <c r="S38" s="47">
        <f t="shared" si="12"/>
        <v>10.011376564277597</v>
      </c>
      <c r="T38" s="47">
        <f t="shared" si="12"/>
        <v>103.58024691358025</v>
      </c>
      <c r="U38" s="47">
        <f t="shared" si="12"/>
        <v>99.343544857768052</v>
      </c>
      <c r="V38" s="47">
        <f t="shared" si="12"/>
        <v>-5.8550185873605898</v>
      </c>
      <c r="W38" s="47">
        <f t="shared" si="12"/>
        <v>12.409513960703194</v>
      </c>
      <c r="X38" s="47">
        <f t="shared" si="12"/>
        <v>-47.543966040024252</v>
      </c>
      <c r="Y38" s="47">
        <f t="shared" si="12"/>
        <v>-50.109769484083429</v>
      </c>
      <c r="Z38" s="47">
        <f t="shared" si="12"/>
        <v>1.1352418558736304</v>
      </c>
      <c r="AA38" s="47">
        <f t="shared" si="12"/>
        <v>-11.039558417663301</v>
      </c>
      <c r="AB38" s="47">
        <f t="shared" si="12"/>
        <v>-12.369942196531795</v>
      </c>
      <c r="AC38" s="47">
        <f t="shared" si="12"/>
        <v>25.30253025302531</v>
      </c>
      <c r="AD38" s="47">
        <f t="shared" si="12"/>
        <v>-0.63445583211321832</v>
      </c>
      <c r="AE38" s="47">
        <f t="shared" si="12"/>
        <v>-26.473629782833513</v>
      </c>
      <c r="AF38" s="47">
        <f t="shared" si="12"/>
        <v>-11.081794195250666</v>
      </c>
      <c r="AG38" s="47">
        <f t="shared" si="12"/>
        <v>-7.3748902546092978</v>
      </c>
      <c r="AH38" s="47">
        <f t="shared" si="12"/>
        <v>-14.734774066797641</v>
      </c>
      <c r="AI38" s="47">
        <f t="shared" si="12"/>
        <v>5.0632911392405049</v>
      </c>
      <c r="AJ38" s="47">
        <f t="shared" si="12"/>
        <v>0.59347181008901373</v>
      </c>
      <c r="AK38" s="47">
        <f t="shared" si="12"/>
        <v>-3.7914691943127963</v>
      </c>
      <c r="AL38" s="47">
        <f t="shared" si="12"/>
        <v>6.3940092165898648</v>
      </c>
      <c r="AM38" s="47">
        <f t="shared" si="12"/>
        <v>14.591700133868812</v>
      </c>
      <c r="AN38" s="47">
        <f t="shared" si="12"/>
        <v>0.58997050147493724</v>
      </c>
      <c r="AO38" s="47">
        <f t="shared" si="12"/>
        <v>-23.940886699507388</v>
      </c>
      <c r="AP38" s="47">
        <f t="shared" si="12"/>
        <v>1.0286951813752125</v>
      </c>
      <c r="AQ38" s="47">
        <f t="shared" si="12"/>
        <v>6.6588785046728987</v>
      </c>
      <c r="AR38" s="47">
        <f t="shared" si="12"/>
        <v>2.1994134897360738</v>
      </c>
      <c r="AS38" s="47">
        <f t="shared" si="12"/>
        <v>26.424870466321252</v>
      </c>
      <c r="AT38" s="47">
        <f t="shared" si="12"/>
        <v>0.96463022508037</v>
      </c>
      <c r="AU38" s="47">
        <f t="shared" si="12"/>
        <v>-13.033953997809419</v>
      </c>
      <c r="AV38" s="47">
        <f t="shared" si="12"/>
        <v>-7.030129124820661</v>
      </c>
      <c r="AW38" s="47">
        <f>AW37/AS37*100-100</f>
        <v>3.4836065573770441</v>
      </c>
      <c r="AX38" s="47"/>
      <c r="AY38" s="47"/>
    </row>
    <row r="39" spans="1:51" ht="13.9" customHeight="1">
      <c r="A39" s="45" t="s">
        <v>1</v>
      </c>
      <c r="B39" s="48"/>
      <c r="C39" s="47"/>
      <c r="D39" s="47"/>
      <c r="E39" s="47"/>
      <c r="F39" s="47"/>
      <c r="G39" s="47">
        <f>G37/F37*100-100</f>
        <v>-63.46230554447547</v>
      </c>
      <c r="H39" s="47">
        <f t="shared" ref="H39:AV39" si="13">H37/G37*100-100</f>
        <v>-14.519650655021834</v>
      </c>
      <c r="I39" s="47">
        <f t="shared" si="13"/>
        <v>57.088122605363992</v>
      </c>
      <c r="J39" s="47">
        <f t="shared" si="13"/>
        <v>67.23577235772359</v>
      </c>
      <c r="K39" s="47">
        <f t="shared" si="13"/>
        <v>-58.969372873116185</v>
      </c>
      <c r="L39" s="47">
        <f t="shared" si="13"/>
        <v>4.0284360189573505</v>
      </c>
      <c r="M39" s="47">
        <f t="shared" si="13"/>
        <v>35.079726651480655</v>
      </c>
      <c r="N39" s="47">
        <f t="shared" si="13"/>
        <v>44.013490725126474</v>
      </c>
      <c r="O39" s="47">
        <f t="shared" si="13"/>
        <v>-48.536299765807968</v>
      </c>
      <c r="P39" s="47">
        <f t="shared" si="13"/>
        <v>-7.8498293515358313</v>
      </c>
      <c r="Q39" s="47">
        <f t="shared" si="13"/>
        <v>12.839506172839506</v>
      </c>
      <c r="R39" s="47">
        <f t="shared" si="13"/>
        <v>135.44857768052515</v>
      </c>
      <c r="S39" s="47">
        <f t="shared" si="13"/>
        <v>-55.065055762081784</v>
      </c>
      <c r="T39" s="47">
        <f t="shared" si="13"/>
        <v>70.527404343329891</v>
      </c>
      <c r="U39" s="47">
        <f t="shared" si="13"/>
        <v>10.491206791995154</v>
      </c>
      <c r="V39" s="47">
        <f t="shared" si="13"/>
        <v>11.196487376509339</v>
      </c>
      <c r="W39" s="47">
        <f t="shared" si="13"/>
        <v>-46.347482724580459</v>
      </c>
      <c r="X39" s="47">
        <f t="shared" si="13"/>
        <v>-20.423183072677091</v>
      </c>
      <c r="Y39" s="47">
        <f t="shared" si="13"/>
        <v>5.0867052023121317</v>
      </c>
      <c r="Z39" s="47">
        <f t="shared" si="13"/>
        <v>125.41254125412541</v>
      </c>
      <c r="AA39" s="47">
        <f t="shared" si="13"/>
        <v>-52.80624694973158</v>
      </c>
      <c r="AB39" s="47">
        <f t="shared" si="13"/>
        <v>-21.613236814891408</v>
      </c>
      <c r="AC39" s="47">
        <f t="shared" si="13"/>
        <v>50.263852242744065</v>
      </c>
      <c r="AD39" s="47">
        <f t="shared" si="13"/>
        <v>78.75329236172081</v>
      </c>
      <c r="AE39" s="47">
        <f t="shared" si="13"/>
        <v>-65.078585461689585</v>
      </c>
      <c r="AF39" s="47">
        <f t="shared" si="13"/>
        <v>-5.2039381153305158</v>
      </c>
      <c r="AG39" s="47">
        <f t="shared" si="13"/>
        <v>56.528189910979222</v>
      </c>
      <c r="AH39" s="47">
        <f t="shared" si="13"/>
        <v>64.549763033175338</v>
      </c>
      <c r="AI39" s="47">
        <f t="shared" si="13"/>
        <v>-56.97004608294931</v>
      </c>
      <c r="AJ39" s="47">
        <f t="shared" si="13"/>
        <v>-9.2369477911646669</v>
      </c>
      <c r="AK39" s="47">
        <f t="shared" si="13"/>
        <v>49.705014749262546</v>
      </c>
      <c r="AL39" s="47">
        <f t="shared" si="13"/>
        <v>81.970443349753708</v>
      </c>
      <c r="AM39" s="47">
        <f t="shared" si="13"/>
        <v>-53.654574986464539</v>
      </c>
      <c r="AN39" s="47">
        <f t="shared" si="13"/>
        <v>-20.327102803738313</v>
      </c>
      <c r="AO39" s="47">
        <f t="shared" si="13"/>
        <v>13.196480938416428</v>
      </c>
      <c r="AP39" s="47">
        <f t="shared" si="13"/>
        <v>141.70984455958552</v>
      </c>
      <c r="AQ39" s="47">
        <f t="shared" si="13"/>
        <v>-51.071811361200432</v>
      </c>
      <c r="AR39" s="47">
        <f t="shared" si="13"/>
        <v>-23.65826944140197</v>
      </c>
      <c r="AS39" s="47">
        <f t="shared" si="13"/>
        <v>40.028694404591107</v>
      </c>
      <c r="AT39" s="47">
        <f t="shared" si="13"/>
        <v>93.032786885245912</v>
      </c>
      <c r="AU39" s="47">
        <f t="shared" si="13"/>
        <v>-57.855626326963908</v>
      </c>
      <c r="AV39" s="47">
        <f t="shared" si="13"/>
        <v>-18.387909319899236</v>
      </c>
      <c r="AW39" s="47">
        <f>AW37/AV37*100-100</f>
        <v>55.864197530864203</v>
      </c>
      <c r="AX39" s="47"/>
      <c r="AY39" s="47"/>
    </row>
    <row r="40" spans="1:51" ht="12.6" customHeight="1">
      <c r="A40" s="4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6"/>
      <c r="AQ40" s="46"/>
      <c r="AR40" s="46"/>
      <c r="AS40" s="46"/>
      <c r="AT40" s="46"/>
      <c r="AU40" s="46"/>
      <c r="AV40" s="46"/>
      <c r="AW40" s="113"/>
    </row>
    <row r="41" spans="1:51" ht="12.6" customHeight="1">
      <c r="A41" s="114" t="s">
        <v>73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>
        <v>5976</v>
      </c>
      <c r="O41" s="182">
        <v>6213</v>
      </c>
      <c r="P41" s="182">
        <v>6403</v>
      </c>
      <c r="Q41" s="182">
        <v>6483</v>
      </c>
      <c r="R41" s="182">
        <v>5608</v>
      </c>
      <c r="S41" s="182">
        <v>5874</v>
      </c>
      <c r="T41" s="182">
        <v>6030</v>
      </c>
      <c r="U41" s="182">
        <v>6088</v>
      </c>
      <c r="V41" s="182">
        <v>5235</v>
      </c>
      <c r="W41" s="182">
        <v>5497</v>
      </c>
      <c r="X41" s="182">
        <v>5668</v>
      </c>
      <c r="Y41" s="182">
        <v>5713</v>
      </c>
      <c r="Z41" s="182">
        <v>4963</v>
      </c>
      <c r="AA41" s="182">
        <v>5282</v>
      </c>
      <c r="AB41" s="182">
        <v>5420</v>
      </c>
      <c r="AC41" s="182">
        <v>5597</v>
      </c>
      <c r="AD41" s="182">
        <v>4960</v>
      </c>
      <c r="AE41" s="182">
        <v>5189</v>
      </c>
      <c r="AF41" s="182">
        <v>5340</v>
      </c>
      <c r="AG41" s="182">
        <v>5507</v>
      </c>
      <c r="AH41" s="182">
        <v>4959</v>
      </c>
      <c r="AI41" s="182">
        <v>5214</v>
      </c>
      <c r="AJ41" s="182">
        <v>5340</v>
      </c>
      <c r="AK41" s="182">
        <v>5411</v>
      </c>
      <c r="AL41" s="182">
        <v>4812</v>
      </c>
      <c r="AM41" s="182">
        <v>4997</v>
      </c>
      <c r="AN41" s="182">
        <v>5142</v>
      </c>
      <c r="AO41" s="182">
        <v>5191</v>
      </c>
      <c r="AP41" s="182">
        <v>4675</v>
      </c>
      <c r="AQ41" s="182">
        <v>4884</v>
      </c>
      <c r="AR41" s="182">
        <v>4996</v>
      </c>
      <c r="AS41" s="182">
        <v>5155</v>
      </c>
      <c r="AT41" s="182">
        <v>4648</v>
      </c>
      <c r="AU41" s="182">
        <v>4879</v>
      </c>
      <c r="AV41" s="182">
        <v>5031</v>
      </c>
      <c r="AW41" s="183">
        <v>5140</v>
      </c>
    </row>
    <row r="42" spans="1:51" ht="12" customHeight="1">
      <c r="A42" s="45" t="s">
        <v>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>
        <f t="shared" ref="R42:AW42" si="14">R41/N41*100-100</f>
        <v>-6.1579651941097779</v>
      </c>
      <c r="S42" s="47">
        <f t="shared" si="14"/>
        <v>-5.4563013037180212</v>
      </c>
      <c r="T42" s="47">
        <f t="shared" si="14"/>
        <v>-5.825394346400131</v>
      </c>
      <c r="U42" s="47">
        <f t="shared" si="14"/>
        <v>-6.0928582446398281</v>
      </c>
      <c r="V42" s="47">
        <f t="shared" si="14"/>
        <v>-6.6512125534950144</v>
      </c>
      <c r="W42" s="47">
        <f t="shared" si="14"/>
        <v>-6.4181137214845023</v>
      </c>
      <c r="X42" s="47">
        <f t="shared" si="14"/>
        <v>-6.0033167495854087</v>
      </c>
      <c r="Y42" s="47">
        <f t="shared" si="14"/>
        <v>-6.1596583442838408</v>
      </c>
      <c r="Z42" s="47">
        <f t="shared" si="14"/>
        <v>-5.1957975167144212</v>
      </c>
      <c r="AA42" s="47">
        <f t="shared" si="14"/>
        <v>-3.9112243041658985</v>
      </c>
      <c r="AB42" s="47">
        <f t="shared" si="14"/>
        <v>-4.3754410726887727</v>
      </c>
      <c r="AC42" s="47">
        <f t="shared" si="14"/>
        <v>-2.0304568527918718</v>
      </c>
      <c r="AD42" s="47">
        <f t="shared" si="14"/>
        <v>-6.0447310094701834E-2</v>
      </c>
      <c r="AE42" s="47">
        <f t="shared" si="14"/>
        <v>-1.760696705793265</v>
      </c>
      <c r="AF42" s="47">
        <f t="shared" si="14"/>
        <v>-1.4760147601476064</v>
      </c>
      <c r="AG42" s="47">
        <f t="shared" si="14"/>
        <v>-1.6080042880114291</v>
      </c>
      <c r="AH42" s="47">
        <f t="shared" si="14"/>
        <v>-2.016129032259073E-2</v>
      </c>
      <c r="AI42" s="47">
        <f t="shared" si="14"/>
        <v>0.4817883985353717</v>
      </c>
      <c r="AJ42" s="47">
        <f t="shared" si="14"/>
        <v>0</v>
      </c>
      <c r="AK42" s="47">
        <f t="shared" si="14"/>
        <v>-1.74323588160523</v>
      </c>
      <c r="AL42" s="47">
        <f t="shared" si="14"/>
        <v>-2.9643073200241901</v>
      </c>
      <c r="AM42" s="47">
        <f t="shared" si="14"/>
        <v>-4.161871883390873</v>
      </c>
      <c r="AN42" s="47">
        <f t="shared" si="14"/>
        <v>-3.7078651685393282</v>
      </c>
      <c r="AO42" s="47">
        <f t="shared" si="14"/>
        <v>-4.0657919053779352</v>
      </c>
      <c r="AP42" s="47">
        <f t="shared" si="14"/>
        <v>-2.8470490440565328</v>
      </c>
      <c r="AQ42" s="47">
        <f t="shared" si="14"/>
        <v>-2.2613568140884581</v>
      </c>
      <c r="AR42" s="47">
        <f t="shared" si="14"/>
        <v>-2.8393621159082016</v>
      </c>
      <c r="AS42" s="47">
        <f t="shared" si="14"/>
        <v>-0.69350799460605117</v>
      </c>
      <c r="AT42" s="47">
        <f t="shared" si="14"/>
        <v>-0.57754010695187219</v>
      </c>
      <c r="AU42" s="47">
        <f t="shared" si="14"/>
        <v>-0.10237510237510605</v>
      </c>
      <c r="AV42" s="47">
        <f t="shared" si="14"/>
        <v>0.70056044835868647</v>
      </c>
      <c r="AW42" s="47">
        <f t="shared" si="14"/>
        <v>-0.29097963142579886</v>
      </c>
    </row>
    <row r="43" spans="1:51" ht="12.6" customHeight="1">
      <c r="A43" s="45" t="s">
        <v>1</v>
      </c>
      <c r="B43" s="48"/>
      <c r="C43" s="48"/>
      <c r="D43" s="48"/>
      <c r="E43" s="48"/>
      <c r="F43" s="48"/>
      <c r="G43" s="48"/>
      <c r="H43" s="48"/>
      <c r="I43" s="72"/>
      <c r="J43" s="72"/>
      <c r="K43" s="72"/>
      <c r="L43" s="72"/>
      <c r="M43" s="72"/>
      <c r="N43" s="47"/>
      <c r="O43" s="47">
        <f t="shared" ref="O43:AW43" si="15">O41/N41*100-100</f>
        <v>3.9658634538152597</v>
      </c>
      <c r="P43" s="47">
        <f t="shared" si="15"/>
        <v>3.0581039755351611</v>
      </c>
      <c r="Q43" s="47">
        <f t="shared" si="15"/>
        <v>1.2494143370295205</v>
      </c>
      <c r="R43" s="47">
        <f t="shared" si="15"/>
        <v>-13.496837883695818</v>
      </c>
      <c r="S43" s="47">
        <f t="shared" si="15"/>
        <v>4.7432239657631925</v>
      </c>
      <c r="T43" s="47">
        <f t="shared" si="15"/>
        <v>2.6557711950970315</v>
      </c>
      <c r="U43" s="47">
        <f t="shared" si="15"/>
        <v>0.96185737976782093</v>
      </c>
      <c r="V43" s="47">
        <f t="shared" si="15"/>
        <v>-14.01116951379764</v>
      </c>
      <c r="W43" s="47">
        <f t="shared" si="15"/>
        <v>5.0047755491881674</v>
      </c>
      <c r="X43" s="47">
        <f t="shared" si="15"/>
        <v>3.1107877023831065</v>
      </c>
      <c r="Y43" s="47">
        <f t="shared" si="15"/>
        <v>0.79393083980238544</v>
      </c>
      <c r="Z43" s="47">
        <f t="shared" si="15"/>
        <v>-13.127953789602671</v>
      </c>
      <c r="AA43" s="47">
        <f t="shared" si="15"/>
        <v>6.4275639734031813</v>
      </c>
      <c r="AB43" s="47">
        <f t="shared" si="15"/>
        <v>2.6126467247254794</v>
      </c>
      <c r="AC43" s="47">
        <f t="shared" si="15"/>
        <v>3.2656826568265558</v>
      </c>
      <c r="AD43" s="47">
        <f t="shared" si="15"/>
        <v>-11.381097016258707</v>
      </c>
      <c r="AE43" s="47">
        <f t="shared" si="15"/>
        <v>4.6169354838709609</v>
      </c>
      <c r="AF43" s="47">
        <f t="shared" si="15"/>
        <v>2.9100019271536013</v>
      </c>
      <c r="AG43" s="47">
        <f t="shared" si="15"/>
        <v>3.1273408239700302</v>
      </c>
      <c r="AH43" s="47">
        <f t="shared" si="15"/>
        <v>-9.9509714908298577</v>
      </c>
      <c r="AI43" s="47">
        <f t="shared" si="15"/>
        <v>5.1421657592256622</v>
      </c>
      <c r="AJ43" s="47">
        <f t="shared" si="15"/>
        <v>2.4165707710011475</v>
      </c>
      <c r="AK43" s="47">
        <f t="shared" si="15"/>
        <v>1.3295880149812689</v>
      </c>
      <c r="AL43" s="47">
        <f t="shared" si="15"/>
        <v>-11.070042506006288</v>
      </c>
      <c r="AM43" s="47">
        <f t="shared" si="15"/>
        <v>3.8445552784704944</v>
      </c>
      <c r="AN43" s="47">
        <f t="shared" si="15"/>
        <v>2.9017410446267746</v>
      </c>
      <c r="AO43" s="47">
        <f t="shared" si="15"/>
        <v>0.95293660054454676</v>
      </c>
      <c r="AP43" s="47">
        <f t="shared" si="15"/>
        <v>-9.9402812560200289</v>
      </c>
      <c r="AQ43" s="47">
        <f t="shared" si="15"/>
        <v>4.470588235294116</v>
      </c>
      <c r="AR43" s="47">
        <f t="shared" si="15"/>
        <v>2.2932022932022846</v>
      </c>
      <c r="AS43" s="47">
        <f t="shared" si="15"/>
        <v>3.1825460368294642</v>
      </c>
      <c r="AT43" s="47">
        <f t="shared" si="15"/>
        <v>-9.8351115421920383</v>
      </c>
      <c r="AU43" s="47">
        <f t="shared" si="15"/>
        <v>4.9698795180722897</v>
      </c>
      <c r="AV43" s="47">
        <f t="shared" si="15"/>
        <v>3.1153924984627963</v>
      </c>
      <c r="AW43" s="47">
        <f t="shared" si="15"/>
        <v>2.1665672828463443</v>
      </c>
    </row>
    <row r="44" spans="1:51" ht="12.6" customHeight="1">
      <c r="A44" s="45"/>
      <c r="B44" s="48"/>
      <c r="C44" s="48"/>
      <c r="D44" s="48"/>
      <c r="E44" s="48"/>
      <c r="F44" s="48"/>
      <c r="G44" s="48"/>
      <c r="H44" s="48"/>
      <c r="I44" s="72"/>
      <c r="J44" s="72"/>
      <c r="K44" s="72"/>
      <c r="L44" s="72"/>
      <c r="M44" s="72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125"/>
    </row>
    <row r="45" spans="1:51" ht="12.6" customHeight="1">
      <c r="A45" s="114" t="s">
        <v>74</v>
      </c>
      <c r="B45" s="182"/>
      <c r="C45" s="182"/>
      <c r="D45" s="182"/>
      <c r="E45" s="182"/>
      <c r="F45" s="182">
        <v>16115</v>
      </c>
      <c r="G45" s="182">
        <v>16155</v>
      </c>
      <c r="H45" s="182">
        <v>16185</v>
      </c>
      <c r="I45" s="182">
        <v>16171</v>
      </c>
      <c r="J45" s="182">
        <v>16049</v>
      </c>
      <c r="K45" s="182">
        <v>16149</v>
      </c>
      <c r="L45" s="182">
        <v>16123</v>
      </c>
      <c r="M45" s="182">
        <v>16070</v>
      </c>
      <c r="N45" s="182">
        <v>15967</v>
      </c>
      <c r="O45" s="182">
        <v>16126</v>
      </c>
      <c r="P45" s="182">
        <v>16177</v>
      </c>
      <c r="Q45" s="182">
        <v>16185</v>
      </c>
      <c r="R45" s="182">
        <v>16029</v>
      </c>
      <c r="S45" s="182">
        <v>16159</v>
      </c>
      <c r="T45" s="182">
        <v>16016</v>
      </c>
      <c r="U45" s="182">
        <v>15957</v>
      </c>
      <c r="V45" s="182">
        <v>15800</v>
      </c>
      <c r="W45" s="182">
        <v>15936</v>
      </c>
      <c r="X45" s="182">
        <v>15942</v>
      </c>
      <c r="Y45" s="182">
        <v>15889</v>
      </c>
      <c r="Z45" s="182">
        <v>13200</v>
      </c>
      <c r="AA45" s="182">
        <v>13425</v>
      </c>
      <c r="AB45" s="182">
        <v>13437</v>
      </c>
      <c r="AC45" s="182">
        <v>13418</v>
      </c>
      <c r="AD45" s="182">
        <v>13343</v>
      </c>
      <c r="AE45" s="182">
        <v>13468</v>
      </c>
      <c r="AF45" s="182">
        <v>13535</v>
      </c>
      <c r="AG45" s="182">
        <v>13470</v>
      </c>
      <c r="AH45" s="182">
        <v>13428</v>
      </c>
      <c r="AI45" s="182">
        <v>13638</v>
      </c>
      <c r="AJ45" s="182">
        <v>13685</v>
      </c>
      <c r="AK45" s="182">
        <v>13639</v>
      </c>
      <c r="AL45" s="182">
        <v>13536</v>
      </c>
      <c r="AM45" s="182">
        <v>13665</v>
      </c>
      <c r="AN45" s="182">
        <v>13714</v>
      </c>
      <c r="AO45" s="182">
        <v>13713</v>
      </c>
      <c r="AP45" s="182">
        <v>13589</v>
      </c>
      <c r="AQ45" s="182">
        <v>13749</v>
      </c>
      <c r="AR45" s="182">
        <v>13775</v>
      </c>
      <c r="AS45" s="182">
        <v>13735</v>
      </c>
      <c r="AT45" s="182">
        <v>13655</v>
      </c>
      <c r="AU45" s="182">
        <v>13753</v>
      </c>
      <c r="AV45" s="182">
        <v>15510</v>
      </c>
      <c r="AW45" s="183">
        <v>13732</v>
      </c>
    </row>
    <row r="46" spans="1:51" ht="12.6" customHeight="1">
      <c r="A46" s="45" t="s">
        <v>2</v>
      </c>
      <c r="B46" s="47"/>
      <c r="C46" s="47"/>
      <c r="D46" s="47"/>
      <c r="E46" s="47"/>
      <c r="F46" s="47"/>
      <c r="G46" s="47"/>
      <c r="H46" s="47"/>
      <c r="I46" s="47"/>
      <c r="J46" s="47">
        <f t="shared" ref="J46:AW46" si="16">J45/F45*100-100</f>
        <v>-0.40955631399317838</v>
      </c>
      <c r="K46" s="47">
        <f t="shared" si="16"/>
        <v>-3.7140204271125299E-2</v>
      </c>
      <c r="L46" s="47">
        <f t="shared" si="16"/>
        <v>-0.38307074451651602</v>
      </c>
      <c r="M46" s="47">
        <f t="shared" si="16"/>
        <v>-0.62457485622410047</v>
      </c>
      <c r="N46" s="47">
        <f t="shared" si="16"/>
        <v>-0.51093526076391527</v>
      </c>
      <c r="O46" s="47">
        <f t="shared" si="16"/>
        <v>-0.14242367948479284</v>
      </c>
      <c r="P46" s="47">
        <f t="shared" si="16"/>
        <v>0.3349252620480172</v>
      </c>
      <c r="Q46" s="47">
        <f t="shared" si="16"/>
        <v>0.71561916614810173</v>
      </c>
      <c r="R46" s="47">
        <f t="shared" si="16"/>
        <v>0.38830087054550688</v>
      </c>
      <c r="S46" s="47">
        <f t="shared" si="16"/>
        <v>0.20463847203274099</v>
      </c>
      <c r="T46" s="47">
        <f t="shared" si="16"/>
        <v>-0.99524015577672742</v>
      </c>
      <c r="U46" s="47">
        <f t="shared" si="16"/>
        <v>-1.4087117701575522</v>
      </c>
      <c r="V46" s="47">
        <f t="shared" si="16"/>
        <v>-1.4286605527481413</v>
      </c>
      <c r="W46" s="47">
        <f t="shared" si="16"/>
        <v>-1.3800358933102217</v>
      </c>
      <c r="X46" s="47">
        <f t="shared" si="16"/>
        <v>-0.46203796203796799</v>
      </c>
      <c r="Y46" s="47">
        <f t="shared" si="16"/>
        <v>-0.4261452654007627</v>
      </c>
      <c r="Z46" s="47">
        <f t="shared" si="16"/>
        <v>-16.455696202531641</v>
      </c>
      <c r="AA46" s="47">
        <f t="shared" si="16"/>
        <v>-15.756777108433738</v>
      </c>
      <c r="AB46" s="47">
        <f t="shared" si="16"/>
        <v>-15.713210387655252</v>
      </c>
      <c r="AC46" s="47">
        <f t="shared" si="16"/>
        <v>-15.551639499024489</v>
      </c>
      <c r="AD46" s="47">
        <f t="shared" si="16"/>
        <v>1.0833333333333286</v>
      </c>
      <c r="AE46" s="47">
        <f t="shared" si="16"/>
        <v>0.32029795158285879</v>
      </c>
      <c r="AF46" s="47">
        <f t="shared" si="16"/>
        <v>0.72932946342190519</v>
      </c>
      <c r="AG46" s="47">
        <f t="shared" si="16"/>
        <v>0.38753912654642875</v>
      </c>
      <c r="AH46" s="47">
        <f t="shared" si="16"/>
        <v>0.63703814734317632</v>
      </c>
      <c r="AI46" s="47">
        <f t="shared" si="16"/>
        <v>1.2622512622512545</v>
      </c>
      <c r="AJ46" s="47">
        <f t="shared" si="16"/>
        <v>1.1082379017362456</v>
      </c>
      <c r="AK46" s="47">
        <f t="shared" si="16"/>
        <v>1.2546399406087687</v>
      </c>
      <c r="AL46" s="47">
        <f t="shared" si="16"/>
        <v>0.80428954423592813</v>
      </c>
      <c r="AM46" s="47">
        <f t="shared" si="16"/>
        <v>0.19797624285085647</v>
      </c>
      <c r="AN46" s="47">
        <f t="shared" si="16"/>
        <v>0.21191085129703424</v>
      </c>
      <c r="AO46" s="47">
        <f t="shared" si="16"/>
        <v>0.54256177139086503</v>
      </c>
      <c r="AP46" s="47">
        <f t="shared" si="16"/>
        <v>0.39154846335698323</v>
      </c>
      <c r="AQ46" s="47">
        <f t="shared" si="16"/>
        <v>0.61470911086718161</v>
      </c>
      <c r="AR46" s="47">
        <f t="shared" si="16"/>
        <v>0.4448009333527807</v>
      </c>
      <c r="AS46" s="47">
        <f t="shared" si="16"/>
        <v>0.1604317071392245</v>
      </c>
      <c r="AT46" s="47">
        <f t="shared" si="16"/>
        <v>0.48568695268231465</v>
      </c>
      <c r="AU46" s="47">
        <f t="shared" si="16"/>
        <v>2.9093024947272283E-2</v>
      </c>
      <c r="AV46" s="47">
        <f t="shared" si="16"/>
        <v>12.595281306715052</v>
      </c>
      <c r="AW46" s="47">
        <f t="shared" si="16"/>
        <v>-2.1842009464862144E-2</v>
      </c>
    </row>
    <row r="47" spans="1:51" ht="12.6" customHeight="1">
      <c r="A47" s="45" t="s">
        <v>1</v>
      </c>
      <c r="B47" s="47"/>
      <c r="C47" s="47"/>
      <c r="D47" s="47"/>
      <c r="E47" s="47"/>
      <c r="F47" s="47"/>
      <c r="G47" s="47">
        <f t="shared" ref="G47:AW47" si="17">G45/F45*100-100</f>
        <v>0.24821594787465528</v>
      </c>
      <c r="H47" s="47">
        <f t="shared" si="17"/>
        <v>0.18570102135562649</v>
      </c>
      <c r="I47" s="47">
        <f t="shared" si="17"/>
        <v>-8.6499845535996656E-2</v>
      </c>
      <c r="J47" s="47">
        <f t="shared" si="17"/>
        <v>-0.75443695504297636</v>
      </c>
      <c r="K47" s="47">
        <f t="shared" si="17"/>
        <v>0.62309178141939014</v>
      </c>
      <c r="L47" s="47">
        <f t="shared" si="17"/>
        <v>-0.16100068115673594</v>
      </c>
      <c r="M47" s="47">
        <f t="shared" si="17"/>
        <v>-0.32872294238045185</v>
      </c>
      <c r="N47" s="47">
        <f t="shared" si="17"/>
        <v>-0.64094586185439084</v>
      </c>
      <c r="O47" s="47">
        <f t="shared" si="17"/>
        <v>0.9958038454312117</v>
      </c>
      <c r="P47" s="47">
        <f t="shared" si="17"/>
        <v>0.31625945677787115</v>
      </c>
      <c r="Q47" s="47">
        <f t="shared" si="17"/>
        <v>4.9452926995115831E-2</v>
      </c>
      <c r="R47" s="47">
        <f t="shared" si="17"/>
        <v>-0.96385542168674476</v>
      </c>
      <c r="S47" s="47">
        <f t="shared" si="17"/>
        <v>0.81103000811029347</v>
      </c>
      <c r="T47" s="47">
        <f t="shared" si="17"/>
        <v>-0.88495575221239164</v>
      </c>
      <c r="U47" s="47">
        <f t="shared" si="17"/>
        <v>-0.36838161838161909</v>
      </c>
      <c r="V47" s="47">
        <f t="shared" si="17"/>
        <v>-0.98389421570470859</v>
      </c>
      <c r="W47" s="47">
        <f t="shared" si="17"/>
        <v>0.86075949367088356</v>
      </c>
      <c r="X47" s="47">
        <f t="shared" si="17"/>
        <v>3.7650602409627254E-2</v>
      </c>
      <c r="Y47" s="47">
        <f t="shared" si="17"/>
        <v>-0.33245514991845937</v>
      </c>
      <c r="Z47" s="47">
        <f t="shared" si="17"/>
        <v>-16.923657876518348</v>
      </c>
      <c r="AA47" s="47">
        <f t="shared" si="17"/>
        <v>1.7045454545454533</v>
      </c>
      <c r="AB47" s="47">
        <f t="shared" si="17"/>
        <v>8.9385474860321779E-2</v>
      </c>
      <c r="AC47" s="47">
        <f t="shared" si="17"/>
        <v>-0.14140061025526052</v>
      </c>
      <c r="AD47" s="47">
        <f t="shared" si="17"/>
        <v>-0.55895066328811538</v>
      </c>
      <c r="AE47" s="47">
        <f t="shared" si="17"/>
        <v>0.9368208049164366</v>
      </c>
      <c r="AF47" s="47">
        <f t="shared" si="17"/>
        <v>0.49747549747549158</v>
      </c>
      <c r="AG47" s="47">
        <f t="shared" si="17"/>
        <v>-0.48023642408570311</v>
      </c>
      <c r="AH47" s="47">
        <f t="shared" si="17"/>
        <v>-0.31180400890869464</v>
      </c>
      <c r="AI47" s="47">
        <f t="shared" si="17"/>
        <v>1.5638963360143094</v>
      </c>
      <c r="AJ47" s="47">
        <f t="shared" si="17"/>
        <v>0.34462531162927235</v>
      </c>
      <c r="AK47" s="47">
        <f t="shared" si="17"/>
        <v>-0.33613445378151141</v>
      </c>
      <c r="AL47" s="47">
        <f t="shared" si="17"/>
        <v>-0.75518733044944497</v>
      </c>
      <c r="AM47" s="47">
        <f t="shared" si="17"/>
        <v>0.95301418439717622</v>
      </c>
      <c r="AN47" s="47">
        <f t="shared" si="17"/>
        <v>0.35858031467253682</v>
      </c>
      <c r="AO47" s="47">
        <f t="shared" si="17"/>
        <v>-7.2918185795600721E-3</v>
      </c>
      <c r="AP47" s="47">
        <f t="shared" si="17"/>
        <v>-0.90425144023919302</v>
      </c>
      <c r="AQ47" s="47">
        <f t="shared" si="17"/>
        <v>1.1774229155934819</v>
      </c>
      <c r="AR47" s="47">
        <f t="shared" si="17"/>
        <v>0.18910466215724853</v>
      </c>
      <c r="AS47" s="47">
        <f t="shared" si="17"/>
        <v>-0.29038112522685822</v>
      </c>
      <c r="AT47" s="47">
        <f t="shared" si="17"/>
        <v>-0.58245358572989403</v>
      </c>
      <c r="AU47" s="47">
        <f t="shared" si="17"/>
        <v>0.71768582936653047</v>
      </c>
      <c r="AV47" s="47">
        <f t="shared" si="17"/>
        <v>12.775394459390682</v>
      </c>
      <c r="AW47" s="47">
        <f t="shared" si="17"/>
        <v>-11.463571889103804</v>
      </c>
    </row>
    <row r="48" spans="1:51" ht="12.6" customHeight="1">
      <c r="A48" s="4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125"/>
    </row>
    <row r="49" spans="1:49" ht="12.6" customHeight="1">
      <c r="A49" s="114" t="s">
        <v>75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>
        <v>5267</v>
      </c>
      <c r="O49" s="182">
        <v>5389</v>
      </c>
      <c r="P49" s="182">
        <v>6022</v>
      </c>
      <c r="Q49" s="182">
        <v>5536</v>
      </c>
      <c r="R49" s="182">
        <v>5582</v>
      </c>
      <c r="S49" s="182">
        <v>5735</v>
      </c>
      <c r="T49" s="182">
        <v>5836</v>
      </c>
      <c r="U49" s="182">
        <v>6501</v>
      </c>
      <c r="V49" s="182">
        <v>5849</v>
      </c>
      <c r="W49" s="182">
        <v>5980</v>
      </c>
      <c r="X49" s="182">
        <v>6074</v>
      </c>
      <c r="Y49" s="182">
        <v>6109</v>
      </c>
      <c r="Z49" s="182">
        <v>6126</v>
      </c>
      <c r="AA49" s="182">
        <v>6300</v>
      </c>
      <c r="AB49" s="182">
        <v>6378</v>
      </c>
      <c r="AC49" s="182">
        <v>6425</v>
      </c>
      <c r="AD49" s="182">
        <v>6509</v>
      </c>
      <c r="AE49" s="182">
        <v>6651</v>
      </c>
      <c r="AF49" s="182">
        <v>6725</v>
      </c>
      <c r="AG49" s="182">
        <v>6769</v>
      </c>
      <c r="AH49" s="182">
        <v>6844</v>
      </c>
      <c r="AI49" s="182">
        <v>7030</v>
      </c>
      <c r="AJ49" s="182">
        <v>7130</v>
      </c>
      <c r="AK49" s="182">
        <v>7161</v>
      </c>
      <c r="AL49" s="182">
        <v>7225</v>
      </c>
      <c r="AM49" s="182">
        <v>7371</v>
      </c>
      <c r="AN49" s="182">
        <v>7456</v>
      </c>
      <c r="AO49" s="182">
        <v>7514</v>
      </c>
      <c r="AP49" s="182">
        <v>7553</v>
      </c>
      <c r="AQ49" s="182">
        <v>7691</v>
      </c>
      <c r="AR49" s="182">
        <v>7740</v>
      </c>
      <c r="AS49" s="182">
        <v>7757</v>
      </c>
      <c r="AT49" s="182">
        <v>7822</v>
      </c>
      <c r="AU49" s="182">
        <v>7959</v>
      </c>
      <c r="AV49" s="182">
        <v>8022</v>
      </c>
      <c r="AW49" s="183">
        <v>8047</v>
      </c>
    </row>
    <row r="50" spans="1:49" ht="12.6" customHeight="1">
      <c r="A50" s="45" t="s">
        <v>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>
        <f t="shared" ref="R50:AW50" si="18">R49/N49*100-100</f>
        <v>5.9806341370799174</v>
      </c>
      <c r="S50" s="47">
        <f t="shared" si="18"/>
        <v>6.4204861755427771</v>
      </c>
      <c r="T50" s="47">
        <f t="shared" si="18"/>
        <v>-3.0886748588508794</v>
      </c>
      <c r="U50" s="47">
        <f t="shared" si="18"/>
        <v>17.431358381502889</v>
      </c>
      <c r="V50" s="47">
        <f t="shared" si="18"/>
        <v>4.7832318165531973</v>
      </c>
      <c r="W50" s="47">
        <f t="shared" si="18"/>
        <v>4.2720139494333011</v>
      </c>
      <c r="X50" s="47">
        <f t="shared" si="18"/>
        <v>4.078135709389997</v>
      </c>
      <c r="Y50" s="47">
        <f t="shared" si="18"/>
        <v>-6.029841562836495</v>
      </c>
      <c r="Z50" s="47">
        <f t="shared" si="18"/>
        <v>4.7358522824414422</v>
      </c>
      <c r="AA50" s="47">
        <f t="shared" si="18"/>
        <v>5.3511705685618693</v>
      </c>
      <c r="AB50" s="47">
        <f t="shared" si="18"/>
        <v>5.0049390846229898</v>
      </c>
      <c r="AC50" s="47">
        <f t="shared" si="18"/>
        <v>5.1726960222622438</v>
      </c>
      <c r="AD50" s="47">
        <f t="shared" si="18"/>
        <v>6.2520404831864198</v>
      </c>
      <c r="AE50" s="47">
        <f t="shared" si="18"/>
        <v>5.5714285714285552</v>
      </c>
      <c r="AF50" s="47">
        <f t="shared" si="18"/>
        <v>5.4405769833803674</v>
      </c>
      <c r="AG50" s="47">
        <f t="shared" si="18"/>
        <v>5.3540856031128357</v>
      </c>
      <c r="AH50" s="47">
        <f t="shared" si="18"/>
        <v>5.1467199262559546</v>
      </c>
      <c r="AI50" s="47">
        <f t="shared" si="18"/>
        <v>5.6983912193655044</v>
      </c>
      <c r="AJ50" s="47">
        <f t="shared" si="18"/>
        <v>6.0223048327137576</v>
      </c>
      <c r="AK50" s="47">
        <f t="shared" si="18"/>
        <v>5.7911065149948371</v>
      </c>
      <c r="AL50" s="47">
        <f t="shared" si="18"/>
        <v>5.5669199298655769</v>
      </c>
      <c r="AM50" s="47">
        <f t="shared" si="18"/>
        <v>4.8506401137980077</v>
      </c>
      <c r="AN50" s="47">
        <f t="shared" si="18"/>
        <v>4.5722300140252514</v>
      </c>
      <c r="AO50" s="47">
        <f t="shared" si="18"/>
        <v>4.9294791230275052</v>
      </c>
      <c r="AP50" s="47">
        <f t="shared" si="18"/>
        <v>4.5397923875432582</v>
      </c>
      <c r="AQ50" s="47">
        <f t="shared" si="18"/>
        <v>4.3413376746709957</v>
      </c>
      <c r="AR50" s="47">
        <f t="shared" si="18"/>
        <v>3.8090128755364816</v>
      </c>
      <c r="AS50" s="47">
        <f t="shared" si="18"/>
        <v>3.2339632685653612</v>
      </c>
      <c r="AT50" s="47">
        <f t="shared" si="18"/>
        <v>3.5614987422216302</v>
      </c>
      <c r="AU50" s="47">
        <f t="shared" si="18"/>
        <v>3.4845923807047114</v>
      </c>
      <c r="AV50" s="47">
        <f t="shared" si="18"/>
        <v>3.6434108527131741</v>
      </c>
      <c r="AW50" s="47">
        <f t="shared" si="18"/>
        <v>3.7385587211551012</v>
      </c>
    </row>
    <row r="51" spans="1:49" ht="12" customHeight="1">
      <c r="A51" s="45" t="s">
        <v>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>
        <f t="shared" ref="O51:AW51" si="19">O49/N49*100-100</f>
        <v>2.3163090943611166</v>
      </c>
      <c r="P51" s="47">
        <f t="shared" si="19"/>
        <v>11.746149563926522</v>
      </c>
      <c r="Q51" s="47">
        <f t="shared" si="19"/>
        <v>-8.0704085021587559</v>
      </c>
      <c r="R51" s="47">
        <f t="shared" si="19"/>
        <v>0.83092485549131823</v>
      </c>
      <c r="S51" s="47">
        <f t="shared" si="19"/>
        <v>2.7409530634181323</v>
      </c>
      <c r="T51" s="47">
        <f t="shared" si="19"/>
        <v>1.7611159546643478</v>
      </c>
      <c r="U51" s="47">
        <f t="shared" si="19"/>
        <v>11.394790952707325</v>
      </c>
      <c r="V51" s="47">
        <f t="shared" si="19"/>
        <v>-10.029226272881104</v>
      </c>
      <c r="W51" s="47">
        <f t="shared" si="19"/>
        <v>2.2396990938621855</v>
      </c>
      <c r="X51" s="47">
        <f t="shared" si="19"/>
        <v>1.5719063545150505</v>
      </c>
      <c r="Y51" s="47">
        <f t="shared" si="19"/>
        <v>0.5762265393480277</v>
      </c>
      <c r="Z51" s="47">
        <f t="shared" si="19"/>
        <v>0.27827795056474258</v>
      </c>
      <c r="AA51" s="47">
        <f t="shared" si="19"/>
        <v>2.8403525954946218</v>
      </c>
      <c r="AB51" s="47">
        <f t="shared" si="19"/>
        <v>1.2380952380952408</v>
      </c>
      <c r="AC51" s="47">
        <f t="shared" si="19"/>
        <v>0.73690812166825026</v>
      </c>
      <c r="AD51" s="47">
        <f t="shared" si="19"/>
        <v>1.307392996108959</v>
      </c>
      <c r="AE51" s="47">
        <f t="shared" si="19"/>
        <v>2.1815947150099788</v>
      </c>
      <c r="AF51" s="47">
        <f t="shared" si="19"/>
        <v>1.1126146444143643</v>
      </c>
      <c r="AG51" s="47">
        <f t="shared" si="19"/>
        <v>0.65427509293681396</v>
      </c>
      <c r="AH51" s="47">
        <f t="shared" si="19"/>
        <v>1.1079923179199369</v>
      </c>
      <c r="AI51" s="47">
        <f t="shared" si="19"/>
        <v>2.7177089421390974</v>
      </c>
      <c r="AJ51" s="47">
        <f t="shared" si="19"/>
        <v>1.4224751066856243</v>
      </c>
      <c r="AK51" s="47">
        <f t="shared" si="19"/>
        <v>0.43478260869565588</v>
      </c>
      <c r="AL51" s="47">
        <f t="shared" si="19"/>
        <v>0.89372992598799783</v>
      </c>
      <c r="AM51" s="47">
        <f t="shared" si="19"/>
        <v>2.0207612456747341</v>
      </c>
      <c r="AN51" s="47">
        <f t="shared" si="19"/>
        <v>1.1531678198344792</v>
      </c>
      <c r="AO51" s="47">
        <f t="shared" si="19"/>
        <v>0.7778969957081614</v>
      </c>
      <c r="AP51" s="47">
        <f t="shared" si="19"/>
        <v>0.51903114186850985</v>
      </c>
      <c r="AQ51" s="47">
        <f t="shared" si="19"/>
        <v>1.8270885740765124</v>
      </c>
      <c r="AR51" s="47">
        <f t="shared" si="19"/>
        <v>0.63710830841243649</v>
      </c>
      <c r="AS51" s="47">
        <f t="shared" si="19"/>
        <v>0.21963824289406375</v>
      </c>
      <c r="AT51" s="47">
        <f t="shared" si="19"/>
        <v>0.83795281681062761</v>
      </c>
      <c r="AU51" s="47">
        <f t="shared" si="19"/>
        <v>1.7514702122219319</v>
      </c>
      <c r="AV51" s="47">
        <f t="shared" si="19"/>
        <v>0.79155672823219447</v>
      </c>
      <c r="AW51" s="47">
        <f t="shared" si="19"/>
        <v>0.31164298180004835</v>
      </c>
    </row>
    <row r="52" spans="1:49" ht="12" customHeight="1">
      <c r="A52" s="4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6"/>
      <c r="AQ52" s="46"/>
      <c r="AR52" s="46"/>
      <c r="AS52" s="46"/>
      <c r="AT52" s="46"/>
      <c r="AU52" s="46"/>
      <c r="AV52" s="46"/>
      <c r="AW52" s="113"/>
    </row>
    <row r="53" spans="1:49" ht="12" customHeight="1">
      <c r="A53" s="114" t="s">
        <v>76</v>
      </c>
      <c r="B53" s="182">
        <v>21508</v>
      </c>
      <c r="C53" s="182">
        <v>21752</v>
      </c>
      <c r="D53" s="182">
        <v>21763</v>
      </c>
      <c r="E53" s="182">
        <v>21864</v>
      </c>
      <c r="F53" s="182">
        <v>21403</v>
      </c>
      <c r="G53" s="182">
        <v>21417</v>
      </c>
      <c r="H53" s="182">
        <v>21353</v>
      </c>
      <c r="I53" s="182">
        <v>21248</v>
      </c>
      <c r="J53" s="182">
        <v>20847</v>
      </c>
      <c r="K53" s="182">
        <v>21071</v>
      </c>
      <c r="L53" s="182">
        <v>21023</v>
      </c>
      <c r="M53" s="182">
        <v>20935</v>
      </c>
      <c r="N53" s="182">
        <v>20758</v>
      </c>
      <c r="O53" s="182">
        <v>20768</v>
      </c>
      <c r="P53" s="182">
        <v>20746</v>
      </c>
      <c r="Q53" s="182">
        <v>20718</v>
      </c>
      <c r="R53" s="182">
        <v>20474</v>
      </c>
      <c r="S53" s="182">
        <v>20524</v>
      </c>
      <c r="T53" s="182">
        <v>20401</v>
      </c>
      <c r="U53" s="182">
        <v>20293</v>
      </c>
      <c r="V53" s="182">
        <v>19925</v>
      </c>
      <c r="W53" s="182">
        <v>19882</v>
      </c>
      <c r="X53" s="182">
        <v>19928</v>
      </c>
      <c r="Y53" s="182">
        <v>19823</v>
      </c>
      <c r="Z53" s="182">
        <v>19546</v>
      </c>
      <c r="AA53" s="182">
        <v>19592</v>
      </c>
      <c r="AB53" s="182">
        <v>19597</v>
      </c>
      <c r="AC53" s="182">
        <v>19496</v>
      </c>
      <c r="AD53" s="182">
        <v>19300</v>
      </c>
      <c r="AE53" s="182">
        <v>19376</v>
      </c>
      <c r="AF53" s="182">
        <v>19296</v>
      </c>
      <c r="AG53" s="182">
        <v>19243</v>
      </c>
      <c r="AH53" s="182">
        <v>19157</v>
      </c>
      <c r="AI53" s="182">
        <v>19220</v>
      </c>
      <c r="AJ53" s="182">
        <v>19190</v>
      </c>
      <c r="AK53" s="182">
        <v>19076</v>
      </c>
      <c r="AL53" s="182">
        <v>19028</v>
      </c>
      <c r="AM53" s="182">
        <v>19066</v>
      </c>
      <c r="AN53" s="182">
        <v>19051</v>
      </c>
      <c r="AO53" s="182">
        <v>19009</v>
      </c>
      <c r="AP53" s="182">
        <v>18808</v>
      </c>
      <c r="AQ53" s="182">
        <v>18828</v>
      </c>
      <c r="AR53" s="182">
        <v>18727</v>
      </c>
      <c r="AS53" s="182">
        <v>18722</v>
      </c>
      <c r="AT53" s="182">
        <v>18637</v>
      </c>
      <c r="AU53" s="182">
        <v>18722</v>
      </c>
      <c r="AV53" s="182">
        <v>18689</v>
      </c>
      <c r="AW53" s="183">
        <v>18542</v>
      </c>
    </row>
    <row r="54" spans="1:49" ht="12" customHeight="1">
      <c r="A54" s="45" t="s">
        <v>2</v>
      </c>
      <c r="B54" s="47"/>
      <c r="C54" s="47"/>
      <c r="D54" s="47"/>
      <c r="E54" s="47"/>
      <c r="F54" s="47">
        <f t="shared" ref="F54:AS54" si="20">F53/B53*100-100</f>
        <v>-0.48819044076621765</v>
      </c>
      <c r="G54" s="47">
        <f t="shared" si="20"/>
        <v>-1.540088267745503</v>
      </c>
      <c r="H54" s="47">
        <f t="shared" si="20"/>
        <v>-1.8839314432752872</v>
      </c>
      <c r="I54" s="47">
        <f t="shared" si="20"/>
        <v>-2.8174167581412348</v>
      </c>
      <c r="J54" s="47">
        <f t="shared" si="20"/>
        <v>-2.5977666682240823</v>
      </c>
      <c r="K54" s="47">
        <f t="shared" si="20"/>
        <v>-1.6155390577578572</v>
      </c>
      <c r="L54" s="47">
        <f t="shared" si="20"/>
        <v>-1.5454502880157435</v>
      </c>
      <c r="M54" s="47">
        <f t="shared" si="20"/>
        <v>-1.4730798192771175</v>
      </c>
      <c r="N54" s="47">
        <f t="shared" si="20"/>
        <v>-0.42691994051902782</v>
      </c>
      <c r="O54" s="47">
        <f t="shared" si="20"/>
        <v>-1.4379953490579567</v>
      </c>
      <c r="P54" s="47">
        <f t="shared" si="20"/>
        <v>-1.3176045283736784</v>
      </c>
      <c r="Q54" s="47">
        <f t="shared" si="20"/>
        <v>-1.0365416766181141</v>
      </c>
      <c r="R54" s="47">
        <f t="shared" si="20"/>
        <v>-1.3681472203487743</v>
      </c>
      <c r="S54" s="47">
        <f t="shared" si="20"/>
        <v>-1.1748844375963046</v>
      </c>
      <c r="T54" s="47">
        <f t="shared" si="20"/>
        <v>-1.662971175166291</v>
      </c>
      <c r="U54" s="47">
        <f t="shared" si="20"/>
        <v>-2.0513563085239923</v>
      </c>
      <c r="V54" s="47">
        <f t="shared" si="20"/>
        <v>-2.681449643450236</v>
      </c>
      <c r="W54" s="47">
        <f t="shared" si="20"/>
        <v>-3.1280452153576306</v>
      </c>
      <c r="X54" s="47">
        <f t="shared" si="20"/>
        <v>-2.3185137983432185</v>
      </c>
      <c r="Y54" s="47">
        <f t="shared" si="20"/>
        <v>-2.3160695806435712</v>
      </c>
      <c r="Z54" s="47">
        <f t="shared" si="20"/>
        <v>-1.9021329987453015</v>
      </c>
      <c r="AA54" s="47">
        <f t="shared" si="20"/>
        <v>-1.4586057740669958</v>
      </c>
      <c r="AB54" s="47">
        <f t="shared" si="20"/>
        <v>-1.6609795262946534</v>
      </c>
      <c r="AC54" s="47">
        <f t="shared" si="20"/>
        <v>-1.6495989507138091</v>
      </c>
      <c r="AD54" s="47">
        <f t="shared" si="20"/>
        <v>-1.2585695282922273</v>
      </c>
      <c r="AE54" s="47">
        <f t="shared" si="20"/>
        <v>-1.102490812576562</v>
      </c>
      <c r="AF54" s="47">
        <f t="shared" si="20"/>
        <v>-1.5359493800071391</v>
      </c>
      <c r="AG54" s="47">
        <f t="shared" si="20"/>
        <v>-1.2977020927369693</v>
      </c>
      <c r="AH54" s="47">
        <f t="shared" si="20"/>
        <v>-0.74093264248705282</v>
      </c>
      <c r="AI54" s="47">
        <f t="shared" si="20"/>
        <v>-0.80511973575558216</v>
      </c>
      <c r="AJ54" s="47">
        <f t="shared" si="20"/>
        <v>-0.5493366500829211</v>
      </c>
      <c r="AK54" s="47">
        <f t="shared" si="20"/>
        <v>-0.86784804864106491</v>
      </c>
      <c r="AL54" s="47">
        <f t="shared" si="20"/>
        <v>-0.67338309756225101</v>
      </c>
      <c r="AM54" s="47">
        <f t="shared" si="20"/>
        <v>-0.80124869927159637</v>
      </c>
      <c r="AN54" s="47">
        <f t="shared" si="20"/>
        <v>-0.7243355914538796</v>
      </c>
      <c r="AO54" s="47">
        <f t="shared" si="20"/>
        <v>-0.35122667225833482</v>
      </c>
      <c r="AP54" s="47">
        <f t="shared" si="20"/>
        <v>-1.1561908766029063</v>
      </c>
      <c r="AQ54" s="47">
        <f t="shared" si="20"/>
        <v>-1.2482953949438809</v>
      </c>
      <c r="AR54" s="47">
        <f t="shared" si="20"/>
        <v>-1.7006981260826279</v>
      </c>
      <c r="AS54" s="47">
        <f t="shared" si="20"/>
        <v>-1.5098111420905838</v>
      </c>
      <c r="AT54" s="47">
        <f>AT53/AP53*100-100</f>
        <v>-0.90918757975330777</v>
      </c>
      <c r="AU54" s="47">
        <f>AU53/AQ53*100-100</f>
        <v>-0.56299128956872835</v>
      </c>
      <c r="AV54" s="47">
        <f>AV53/AR53*100-100</f>
        <v>-0.20291557644043223</v>
      </c>
      <c r="AW54" s="47">
        <f>AW53/AS53*100-100</f>
        <v>-0.96143574404443655</v>
      </c>
    </row>
    <row r="55" spans="1:49" ht="12" customHeight="1">
      <c r="A55" s="45" t="s">
        <v>1</v>
      </c>
      <c r="B55" s="47"/>
      <c r="C55" s="47">
        <f t="shared" ref="C55:AS55" si="21">C53/B53*100-100</f>
        <v>1.1344615956853374</v>
      </c>
      <c r="D55" s="47">
        <f t="shared" si="21"/>
        <v>5.0570062522979242E-2</v>
      </c>
      <c r="E55" s="47">
        <f t="shared" si="21"/>
        <v>0.46409042870926953</v>
      </c>
      <c r="F55" s="47">
        <f t="shared" si="21"/>
        <v>-2.1084888401024529</v>
      </c>
      <c r="G55" s="47">
        <f t="shared" si="21"/>
        <v>6.541139092649928E-2</v>
      </c>
      <c r="H55" s="47">
        <f t="shared" si="21"/>
        <v>-0.29882803380492362</v>
      </c>
      <c r="I55" s="47">
        <f t="shared" si="21"/>
        <v>-0.49173418255045931</v>
      </c>
      <c r="J55" s="47">
        <f t="shared" si="21"/>
        <v>-1.887236445783131</v>
      </c>
      <c r="K55" s="47">
        <f t="shared" si="21"/>
        <v>1.0744951311939275</v>
      </c>
      <c r="L55" s="47">
        <f t="shared" si="21"/>
        <v>-0.2278012434151151</v>
      </c>
      <c r="M55" s="47">
        <f t="shared" si="21"/>
        <v>-0.41858916424868653</v>
      </c>
      <c r="N55" s="47">
        <f t="shared" si="21"/>
        <v>-0.84547408645808275</v>
      </c>
      <c r="O55" s="47">
        <f t="shared" si="21"/>
        <v>4.8174197899598425E-2</v>
      </c>
      <c r="P55" s="47">
        <f t="shared" si="21"/>
        <v>-0.10593220338984111</v>
      </c>
      <c r="Q55" s="47">
        <f t="shared" si="21"/>
        <v>-0.134965776535239</v>
      </c>
      <c r="R55" s="47">
        <f t="shared" si="21"/>
        <v>-1.1777198571290626</v>
      </c>
      <c r="S55" s="47">
        <f t="shared" si="21"/>
        <v>0.24421217153462749</v>
      </c>
      <c r="T55" s="47">
        <f t="shared" si="21"/>
        <v>-0.5992983823815905</v>
      </c>
      <c r="U55" s="47">
        <f t="shared" si="21"/>
        <v>-0.52938581442086274</v>
      </c>
      <c r="V55" s="47">
        <f t="shared" si="21"/>
        <v>-1.8134332035677403</v>
      </c>
      <c r="W55" s="47">
        <f t="shared" si="21"/>
        <v>-0.21580928481806438</v>
      </c>
      <c r="X55" s="47">
        <f t="shared" si="21"/>
        <v>0.23136505381754091</v>
      </c>
      <c r="Y55" s="47">
        <f t="shared" si="21"/>
        <v>-0.5268968285829061</v>
      </c>
      <c r="Z55" s="47">
        <f t="shared" si="21"/>
        <v>-1.397366695252984</v>
      </c>
      <c r="AA55" s="47">
        <f t="shared" si="21"/>
        <v>0.23534226951807113</v>
      </c>
      <c r="AB55" s="47">
        <f t="shared" si="21"/>
        <v>2.5520620661495741E-2</v>
      </c>
      <c r="AC55" s="47">
        <f t="shared" si="21"/>
        <v>-0.51538500790937292</v>
      </c>
      <c r="AD55" s="47">
        <f t="shared" si="21"/>
        <v>-1.0053344275748941</v>
      </c>
      <c r="AE55" s="47">
        <f t="shared" si="21"/>
        <v>0.39378238341969052</v>
      </c>
      <c r="AF55" s="47">
        <f t="shared" si="21"/>
        <v>-0.41288191577208977</v>
      </c>
      <c r="AG55" s="47">
        <f t="shared" si="21"/>
        <v>-0.27466832504146055</v>
      </c>
      <c r="AH55" s="47">
        <f t="shared" si="21"/>
        <v>-0.44691576157563873</v>
      </c>
      <c r="AI55" s="47">
        <f t="shared" si="21"/>
        <v>0.32886151276296971</v>
      </c>
      <c r="AJ55" s="47">
        <f t="shared" si="21"/>
        <v>-0.15608740894901985</v>
      </c>
      <c r="AK55" s="47">
        <f t="shared" si="21"/>
        <v>-0.59405940594059814</v>
      </c>
      <c r="AL55" s="47">
        <f t="shared" si="21"/>
        <v>-0.25162507863282713</v>
      </c>
      <c r="AM55" s="47">
        <f t="shared" si="21"/>
        <v>0.19970569686778106</v>
      </c>
      <c r="AN55" s="47">
        <f t="shared" si="21"/>
        <v>-7.8674079513277206E-2</v>
      </c>
      <c r="AO55" s="47">
        <f t="shared" si="21"/>
        <v>-0.22046086819588595</v>
      </c>
      <c r="AP55" s="47">
        <f t="shared" si="21"/>
        <v>-1.0573938660634354</v>
      </c>
      <c r="AQ55" s="47">
        <f t="shared" si="21"/>
        <v>0.10633772862611579</v>
      </c>
      <c r="AR55" s="47">
        <f t="shared" si="21"/>
        <v>-0.53643509666454747</v>
      </c>
      <c r="AS55" s="47">
        <f t="shared" si="21"/>
        <v>-2.6699417952684712E-2</v>
      </c>
      <c r="AT55" s="47">
        <f>AT53/AS53*100-100</f>
        <v>-0.45401132357653751</v>
      </c>
      <c r="AU55" s="47">
        <f>AU53/AT53*100-100</f>
        <v>0.45608198744433537</v>
      </c>
      <c r="AV55" s="47">
        <f>AV53/AU53*100-100</f>
        <v>-0.17626321974148595</v>
      </c>
      <c r="AW55" s="47">
        <f>AW53/AV53*100-100</f>
        <v>-0.78655893841298052</v>
      </c>
    </row>
    <row r="56" spans="1:49" ht="12" customHeight="1">
      <c r="A56" s="45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6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6"/>
      <c r="AQ56" s="46"/>
      <c r="AR56" s="46"/>
      <c r="AS56" s="46"/>
      <c r="AT56" s="46"/>
      <c r="AU56" s="46"/>
      <c r="AV56" s="46"/>
      <c r="AW56" s="113"/>
    </row>
    <row r="57" spans="1:49" ht="12" customHeight="1">
      <c r="A57" s="114" t="s">
        <v>31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>
        <v>49</v>
      </c>
      <c r="S57" s="182">
        <v>59</v>
      </c>
      <c r="T57" s="182">
        <v>46</v>
      </c>
      <c r="U57" s="182">
        <v>61</v>
      </c>
      <c r="V57" s="182">
        <v>34</v>
      </c>
      <c r="W57" s="182">
        <v>45</v>
      </c>
      <c r="X57" s="182">
        <v>39</v>
      </c>
      <c r="Y57" s="182">
        <v>81</v>
      </c>
      <c r="Z57" s="182">
        <v>46</v>
      </c>
      <c r="AA57" s="182">
        <v>77</v>
      </c>
      <c r="AB57" s="182">
        <v>41</v>
      </c>
      <c r="AC57" s="182">
        <v>73</v>
      </c>
      <c r="AD57" s="182">
        <v>81</v>
      </c>
      <c r="AE57" s="182">
        <v>52</v>
      </c>
      <c r="AF57" s="182">
        <v>43</v>
      </c>
      <c r="AG57" s="182">
        <v>79</v>
      </c>
      <c r="AH57" s="182">
        <v>56</v>
      </c>
      <c r="AI57" s="182">
        <v>59</v>
      </c>
      <c r="AJ57" s="182">
        <v>36</v>
      </c>
      <c r="AK57" s="182">
        <v>37</v>
      </c>
      <c r="AL57" s="182">
        <v>48</v>
      </c>
      <c r="AM57" s="182">
        <v>53</v>
      </c>
      <c r="AN57" s="182">
        <v>40</v>
      </c>
      <c r="AO57" s="182">
        <v>50</v>
      </c>
      <c r="AP57" s="182">
        <v>38</v>
      </c>
      <c r="AQ57" s="182">
        <v>39</v>
      </c>
      <c r="AR57" s="182">
        <v>31</v>
      </c>
      <c r="AS57" s="182">
        <v>36</v>
      </c>
      <c r="AT57" s="182">
        <v>36</v>
      </c>
      <c r="AU57" s="182">
        <v>46</v>
      </c>
      <c r="AV57" s="182">
        <v>34</v>
      </c>
      <c r="AW57" s="183">
        <v>45</v>
      </c>
    </row>
    <row r="58" spans="1:49" ht="12" customHeight="1">
      <c r="A58" s="45" t="s">
        <v>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 t="s">
        <v>72</v>
      </c>
      <c r="S58" s="47">
        <f>S57/R57*100-100</f>
        <v>20.408163265306129</v>
      </c>
      <c r="T58" s="47">
        <f t="shared" ref="T58:AW58" si="22">T57/S57*100-100</f>
        <v>-22.033898305084747</v>
      </c>
      <c r="U58" s="47">
        <f t="shared" si="22"/>
        <v>32.608695652173907</v>
      </c>
      <c r="V58" s="47">
        <f t="shared" si="22"/>
        <v>-44.262295081967217</v>
      </c>
      <c r="W58" s="47">
        <f t="shared" si="22"/>
        <v>32.35294117647058</v>
      </c>
      <c r="X58" s="47">
        <f t="shared" si="22"/>
        <v>-13.333333333333329</v>
      </c>
      <c r="Y58" s="47">
        <f t="shared" si="22"/>
        <v>107.69230769230771</v>
      </c>
      <c r="Z58" s="47">
        <f t="shared" si="22"/>
        <v>-43.20987654320988</v>
      </c>
      <c r="AA58" s="47">
        <f t="shared" si="22"/>
        <v>67.391304347826093</v>
      </c>
      <c r="AB58" s="47">
        <f t="shared" si="22"/>
        <v>-46.753246753246756</v>
      </c>
      <c r="AC58" s="47">
        <f t="shared" si="22"/>
        <v>78.048780487804891</v>
      </c>
      <c r="AD58" s="47">
        <f t="shared" si="22"/>
        <v>10.958904109589042</v>
      </c>
      <c r="AE58" s="47">
        <f t="shared" si="22"/>
        <v>-35.802469135802468</v>
      </c>
      <c r="AF58" s="47">
        <f t="shared" si="22"/>
        <v>-17.307692307692307</v>
      </c>
      <c r="AG58" s="47">
        <f t="shared" si="22"/>
        <v>83.720930232558146</v>
      </c>
      <c r="AH58" s="47">
        <f t="shared" si="22"/>
        <v>-29.113924050632917</v>
      </c>
      <c r="AI58" s="47">
        <f t="shared" si="22"/>
        <v>5.3571428571428612</v>
      </c>
      <c r="AJ58" s="47">
        <f t="shared" si="22"/>
        <v>-38.983050847457626</v>
      </c>
      <c r="AK58" s="47">
        <f t="shared" si="22"/>
        <v>2.7777777777777715</v>
      </c>
      <c r="AL58" s="47">
        <f t="shared" si="22"/>
        <v>29.72972972972974</v>
      </c>
      <c r="AM58" s="47">
        <f t="shared" si="22"/>
        <v>10.416666666666671</v>
      </c>
      <c r="AN58" s="47">
        <f t="shared" si="22"/>
        <v>-24.528301886792448</v>
      </c>
      <c r="AO58" s="47">
        <f t="shared" si="22"/>
        <v>25</v>
      </c>
      <c r="AP58" s="47">
        <f t="shared" si="22"/>
        <v>-24</v>
      </c>
      <c r="AQ58" s="47">
        <f t="shared" si="22"/>
        <v>2.6315789473684248</v>
      </c>
      <c r="AR58" s="47">
        <f t="shared" si="22"/>
        <v>-20.512820512820511</v>
      </c>
      <c r="AS58" s="47">
        <f t="shared" si="22"/>
        <v>16.129032258064527</v>
      </c>
      <c r="AT58" s="47">
        <f t="shared" si="22"/>
        <v>0</v>
      </c>
      <c r="AU58" s="47">
        <f t="shared" si="22"/>
        <v>27.777777777777771</v>
      </c>
      <c r="AV58" s="47">
        <f t="shared" si="22"/>
        <v>-26.08695652173914</v>
      </c>
      <c r="AW58" s="47">
        <f t="shared" si="22"/>
        <v>32.35294117647058</v>
      </c>
    </row>
    <row r="59" spans="1:49" ht="12" customHeight="1">
      <c r="A59" s="45"/>
      <c r="B59" s="48"/>
      <c r="C59" s="48"/>
      <c r="D59" s="48"/>
      <c r="E59" s="48"/>
      <c r="F59" s="48"/>
      <c r="G59" s="48"/>
      <c r="H59" s="48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50"/>
      <c r="AA59" s="50"/>
      <c r="AB59" s="50"/>
      <c r="AC59" s="50"/>
      <c r="AD59" s="50"/>
      <c r="AE59" s="50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113"/>
    </row>
    <row r="60" spans="1:49" ht="12" customHeight="1">
      <c r="A60" s="114" t="s">
        <v>32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>
        <v>511</v>
      </c>
      <c r="S60" s="182">
        <v>233</v>
      </c>
      <c r="T60" s="182">
        <v>205</v>
      </c>
      <c r="U60" s="182">
        <v>433</v>
      </c>
      <c r="V60" s="182">
        <v>477</v>
      </c>
      <c r="W60" s="182">
        <v>241</v>
      </c>
      <c r="X60" s="182">
        <v>294</v>
      </c>
      <c r="Y60" s="182">
        <v>523</v>
      </c>
      <c r="Z60" s="182">
        <v>472</v>
      </c>
      <c r="AA60" s="182">
        <v>195</v>
      </c>
      <c r="AB60" s="182">
        <v>240</v>
      </c>
      <c r="AC60" s="182">
        <v>527</v>
      </c>
      <c r="AD60" s="182">
        <v>469</v>
      </c>
      <c r="AE60" s="182">
        <v>178</v>
      </c>
      <c r="AF60" s="182">
        <v>224</v>
      </c>
      <c r="AG60" s="182">
        <v>405</v>
      </c>
      <c r="AH60" s="182">
        <v>323</v>
      </c>
      <c r="AI60" s="182">
        <v>204</v>
      </c>
      <c r="AJ60" s="182">
        <v>204</v>
      </c>
      <c r="AK60" s="182">
        <v>440</v>
      </c>
      <c r="AL60" s="182">
        <v>394</v>
      </c>
      <c r="AM60" s="182">
        <v>201</v>
      </c>
      <c r="AN60" s="182">
        <v>224</v>
      </c>
      <c r="AO60" s="182">
        <v>352</v>
      </c>
      <c r="AP60" s="182">
        <v>465</v>
      </c>
      <c r="AQ60" s="182">
        <v>169</v>
      </c>
      <c r="AR60" s="182">
        <v>176</v>
      </c>
      <c r="AS60" s="182">
        <v>488</v>
      </c>
      <c r="AT60" s="182">
        <v>398</v>
      </c>
      <c r="AU60" s="182">
        <v>179</v>
      </c>
      <c r="AV60" s="182">
        <v>204</v>
      </c>
      <c r="AW60" s="183">
        <v>490</v>
      </c>
    </row>
    <row r="61" spans="1:49" ht="12" customHeight="1">
      <c r="A61" s="14" t="s">
        <v>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 t="s">
        <v>72</v>
      </c>
      <c r="S61" s="12">
        <f>S60/R60*100-100</f>
        <v>-54.403131115459885</v>
      </c>
      <c r="T61" s="12">
        <f t="shared" ref="T61:AW61" si="23">T60/S60*100-100</f>
        <v>-12.017167381974247</v>
      </c>
      <c r="U61" s="12">
        <f t="shared" si="23"/>
        <v>111.21951219512195</v>
      </c>
      <c r="V61" s="12">
        <f t="shared" si="23"/>
        <v>10.161662817551957</v>
      </c>
      <c r="W61" s="12">
        <f t="shared" si="23"/>
        <v>-49.475890985324945</v>
      </c>
      <c r="X61" s="12">
        <f t="shared" si="23"/>
        <v>21.991701244813285</v>
      </c>
      <c r="Y61" s="12">
        <f t="shared" si="23"/>
        <v>77.89115646258503</v>
      </c>
      <c r="Z61" s="12">
        <f t="shared" si="23"/>
        <v>-9.7514340344168318</v>
      </c>
      <c r="AA61" s="12">
        <f t="shared" si="23"/>
        <v>-58.686440677966104</v>
      </c>
      <c r="AB61" s="12">
        <f t="shared" si="23"/>
        <v>23.07692307692308</v>
      </c>
      <c r="AC61" s="12">
        <f t="shared" si="23"/>
        <v>119.58333333333334</v>
      </c>
      <c r="AD61" s="12">
        <f t="shared" si="23"/>
        <v>-11.005692599620502</v>
      </c>
      <c r="AE61" s="12">
        <f t="shared" si="23"/>
        <v>-62.046908315565034</v>
      </c>
      <c r="AF61" s="12">
        <f t="shared" si="23"/>
        <v>25.842696629213478</v>
      </c>
      <c r="AG61" s="12">
        <f t="shared" si="23"/>
        <v>80.803571428571416</v>
      </c>
      <c r="AH61" s="12">
        <f t="shared" si="23"/>
        <v>-20.246913580246911</v>
      </c>
      <c r="AI61" s="12">
        <f t="shared" si="23"/>
        <v>-36.842105263157897</v>
      </c>
      <c r="AJ61" s="12">
        <f t="shared" si="23"/>
        <v>0</v>
      </c>
      <c r="AK61" s="12">
        <f t="shared" si="23"/>
        <v>115.68627450980392</v>
      </c>
      <c r="AL61" s="12">
        <f t="shared" si="23"/>
        <v>-10.454545454545453</v>
      </c>
      <c r="AM61" s="12">
        <f t="shared" si="23"/>
        <v>-48.984771573604057</v>
      </c>
      <c r="AN61" s="12">
        <f t="shared" si="23"/>
        <v>11.442786069651746</v>
      </c>
      <c r="AO61" s="12">
        <f t="shared" si="23"/>
        <v>57.142857142857139</v>
      </c>
      <c r="AP61" s="12">
        <f t="shared" si="23"/>
        <v>32.10227272727272</v>
      </c>
      <c r="AQ61" s="12">
        <f t="shared" si="23"/>
        <v>-63.655913978494624</v>
      </c>
      <c r="AR61" s="12">
        <f t="shared" si="23"/>
        <v>4.1420118343195327</v>
      </c>
      <c r="AS61" s="12">
        <f t="shared" si="23"/>
        <v>177.27272727272731</v>
      </c>
      <c r="AT61" s="12">
        <f t="shared" si="23"/>
        <v>-18.442622950819683</v>
      </c>
      <c r="AU61" s="12">
        <f t="shared" si="23"/>
        <v>-55.0251256281407</v>
      </c>
      <c r="AV61" s="12">
        <f t="shared" si="23"/>
        <v>13.966480446927363</v>
      </c>
      <c r="AW61" s="12">
        <f t="shared" si="23"/>
        <v>140.19607843137254</v>
      </c>
    </row>
    <row r="62" spans="1:49" ht="12.6" customHeight="1">
      <c r="A62" s="14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9" ht="12.75">
      <c r="A63" s="35" t="s">
        <v>47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  <c r="M63" s="37"/>
      <c r="N63" s="37"/>
      <c r="O63" s="37"/>
      <c r="P63" s="36"/>
      <c r="Q63" s="36"/>
      <c r="R63" s="36"/>
      <c r="S63" s="37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</row>
    <row r="64" spans="1:49" ht="12.75">
      <c r="A64" s="2"/>
      <c r="B64" s="33"/>
      <c r="C64" s="33"/>
      <c r="D64" s="33"/>
      <c r="E64" s="33"/>
      <c r="N64" s="11"/>
      <c r="O64" s="11"/>
      <c r="P64" s="11"/>
      <c r="Q64" s="11"/>
      <c r="R64" s="11"/>
      <c r="S64" s="11"/>
      <c r="V64" s="11"/>
    </row>
    <row r="65" spans="1:49" ht="12.75" hidden="1" customHeight="1">
      <c r="A65" s="2"/>
      <c r="B65" s="33">
        <v>498947</v>
      </c>
      <c r="C65" s="33">
        <v>466719</v>
      </c>
      <c r="D65" s="33">
        <v>640399</v>
      </c>
      <c r="E65" s="33">
        <v>662697</v>
      </c>
      <c r="F65" s="33">
        <v>751888</v>
      </c>
      <c r="G65" s="33">
        <v>1466132</v>
      </c>
      <c r="H65" s="33">
        <v>2549727</v>
      </c>
      <c r="I65" s="33">
        <v>2819162</v>
      </c>
      <c r="J65" s="33">
        <v>2945601</v>
      </c>
      <c r="K65" s="33">
        <v>2568442</v>
      </c>
      <c r="L65" s="33">
        <v>4179929</v>
      </c>
      <c r="M65" s="33">
        <v>2664595</v>
      </c>
      <c r="N65" s="33">
        <v>3484235</v>
      </c>
      <c r="O65" s="33">
        <v>3147203</v>
      </c>
      <c r="P65" s="33">
        <v>3665043</v>
      </c>
      <c r="Q65" s="33">
        <v>3483765</v>
      </c>
      <c r="R65" s="33">
        <v>4670017</v>
      </c>
      <c r="S65" s="33">
        <v>5454994</v>
      </c>
      <c r="T65" s="33">
        <v>3683043</v>
      </c>
      <c r="U65" s="33">
        <v>4914380</v>
      </c>
      <c r="V65" s="33">
        <v>4790495</v>
      </c>
      <c r="W65" s="33">
        <v>4373272</v>
      </c>
      <c r="X65" s="33">
        <v>3133312</v>
      </c>
      <c r="Y65" s="33">
        <v>3463589</v>
      </c>
      <c r="Z65" s="33">
        <v>3695060</v>
      </c>
      <c r="AA65" s="33">
        <v>3905210</v>
      </c>
      <c r="AB65" s="33">
        <v>2900345</v>
      </c>
      <c r="AC65" s="33">
        <v>3545643</v>
      </c>
      <c r="AD65" s="33">
        <v>2387384</v>
      </c>
      <c r="AE65" s="33">
        <v>2848952</v>
      </c>
      <c r="AF65" s="33">
        <v>2277396</v>
      </c>
      <c r="AG65" s="33">
        <v>2100035</v>
      </c>
      <c r="AH65" s="33">
        <v>2245501</v>
      </c>
      <c r="AI65" s="33">
        <v>2825566</v>
      </c>
      <c r="AJ65" s="33">
        <v>1574178</v>
      </c>
      <c r="AK65" s="33">
        <v>1211650</v>
      </c>
      <c r="AL65" s="33">
        <v>2028928</v>
      </c>
      <c r="AM65" s="33">
        <v>1663954</v>
      </c>
      <c r="AN65" s="33">
        <v>902644</v>
      </c>
      <c r="AO65" s="33">
        <v>564113</v>
      </c>
      <c r="AP65" s="33">
        <v>1059673</v>
      </c>
      <c r="AQ65" s="33">
        <v>1116487</v>
      </c>
      <c r="AR65" s="33">
        <v>879162</v>
      </c>
      <c r="AS65" s="33">
        <v>514202</v>
      </c>
      <c r="AT65" s="33"/>
    </row>
    <row r="66" spans="1:49" s="46" customFormat="1" ht="12.75">
      <c r="A66" s="114" t="s">
        <v>18</v>
      </c>
      <c r="B66" s="182">
        <f>B65/1000</f>
        <v>498.947</v>
      </c>
      <c r="C66" s="182">
        <f>C65/1000</f>
        <v>466.71899999999999</v>
      </c>
      <c r="D66" s="182">
        <f>D65/1000</f>
        <v>640.399</v>
      </c>
      <c r="E66" s="182">
        <f>E65/1000</f>
        <v>662.697</v>
      </c>
      <c r="F66" s="182">
        <v>751.88800000000003</v>
      </c>
      <c r="G66" s="182">
        <v>1466.1320000000001</v>
      </c>
      <c r="H66" s="182">
        <v>2549.7269999999999</v>
      </c>
      <c r="I66" s="182">
        <v>2819.1619999999998</v>
      </c>
      <c r="J66" s="182">
        <v>2945.6010000000001</v>
      </c>
      <c r="K66" s="182">
        <v>2568.442</v>
      </c>
      <c r="L66" s="182">
        <v>4179.9290000000001</v>
      </c>
      <c r="M66" s="182">
        <v>2664.5949999999998</v>
      </c>
      <c r="N66" s="182">
        <v>3484.2350000000001</v>
      </c>
      <c r="O66" s="182">
        <v>3147.203</v>
      </c>
      <c r="P66" s="182">
        <v>3665.0430000000001</v>
      </c>
      <c r="Q66" s="182">
        <v>3483.7649999999999</v>
      </c>
      <c r="R66" s="182">
        <v>4670.0169999999998</v>
      </c>
      <c r="S66" s="182">
        <v>5454.9939999999997</v>
      </c>
      <c r="T66" s="182">
        <v>3683.0430000000001</v>
      </c>
      <c r="U66" s="182">
        <v>4914.38</v>
      </c>
      <c r="V66" s="182">
        <v>4790.4949999999999</v>
      </c>
      <c r="W66" s="182">
        <v>4373.2719999999999</v>
      </c>
      <c r="X66" s="182">
        <v>3133.3119999999999</v>
      </c>
      <c r="Y66" s="182">
        <v>3463.5889999999999</v>
      </c>
      <c r="Z66" s="182">
        <v>3695.06</v>
      </c>
      <c r="AA66" s="182">
        <v>3905.3139999999999</v>
      </c>
      <c r="AB66" s="182">
        <v>2900.3449999999998</v>
      </c>
      <c r="AC66" s="182">
        <v>3545.643</v>
      </c>
      <c r="AD66" s="182">
        <v>2387.384</v>
      </c>
      <c r="AE66" s="182">
        <v>2848.9520000000002</v>
      </c>
      <c r="AF66" s="182">
        <v>2277.3960000000002</v>
      </c>
      <c r="AG66" s="182">
        <v>2100.0349999999999</v>
      </c>
      <c r="AH66" s="182">
        <v>2245.5010000000002</v>
      </c>
      <c r="AI66" s="182">
        <v>2825.5659999999998</v>
      </c>
      <c r="AJ66" s="182">
        <v>1574.1780000000001</v>
      </c>
      <c r="AK66" s="182">
        <v>1211.6500000000001</v>
      </c>
      <c r="AL66" s="182">
        <v>2028.9280000000001</v>
      </c>
      <c r="AM66" s="182">
        <v>1663.954</v>
      </c>
      <c r="AN66" s="182">
        <v>902.64400000000001</v>
      </c>
      <c r="AO66" s="182">
        <v>564.11300000000006</v>
      </c>
      <c r="AP66" s="182">
        <v>1059.673</v>
      </c>
      <c r="AQ66" s="182">
        <v>1116.326</v>
      </c>
      <c r="AR66" s="182">
        <v>879.16200000000003</v>
      </c>
      <c r="AS66" s="182">
        <v>514.197</v>
      </c>
      <c r="AT66" s="182">
        <v>362.96100000000001</v>
      </c>
      <c r="AU66" s="182">
        <v>1169.2529999999999</v>
      </c>
      <c r="AV66" s="182">
        <v>887.78</v>
      </c>
      <c r="AW66" s="183">
        <v>604.13699999999994</v>
      </c>
    </row>
    <row r="67" spans="1:49" ht="12" customHeight="1">
      <c r="A67" s="45" t="s">
        <v>2</v>
      </c>
      <c r="B67" s="47"/>
      <c r="C67" s="47"/>
      <c r="D67" s="47"/>
      <c r="E67" s="47"/>
      <c r="F67" s="47">
        <f>F66/B66*100-100</f>
        <v>50.694963593327543</v>
      </c>
      <c r="G67" s="47">
        <f>G66/C66*100-100</f>
        <v>214.1359147581307</v>
      </c>
      <c r="H67" s="47">
        <f t="shared" ref="H67:AO67" si="24">H66/D66*100-100</f>
        <v>298.14662421396656</v>
      </c>
      <c r="I67" s="47">
        <f t="shared" si="24"/>
        <v>325.40738829359424</v>
      </c>
      <c r="J67" s="47">
        <f t="shared" si="24"/>
        <v>291.76060796288812</v>
      </c>
      <c r="K67" s="47">
        <f t="shared" si="24"/>
        <v>75.184908316577236</v>
      </c>
      <c r="L67" s="47">
        <f t="shared" si="24"/>
        <v>63.936335144899857</v>
      </c>
      <c r="M67" s="47">
        <f t="shared" si="24"/>
        <v>-5.4827285555069238</v>
      </c>
      <c r="N67" s="47">
        <f t="shared" si="24"/>
        <v>18.286047567202758</v>
      </c>
      <c r="O67" s="47">
        <f t="shared" si="24"/>
        <v>22.533543681344568</v>
      </c>
      <c r="P67" s="47">
        <f t="shared" si="24"/>
        <v>-12.318056120091995</v>
      </c>
      <c r="Q67" s="47">
        <f t="shared" si="24"/>
        <v>30.742758280339046</v>
      </c>
      <c r="R67" s="47">
        <f t="shared" si="24"/>
        <v>34.032779074890186</v>
      </c>
      <c r="S67" s="47">
        <f t="shared" si="24"/>
        <v>73.328317239148532</v>
      </c>
      <c r="T67" s="47">
        <f t="shared" si="24"/>
        <v>0.49112657068415899</v>
      </c>
      <c r="U67" s="47">
        <f t="shared" si="24"/>
        <v>41.065198140517509</v>
      </c>
      <c r="V67" s="47">
        <f t="shared" si="24"/>
        <v>2.5798193025849798</v>
      </c>
      <c r="W67" s="47">
        <f t="shared" si="24"/>
        <v>-19.829939317990082</v>
      </c>
      <c r="X67" s="47">
        <f t="shared" si="24"/>
        <v>-14.926000049415663</v>
      </c>
      <c r="Y67" s="47">
        <f t="shared" si="24"/>
        <v>-29.52134348585173</v>
      </c>
      <c r="Z67" s="47">
        <f t="shared" si="24"/>
        <v>-22.866843614282033</v>
      </c>
      <c r="AA67" s="47">
        <f t="shared" si="24"/>
        <v>-10.700409213056034</v>
      </c>
      <c r="AB67" s="47">
        <f t="shared" si="24"/>
        <v>-7.4351676436945979</v>
      </c>
      <c r="AC67" s="47">
        <f t="shared" si="24"/>
        <v>2.3690455189689033</v>
      </c>
      <c r="AD67" s="47">
        <f t="shared" si="24"/>
        <v>-35.389844819840548</v>
      </c>
      <c r="AE67" s="47">
        <f t="shared" si="24"/>
        <v>-27.049348656727716</v>
      </c>
      <c r="AF67" s="47">
        <f t="shared" si="24"/>
        <v>-21.478444805704129</v>
      </c>
      <c r="AG67" s="47">
        <f t="shared" si="24"/>
        <v>-40.771391818070803</v>
      </c>
      <c r="AH67" s="47">
        <f t="shared" si="24"/>
        <v>-5.9430322059626661</v>
      </c>
      <c r="AI67" s="47">
        <f t="shared" si="24"/>
        <v>-0.82086325076731725</v>
      </c>
      <c r="AJ67" s="47">
        <f t="shared" si="24"/>
        <v>-30.878160846861945</v>
      </c>
      <c r="AK67" s="47">
        <f t="shared" si="24"/>
        <v>-42.303342563338219</v>
      </c>
      <c r="AL67" s="47">
        <f t="shared" si="24"/>
        <v>-9.6447518838780297</v>
      </c>
      <c r="AM67" s="47">
        <f t="shared" si="24"/>
        <v>-41.110772142643285</v>
      </c>
      <c r="AN67" s="47">
        <f t="shared" si="24"/>
        <v>-42.659343479581089</v>
      </c>
      <c r="AO67" s="47">
        <f t="shared" si="24"/>
        <v>-53.442578302315027</v>
      </c>
      <c r="AP67" s="47">
        <f t="shared" ref="AP67:AW67" si="25">AP66/AL66*100-100</f>
        <v>-47.771778988707339</v>
      </c>
      <c r="AQ67" s="47">
        <f t="shared" si="25"/>
        <v>-32.911246344550378</v>
      </c>
      <c r="AR67" s="47">
        <f t="shared" si="25"/>
        <v>-2.6014685745432331</v>
      </c>
      <c r="AS67" s="47">
        <f t="shared" si="25"/>
        <v>-8.8485817557829876</v>
      </c>
      <c r="AT67" s="47">
        <f t="shared" si="25"/>
        <v>-65.747829755028206</v>
      </c>
      <c r="AU67" s="47">
        <f t="shared" si="25"/>
        <v>4.7411777563184785</v>
      </c>
      <c r="AV67" s="47">
        <f t="shared" si="25"/>
        <v>0.98025164872912285</v>
      </c>
      <c r="AW67" s="47">
        <f t="shared" si="25"/>
        <v>17.491350591310322</v>
      </c>
    </row>
    <row r="68" spans="1:49" ht="12" customHeight="1">
      <c r="A68" s="14" t="s">
        <v>1</v>
      </c>
      <c r="B68" s="12"/>
      <c r="C68" s="12">
        <f>C66/B66*100-100</f>
        <v>-6.459203081690049</v>
      </c>
      <c r="D68" s="12">
        <f>D66/C66*100-100</f>
        <v>37.212969688399227</v>
      </c>
      <c r="E68" s="12">
        <f>E66/D66*100-100</f>
        <v>3.4818917581070536</v>
      </c>
      <c r="F68" s="12">
        <f>F66/E66*100-100</f>
        <v>13.458790367241733</v>
      </c>
      <c r="G68" s="12">
        <f>G66/F66*100-100</f>
        <v>94.993403272827862</v>
      </c>
      <c r="H68" s="12">
        <f t="shared" ref="H68:V68" si="26">H66/G66*100-100</f>
        <v>73.908420251382523</v>
      </c>
      <c r="I68" s="12">
        <f t="shared" si="26"/>
        <v>10.567209744415777</v>
      </c>
      <c r="J68" s="12">
        <f t="shared" si="26"/>
        <v>4.4849852544834476</v>
      </c>
      <c r="K68" s="12">
        <f t="shared" si="26"/>
        <v>-12.804144213693576</v>
      </c>
      <c r="L68" s="12">
        <f t="shared" si="26"/>
        <v>62.741810015565875</v>
      </c>
      <c r="M68" s="12">
        <f t="shared" si="26"/>
        <v>-36.252625343636225</v>
      </c>
      <c r="N68" s="12">
        <f t="shared" si="26"/>
        <v>30.76039698340648</v>
      </c>
      <c r="O68" s="12">
        <f t="shared" si="26"/>
        <v>-9.6730559218881638</v>
      </c>
      <c r="P68" s="12">
        <f t="shared" si="26"/>
        <v>16.45397516461442</v>
      </c>
      <c r="Q68" s="12">
        <f t="shared" si="26"/>
        <v>-4.946135693360219</v>
      </c>
      <c r="R68" s="12">
        <f t="shared" si="26"/>
        <v>34.050861639634121</v>
      </c>
      <c r="S68" s="12">
        <f t="shared" si="26"/>
        <v>16.80886814758918</v>
      </c>
      <c r="T68" s="12">
        <f t="shared" si="26"/>
        <v>-32.483097139978511</v>
      </c>
      <c r="U68" s="12">
        <f t="shared" si="26"/>
        <v>33.432599076361583</v>
      </c>
      <c r="V68" s="12">
        <f t="shared" si="26"/>
        <v>-2.5208673321965449</v>
      </c>
      <c r="W68" s="12">
        <f t="shared" ref="W68:AO68" si="27">W66/V66*100-100</f>
        <v>-8.7093922444340279</v>
      </c>
      <c r="X68" s="12">
        <f t="shared" si="27"/>
        <v>-28.353141537960596</v>
      </c>
      <c r="Y68" s="12">
        <f t="shared" si="27"/>
        <v>10.540827086482295</v>
      </c>
      <c r="Z68" s="12">
        <f t="shared" si="27"/>
        <v>6.682981150477147</v>
      </c>
      <c r="AA68" s="12">
        <f t="shared" si="27"/>
        <v>5.6901376432317647</v>
      </c>
      <c r="AB68" s="12">
        <f t="shared" si="27"/>
        <v>-25.733372527791616</v>
      </c>
      <c r="AC68" s="12">
        <f t="shared" si="27"/>
        <v>22.249008307632366</v>
      </c>
      <c r="AD68" s="12">
        <f t="shared" si="27"/>
        <v>-32.667107207352799</v>
      </c>
      <c r="AE68" s="12">
        <f t="shared" si="27"/>
        <v>19.333630450736038</v>
      </c>
      <c r="AF68" s="12">
        <f t="shared" si="27"/>
        <v>-20.061973666105999</v>
      </c>
      <c r="AG68" s="12">
        <f t="shared" si="27"/>
        <v>-7.7878858134466071</v>
      </c>
      <c r="AH68" s="12">
        <f t="shared" si="27"/>
        <v>6.9268369336701738</v>
      </c>
      <c r="AI68" s="12">
        <f t="shared" si="27"/>
        <v>25.832319825286177</v>
      </c>
      <c r="AJ68" s="12">
        <f t="shared" si="27"/>
        <v>-44.288047067384021</v>
      </c>
      <c r="AK68" s="12">
        <f t="shared" si="27"/>
        <v>-23.029670088134893</v>
      </c>
      <c r="AL68" s="12">
        <f t="shared" si="27"/>
        <v>67.451656831593283</v>
      </c>
      <c r="AM68" s="12">
        <f t="shared" si="27"/>
        <v>-17.988514131600539</v>
      </c>
      <c r="AN68" s="12">
        <f t="shared" si="27"/>
        <v>-45.753067692977091</v>
      </c>
      <c r="AO68" s="12">
        <f t="shared" si="27"/>
        <v>-37.504376033076156</v>
      </c>
      <c r="AP68" s="12">
        <f t="shared" ref="AP68:AW68" si="28">AP66/AO66*100-100</f>
        <v>87.847647545793109</v>
      </c>
      <c r="AQ68" s="12">
        <f t="shared" si="28"/>
        <v>5.3462719159589795</v>
      </c>
      <c r="AR68" s="12">
        <f t="shared" si="28"/>
        <v>-21.245048489419759</v>
      </c>
      <c r="AS68" s="12">
        <f t="shared" si="28"/>
        <v>-41.512826987517656</v>
      </c>
      <c r="AT68" s="12">
        <f t="shared" si="28"/>
        <v>-29.412073582693012</v>
      </c>
      <c r="AU68" s="12">
        <f t="shared" si="28"/>
        <v>222.14287485432317</v>
      </c>
      <c r="AV68" s="12">
        <f t="shared" si="28"/>
        <v>-24.072890982533295</v>
      </c>
      <c r="AW68" s="12">
        <f t="shared" si="28"/>
        <v>-31.949694744193394</v>
      </c>
    </row>
    <row r="69" spans="1:49" ht="12" customHeight="1">
      <c r="A69" s="14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9" ht="12" customHeight="1">
      <c r="A70" s="44" t="s">
        <v>103</v>
      </c>
      <c r="B70" s="48">
        <v>42150</v>
      </c>
      <c r="C70" s="48">
        <v>57945</v>
      </c>
      <c r="D70" s="48">
        <v>38900</v>
      </c>
      <c r="E70" s="48">
        <v>28805</v>
      </c>
      <c r="F70" s="48">
        <v>29555</v>
      </c>
      <c r="G70" s="48">
        <v>49420</v>
      </c>
      <c r="H70" s="48">
        <v>33290</v>
      </c>
      <c r="I70" s="48">
        <v>27730</v>
      </c>
      <c r="J70" s="48">
        <v>29705</v>
      </c>
      <c r="K70" s="48">
        <v>51450</v>
      </c>
      <c r="L70" s="48">
        <v>35720</v>
      </c>
      <c r="M70" s="48">
        <v>28785</v>
      </c>
      <c r="N70" s="48">
        <v>33940</v>
      </c>
      <c r="O70" s="48">
        <v>57175</v>
      </c>
      <c r="P70" s="48">
        <v>35015</v>
      </c>
      <c r="Q70" s="48">
        <v>29565</v>
      </c>
      <c r="R70" s="48">
        <v>33505</v>
      </c>
      <c r="S70" s="48">
        <v>51845</v>
      </c>
      <c r="T70" s="48">
        <v>35745</v>
      </c>
      <c r="U70" s="48">
        <v>31685</v>
      </c>
      <c r="V70" s="48">
        <v>33505</v>
      </c>
      <c r="W70" s="48">
        <v>55100</v>
      </c>
      <c r="X70" s="48">
        <v>35290</v>
      </c>
      <c r="Y70" s="48">
        <v>31090</v>
      </c>
      <c r="Z70" s="48">
        <v>36670</v>
      </c>
      <c r="AA70" s="48">
        <v>60240</v>
      </c>
      <c r="AB70" s="48">
        <v>35525</v>
      </c>
      <c r="AC70" s="48">
        <v>32525</v>
      </c>
      <c r="AD70" s="48">
        <v>40320</v>
      </c>
      <c r="AE70" s="48">
        <v>63605</v>
      </c>
      <c r="AF70" s="48">
        <v>38440</v>
      </c>
      <c r="AG70" s="48">
        <v>37710</v>
      </c>
      <c r="AH70" s="48">
        <v>37270</v>
      </c>
      <c r="AI70" s="48">
        <v>61910</v>
      </c>
      <c r="AJ70" s="48">
        <v>43065</v>
      </c>
      <c r="AK70" s="48">
        <v>37035</v>
      </c>
      <c r="AL70" s="48">
        <v>42145</v>
      </c>
      <c r="AM70" s="48">
        <v>71545</v>
      </c>
      <c r="AN70" s="48">
        <v>49300</v>
      </c>
      <c r="AO70" s="48">
        <v>43005</v>
      </c>
      <c r="AP70" s="48">
        <v>48325</v>
      </c>
      <c r="AQ70" s="48">
        <v>72100</v>
      </c>
      <c r="AR70" s="48">
        <v>44380</v>
      </c>
      <c r="AS70" s="48">
        <v>38830</v>
      </c>
      <c r="AT70" s="48">
        <v>45855</v>
      </c>
      <c r="AU70" s="48">
        <v>70940</v>
      </c>
      <c r="AV70" s="180">
        <v>44195</v>
      </c>
      <c r="AW70" s="180"/>
    </row>
    <row r="71" spans="1:49" ht="12" customHeight="1">
      <c r="A71" s="45" t="s">
        <v>2</v>
      </c>
      <c r="B71" s="47"/>
      <c r="C71" s="47"/>
      <c r="D71" s="47"/>
      <c r="E71" s="47"/>
      <c r="F71" s="47">
        <f>F70/B70*100-100</f>
        <v>-29.881376037959669</v>
      </c>
      <c r="G71" s="47">
        <f>G70/C70*100-100</f>
        <v>-14.712227111916476</v>
      </c>
      <c r="H71" s="47">
        <f t="shared" ref="H71:AV71" si="29">H70/D70*100-100</f>
        <v>-14.421593830334189</v>
      </c>
      <c r="I71" s="47">
        <f t="shared" si="29"/>
        <v>-3.7319909737892658</v>
      </c>
      <c r="J71" s="47">
        <f t="shared" si="29"/>
        <v>0.50752833699880284</v>
      </c>
      <c r="K71" s="47">
        <f t="shared" si="29"/>
        <v>4.1076487252124565</v>
      </c>
      <c r="L71" s="47">
        <f t="shared" si="29"/>
        <v>7.2994893361369719</v>
      </c>
      <c r="M71" s="47">
        <f t="shared" si="29"/>
        <v>3.8045438153624218</v>
      </c>
      <c r="N71" s="47">
        <f t="shared" si="29"/>
        <v>14.256859114627176</v>
      </c>
      <c r="O71" s="47">
        <f t="shared" si="29"/>
        <v>11.127308066083572</v>
      </c>
      <c r="P71" s="47">
        <f t="shared" si="29"/>
        <v>-1.973684210526315</v>
      </c>
      <c r="Q71" s="47">
        <f t="shared" si="29"/>
        <v>2.7097446586763994</v>
      </c>
      <c r="R71" s="47">
        <f t="shared" si="29"/>
        <v>-1.2816735415439098</v>
      </c>
      <c r="S71" s="47">
        <f t="shared" si="29"/>
        <v>-9.3222562308701384</v>
      </c>
      <c r="T71" s="47">
        <f t="shared" si="29"/>
        <v>2.0848207910895411</v>
      </c>
      <c r="U71" s="47">
        <f t="shared" si="29"/>
        <v>7.1706409605952928</v>
      </c>
      <c r="V71" s="47">
        <f t="shared" si="29"/>
        <v>0</v>
      </c>
      <c r="W71" s="47">
        <f t="shared" si="29"/>
        <v>6.2783296364162311</v>
      </c>
      <c r="X71" s="47">
        <f t="shared" si="29"/>
        <v>-1.2729053014407583</v>
      </c>
      <c r="Y71" s="47">
        <f t="shared" si="29"/>
        <v>-1.8778601862079825</v>
      </c>
      <c r="Z71" s="47">
        <f t="shared" si="29"/>
        <v>9.446351290852121</v>
      </c>
      <c r="AA71" s="47">
        <f t="shared" si="29"/>
        <v>9.3284936479128788</v>
      </c>
      <c r="AB71" s="47">
        <f t="shared" si="29"/>
        <v>0.66591102295268456</v>
      </c>
      <c r="AC71" s="47">
        <f t="shared" si="29"/>
        <v>4.6156320360244365</v>
      </c>
      <c r="AD71" s="47">
        <f t="shared" si="29"/>
        <v>9.9536405781292672</v>
      </c>
      <c r="AE71" s="47">
        <f t="shared" si="29"/>
        <v>5.5859893758300103</v>
      </c>
      <c r="AF71" s="47">
        <f t="shared" si="29"/>
        <v>8.2054890921885857</v>
      </c>
      <c r="AG71" s="47">
        <f t="shared" si="29"/>
        <v>15.941583397386623</v>
      </c>
      <c r="AH71" s="47">
        <f t="shared" si="29"/>
        <v>-7.5644841269841265</v>
      </c>
      <c r="AI71" s="47">
        <f t="shared" si="29"/>
        <v>-2.6648848360977979</v>
      </c>
      <c r="AJ71" s="47">
        <f t="shared" si="29"/>
        <v>12.031737773152969</v>
      </c>
      <c r="AK71" s="47">
        <f t="shared" si="29"/>
        <v>-1.7899761336515496</v>
      </c>
      <c r="AL71" s="47">
        <f t="shared" si="29"/>
        <v>13.080225382345063</v>
      </c>
      <c r="AM71" s="47">
        <f t="shared" si="29"/>
        <v>15.562913907284766</v>
      </c>
      <c r="AN71" s="47">
        <f t="shared" si="29"/>
        <v>14.478114478114463</v>
      </c>
      <c r="AO71" s="47">
        <f t="shared" si="29"/>
        <v>16.119886593762672</v>
      </c>
      <c r="AP71" s="47">
        <f t="shared" si="29"/>
        <v>14.663661169771018</v>
      </c>
      <c r="AQ71" s="47">
        <f t="shared" si="29"/>
        <v>0.77573555105179537</v>
      </c>
      <c r="AR71" s="47">
        <f t="shared" si="29"/>
        <v>-9.9797160243407745</v>
      </c>
      <c r="AS71" s="47">
        <f t="shared" si="29"/>
        <v>-9.7081734682013803</v>
      </c>
      <c r="AT71" s="47">
        <f t="shared" si="29"/>
        <v>-5.1112260734609407</v>
      </c>
      <c r="AU71" s="47">
        <f t="shared" si="29"/>
        <v>-1.6088765603328739</v>
      </c>
      <c r="AV71" s="47">
        <f t="shared" si="29"/>
        <v>-0.41685443893645413</v>
      </c>
      <c r="AW71" s="47"/>
    </row>
    <row r="72" spans="1:49" ht="12" customHeight="1">
      <c r="A72" s="45" t="s">
        <v>1</v>
      </c>
      <c r="B72" s="47"/>
      <c r="C72" s="47">
        <f>C70/B70*100-100</f>
        <v>37.473309608540916</v>
      </c>
      <c r="D72" s="47">
        <f>D70/C70*100-100</f>
        <v>-32.867374234187594</v>
      </c>
      <c r="E72" s="47">
        <f>E70/D70*100-100</f>
        <v>-25.95115681233932</v>
      </c>
      <c r="F72" s="47">
        <f>F70/E70*100-100</f>
        <v>2.6037146328762333</v>
      </c>
      <c r="G72" s="47">
        <f>G70/F70*100-100</f>
        <v>67.213669429876489</v>
      </c>
      <c r="H72" s="47">
        <f t="shared" ref="H72:AV72" si="30">H70/G70*100-100</f>
        <v>-32.638607851072436</v>
      </c>
      <c r="I72" s="47">
        <f t="shared" si="30"/>
        <v>-16.701712225893658</v>
      </c>
      <c r="J72" s="47">
        <f t="shared" si="30"/>
        <v>7.1222502704652015</v>
      </c>
      <c r="K72" s="47">
        <f t="shared" si="30"/>
        <v>73.203164450429227</v>
      </c>
      <c r="L72" s="47">
        <f t="shared" si="30"/>
        <v>-30.573372206025269</v>
      </c>
      <c r="M72" s="47">
        <f t="shared" si="30"/>
        <v>-19.414893617021278</v>
      </c>
      <c r="N72" s="47">
        <f t="shared" si="30"/>
        <v>17.908632968560028</v>
      </c>
      <c r="O72" s="47">
        <f t="shared" si="30"/>
        <v>68.459045374189742</v>
      </c>
      <c r="P72" s="47">
        <f t="shared" si="30"/>
        <v>-38.758198513336254</v>
      </c>
      <c r="Q72" s="47">
        <f t="shared" si="30"/>
        <v>-15.564757960873905</v>
      </c>
      <c r="R72" s="47">
        <f t="shared" si="30"/>
        <v>13.326568577710134</v>
      </c>
      <c r="S72" s="47">
        <f t="shared" si="30"/>
        <v>54.738098791225184</v>
      </c>
      <c r="T72" s="47">
        <f t="shared" si="30"/>
        <v>-31.054103577972796</v>
      </c>
      <c r="U72" s="47">
        <f t="shared" si="30"/>
        <v>-11.358231920548334</v>
      </c>
      <c r="V72" s="47">
        <f t="shared" si="30"/>
        <v>5.7440429225185312</v>
      </c>
      <c r="W72" s="47">
        <f t="shared" si="30"/>
        <v>64.453066706461726</v>
      </c>
      <c r="X72" s="47">
        <f t="shared" si="30"/>
        <v>-35.952813067150629</v>
      </c>
      <c r="Y72" s="47">
        <f t="shared" si="30"/>
        <v>-11.901388495324454</v>
      </c>
      <c r="Z72" s="47">
        <f t="shared" si="30"/>
        <v>17.947893213251859</v>
      </c>
      <c r="AA72" s="47">
        <f t="shared" si="30"/>
        <v>64.275974911371691</v>
      </c>
      <c r="AB72" s="47">
        <f t="shared" si="30"/>
        <v>-41.027556440903055</v>
      </c>
      <c r="AC72" s="47">
        <f t="shared" si="30"/>
        <v>-8.444757213230119</v>
      </c>
      <c r="AD72" s="47">
        <f t="shared" si="30"/>
        <v>23.966179861644889</v>
      </c>
      <c r="AE72" s="47">
        <f t="shared" si="30"/>
        <v>57.750496031746025</v>
      </c>
      <c r="AF72" s="47">
        <f t="shared" si="30"/>
        <v>-39.564499646254227</v>
      </c>
      <c r="AG72" s="47">
        <f t="shared" si="30"/>
        <v>-1.8990634755462992</v>
      </c>
      <c r="AH72" s="47">
        <f t="shared" si="30"/>
        <v>-1.1667992574913768</v>
      </c>
      <c r="AI72" s="47">
        <f t="shared" si="30"/>
        <v>66.112154547893738</v>
      </c>
      <c r="AJ72" s="47">
        <f t="shared" si="30"/>
        <v>-30.439347439832005</v>
      </c>
      <c r="AK72" s="47">
        <f t="shared" si="30"/>
        <v>-14.002089864158833</v>
      </c>
      <c r="AL72" s="47">
        <f t="shared" si="30"/>
        <v>13.797758876738214</v>
      </c>
      <c r="AM72" s="47">
        <f t="shared" si="30"/>
        <v>69.759164788231089</v>
      </c>
      <c r="AN72" s="47">
        <f t="shared" si="30"/>
        <v>-31.092319519183732</v>
      </c>
      <c r="AO72" s="47">
        <f t="shared" si="30"/>
        <v>-12.768762677484787</v>
      </c>
      <c r="AP72" s="47">
        <f t="shared" si="30"/>
        <v>12.370654575049429</v>
      </c>
      <c r="AQ72" s="47">
        <f t="shared" si="30"/>
        <v>49.198137609932758</v>
      </c>
      <c r="AR72" s="47">
        <f t="shared" si="30"/>
        <v>-38.446601941747574</v>
      </c>
      <c r="AS72" s="47">
        <f t="shared" si="30"/>
        <v>-12.505633168093738</v>
      </c>
      <c r="AT72" s="47">
        <f t="shared" si="30"/>
        <v>18.091681689415395</v>
      </c>
      <c r="AU72" s="47">
        <f t="shared" si="30"/>
        <v>54.70504852251662</v>
      </c>
      <c r="AV72" s="47">
        <f t="shared" si="30"/>
        <v>-37.700873978009582</v>
      </c>
      <c r="AW72" s="47"/>
    </row>
    <row r="73" spans="1:49" ht="12" customHeight="1">
      <c r="A73" s="45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6"/>
      <c r="AQ73" s="46"/>
      <c r="AR73" s="46"/>
      <c r="AS73" s="46"/>
      <c r="AT73" s="46"/>
      <c r="AU73" s="46"/>
      <c r="AV73" s="46"/>
      <c r="AW73" s="46"/>
    </row>
    <row r="74" spans="1:49" ht="12" customHeight="1">
      <c r="A74" s="44" t="s">
        <v>49</v>
      </c>
      <c r="B74" s="48">
        <v>29395</v>
      </c>
      <c r="C74" s="48">
        <v>38960</v>
      </c>
      <c r="D74" s="48">
        <v>54265</v>
      </c>
      <c r="E74" s="48">
        <v>41520</v>
      </c>
      <c r="F74" s="48">
        <v>23955</v>
      </c>
      <c r="G74" s="48">
        <v>31715</v>
      </c>
      <c r="H74" s="48">
        <v>50510</v>
      </c>
      <c r="I74" s="48">
        <v>38715</v>
      </c>
      <c r="J74" s="48">
        <v>23305</v>
      </c>
      <c r="K74" s="48">
        <v>32025</v>
      </c>
      <c r="L74" s="48">
        <v>51445</v>
      </c>
      <c r="M74" s="48">
        <v>39615</v>
      </c>
      <c r="N74" s="48">
        <v>26595</v>
      </c>
      <c r="O74" s="48">
        <v>36695</v>
      </c>
      <c r="P74" s="48">
        <v>51675</v>
      </c>
      <c r="Q74" s="48">
        <v>42015</v>
      </c>
      <c r="R74" s="48">
        <v>25950</v>
      </c>
      <c r="S74" s="48">
        <v>33405</v>
      </c>
      <c r="T74" s="48">
        <v>50255</v>
      </c>
      <c r="U74" s="48">
        <v>43280</v>
      </c>
      <c r="V74" s="48">
        <v>26475</v>
      </c>
      <c r="W74" s="48">
        <v>34750</v>
      </c>
      <c r="X74" s="48">
        <v>51495</v>
      </c>
      <c r="Y74" s="48">
        <v>43510</v>
      </c>
      <c r="Z74" s="48">
        <v>28805</v>
      </c>
      <c r="AA74" s="48">
        <v>37740</v>
      </c>
      <c r="AB74" s="48">
        <v>52870</v>
      </c>
      <c r="AC74" s="48">
        <v>47200</v>
      </c>
      <c r="AD74" s="48">
        <v>31720</v>
      </c>
      <c r="AE74" s="48">
        <v>39650</v>
      </c>
      <c r="AF74" s="48">
        <v>55310</v>
      </c>
      <c r="AG74" s="48">
        <v>46280</v>
      </c>
      <c r="AH74" s="48">
        <v>29145</v>
      </c>
      <c r="AI74" s="48">
        <v>39380</v>
      </c>
      <c r="AJ74" s="48">
        <v>59455</v>
      </c>
      <c r="AK74" s="48">
        <v>46950</v>
      </c>
      <c r="AL74" s="48">
        <v>31710</v>
      </c>
      <c r="AM74" s="48">
        <v>44640</v>
      </c>
      <c r="AN74" s="48">
        <v>67960</v>
      </c>
      <c r="AO74" s="48">
        <v>55190</v>
      </c>
      <c r="AP74" s="48">
        <v>37195</v>
      </c>
      <c r="AQ74" s="48">
        <v>46860</v>
      </c>
      <c r="AR74" s="48">
        <v>63760</v>
      </c>
      <c r="AS74" s="48">
        <v>51070</v>
      </c>
      <c r="AT74" s="48">
        <v>34945</v>
      </c>
      <c r="AU74" s="48">
        <v>44380</v>
      </c>
      <c r="AV74" s="180">
        <v>65305</v>
      </c>
      <c r="AW74" s="180"/>
    </row>
    <row r="75" spans="1:49" ht="12" customHeight="1">
      <c r="A75" s="45" t="s">
        <v>2</v>
      </c>
      <c r="B75" s="47"/>
      <c r="C75" s="47"/>
      <c r="D75" s="47"/>
      <c r="E75" s="47"/>
      <c r="F75" s="47">
        <f>F74/B74*100-100</f>
        <v>-18.506548732777688</v>
      </c>
      <c r="G75" s="47">
        <f>G74/C74*100-100</f>
        <v>-18.595995893223815</v>
      </c>
      <c r="H75" s="47">
        <f>H74/D74*100-100</f>
        <v>-6.9197456924352707</v>
      </c>
      <c r="I75" s="47">
        <f t="shared" ref="I75:AV75" si="31">I74/E74*100-100</f>
        <v>-6.7557803468207993</v>
      </c>
      <c r="J75" s="47">
        <f t="shared" si="31"/>
        <v>-2.7134209977040342</v>
      </c>
      <c r="K75" s="47">
        <f t="shared" si="31"/>
        <v>0.97745546271480066</v>
      </c>
      <c r="L75" s="47">
        <f t="shared" si="31"/>
        <v>1.8511185903781495</v>
      </c>
      <c r="M75" s="47">
        <f t="shared" si="31"/>
        <v>2.3246803564509975</v>
      </c>
      <c r="N75" s="47">
        <f t="shared" si="31"/>
        <v>14.117142244153612</v>
      </c>
      <c r="O75" s="47">
        <f t="shared" si="31"/>
        <v>14.582357533177202</v>
      </c>
      <c r="P75" s="47">
        <f t="shared" si="31"/>
        <v>0.44707940518999578</v>
      </c>
      <c r="Q75" s="47">
        <f t="shared" si="31"/>
        <v>6.0583112457402564</v>
      </c>
      <c r="R75" s="47">
        <f t="shared" si="31"/>
        <v>-2.4252679075014072</v>
      </c>
      <c r="S75" s="47">
        <f t="shared" si="31"/>
        <v>-8.9657991551982548</v>
      </c>
      <c r="T75" s="47">
        <f t="shared" si="31"/>
        <v>-2.7479438800193492</v>
      </c>
      <c r="U75" s="47">
        <f t="shared" si="31"/>
        <v>3.0108294656670154</v>
      </c>
      <c r="V75" s="47">
        <f t="shared" si="31"/>
        <v>2.0231213872832399</v>
      </c>
      <c r="W75" s="47">
        <f t="shared" si="31"/>
        <v>4.0263433617721915</v>
      </c>
      <c r="X75" s="47">
        <f t="shared" si="31"/>
        <v>2.4674161774947692</v>
      </c>
      <c r="Y75" s="47">
        <f t="shared" si="31"/>
        <v>0.53142329020332113</v>
      </c>
      <c r="Z75" s="47">
        <f t="shared" si="31"/>
        <v>8.8007554296506214</v>
      </c>
      <c r="AA75" s="47">
        <f t="shared" si="31"/>
        <v>8.6043165467625897</v>
      </c>
      <c r="AB75" s="47">
        <f t="shared" si="31"/>
        <v>2.6701621516651954</v>
      </c>
      <c r="AC75" s="47">
        <f t="shared" si="31"/>
        <v>8.4808090094231119</v>
      </c>
      <c r="AD75" s="47">
        <f t="shared" si="31"/>
        <v>10.119770873112316</v>
      </c>
      <c r="AE75" s="47">
        <f t="shared" si="31"/>
        <v>5.0609432962374115</v>
      </c>
      <c r="AF75" s="47">
        <f t="shared" si="31"/>
        <v>4.6150936258747777</v>
      </c>
      <c r="AG75" s="47">
        <f t="shared" si="31"/>
        <v>-1.9491525423728717</v>
      </c>
      <c r="AH75" s="47">
        <f t="shared" si="31"/>
        <v>-8.1179066834804559</v>
      </c>
      <c r="AI75" s="47">
        <f t="shared" si="31"/>
        <v>-0.68095838587642277</v>
      </c>
      <c r="AJ75" s="47">
        <f t="shared" si="31"/>
        <v>7.4941240282046664</v>
      </c>
      <c r="AK75" s="47">
        <f t="shared" si="31"/>
        <v>1.4477095937770059</v>
      </c>
      <c r="AL75" s="47">
        <f t="shared" si="31"/>
        <v>8.8008234688625748</v>
      </c>
      <c r="AM75" s="47">
        <f t="shared" si="31"/>
        <v>13.357034027425101</v>
      </c>
      <c r="AN75" s="47">
        <f t="shared" si="31"/>
        <v>14.304936506601635</v>
      </c>
      <c r="AO75" s="47">
        <f t="shared" si="31"/>
        <v>17.55058572949946</v>
      </c>
      <c r="AP75" s="47">
        <f t="shared" si="31"/>
        <v>17.297382529170619</v>
      </c>
      <c r="AQ75" s="47">
        <f t="shared" si="31"/>
        <v>4.9731182795699027</v>
      </c>
      <c r="AR75" s="47">
        <f t="shared" si="31"/>
        <v>-6.1801059446733433</v>
      </c>
      <c r="AS75" s="47">
        <f t="shared" si="31"/>
        <v>-7.4651204928428996</v>
      </c>
      <c r="AT75" s="47">
        <f t="shared" si="31"/>
        <v>-6.049200161312001</v>
      </c>
      <c r="AU75" s="47">
        <f t="shared" si="31"/>
        <v>-5.2923602219376846</v>
      </c>
      <c r="AV75" s="47">
        <f t="shared" si="31"/>
        <v>2.4231493099121622</v>
      </c>
      <c r="AW75" s="47"/>
    </row>
    <row r="76" spans="1:49" ht="12" customHeight="1">
      <c r="A76" s="45" t="s">
        <v>1</v>
      </c>
      <c r="B76" s="47"/>
      <c r="C76" s="47">
        <f>C74/B74*100-100</f>
        <v>32.539547542099001</v>
      </c>
      <c r="D76" s="47">
        <f>D74/C74*100-100</f>
        <v>39.28388090349074</v>
      </c>
      <c r="E76" s="47">
        <f>E74/D74*100-100</f>
        <v>-23.486593568598551</v>
      </c>
      <c r="F76" s="47">
        <f>F74/E74*100-100</f>
        <v>-42.304913294797686</v>
      </c>
      <c r="G76" s="47">
        <f>G74/F74*100-100</f>
        <v>32.394072218743474</v>
      </c>
      <c r="H76" s="47">
        <f t="shared" ref="H76:AV76" si="32">H74/G74*100-100</f>
        <v>59.262178779757221</v>
      </c>
      <c r="I76" s="47">
        <f t="shared" si="32"/>
        <v>-23.351811522470797</v>
      </c>
      <c r="J76" s="47">
        <f t="shared" si="32"/>
        <v>-39.803693658788589</v>
      </c>
      <c r="K76" s="47">
        <f t="shared" si="32"/>
        <v>37.416863334048486</v>
      </c>
      <c r="L76" s="47">
        <f t="shared" si="32"/>
        <v>60.640124902419984</v>
      </c>
      <c r="M76" s="47">
        <f t="shared" si="32"/>
        <v>-22.995432014773058</v>
      </c>
      <c r="N76" s="47">
        <f t="shared" si="32"/>
        <v>-32.866338508140856</v>
      </c>
      <c r="O76" s="47">
        <f t="shared" si="32"/>
        <v>37.977063357774028</v>
      </c>
      <c r="P76" s="47">
        <f t="shared" si="32"/>
        <v>40.823000408775044</v>
      </c>
      <c r="Q76" s="47">
        <f t="shared" si="32"/>
        <v>-18.693759071117569</v>
      </c>
      <c r="R76" s="47">
        <f t="shared" si="32"/>
        <v>-38.236344162799</v>
      </c>
      <c r="S76" s="47">
        <f t="shared" si="32"/>
        <v>28.728323699421964</v>
      </c>
      <c r="T76" s="47">
        <f t="shared" si="32"/>
        <v>50.44155066606794</v>
      </c>
      <c r="U76" s="47">
        <f t="shared" si="32"/>
        <v>-13.879215998408128</v>
      </c>
      <c r="V76" s="47">
        <f t="shared" si="32"/>
        <v>-38.828558225508317</v>
      </c>
      <c r="W76" s="47">
        <f t="shared" si="32"/>
        <v>31.255901794145416</v>
      </c>
      <c r="X76" s="47">
        <f t="shared" si="32"/>
        <v>48.187050359712231</v>
      </c>
      <c r="Y76" s="47">
        <f t="shared" si="32"/>
        <v>-15.506359840761235</v>
      </c>
      <c r="Z76" s="47">
        <f t="shared" si="32"/>
        <v>-33.796828315329805</v>
      </c>
      <c r="AA76" s="47">
        <f t="shared" si="32"/>
        <v>31.01892032633225</v>
      </c>
      <c r="AB76" s="47">
        <f t="shared" si="32"/>
        <v>40.090090090090087</v>
      </c>
      <c r="AC76" s="47">
        <f t="shared" si="32"/>
        <v>-10.724418384717225</v>
      </c>
      <c r="AD76" s="47">
        <f t="shared" si="32"/>
        <v>-32.79661016949153</v>
      </c>
      <c r="AE76" s="47">
        <f t="shared" si="32"/>
        <v>25</v>
      </c>
      <c r="AF76" s="47">
        <f t="shared" si="32"/>
        <v>39.495586380832293</v>
      </c>
      <c r="AG76" s="47">
        <f t="shared" si="32"/>
        <v>-16.326161634424153</v>
      </c>
      <c r="AH76" s="47">
        <f t="shared" si="32"/>
        <v>-37.024632670700086</v>
      </c>
      <c r="AI76" s="47">
        <f t="shared" si="32"/>
        <v>35.117515868931207</v>
      </c>
      <c r="AJ76" s="47">
        <f t="shared" si="32"/>
        <v>50.977653631284937</v>
      </c>
      <c r="AK76" s="47">
        <f t="shared" si="32"/>
        <v>-21.032713817172649</v>
      </c>
      <c r="AL76" s="47">
        <f t="shared" si="32"/>
        <v>-32.460063897763575</v>
      </c>
      <c r="AM76" s="47">
        <f t="shared" si="32"/>
        <v>40.775780510879855</v>
      </c>
      <c r="AN76" s="47">
        <f t="shared" si="32"/>
        <v>52.240143369175627</v>
      </c>
      <c r="AO76" s="47">
        <f t="shared" si="32"/>
        <v>-18.790464979399644</v>
      </c>
      <c r="AP76" s="47">
        <f t="shared" si="32"/>
        <v>-32.605544482696132</v>
      </c>
      <c r="AQ76" s="47">
        <f t="shared" si="32"/>
        <v>25.98467535959135</v>
      </c>
      <c r="AR76" s="47">
        <f t="shared" si="32"/>
        <v>36.064874093043102</v>
      </c>
      <c r="AS76" s="47">
        <f t="shared" si="32"/>
        <v>-19.90276035131744</v>
      </c>
      <c r="AT76" s="47">
        <f t="shared" si="32"/>
        <v>-31.574309770902687</v>
      </c>
      <c r="AU76" s="47">
        <f t="shared" si="32"/>
        <v>26.999570754042068</v>
      </c>
      <c r="AV76" s="47">
        <f t="shared" si="32"/>
        <v>47.14961694456963</v>
      </c>
      <c r="AW76" s="47"/>
    </row>
    <row r="77" spans="1:49" ht="12" customHeight="1">
      <c r="A77" s="45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6"/>
      <c r="AQ77" s="46"/>
      <c r="AR77" s="46"/>
      <c r="AS77" s="46"/>
      <c r="AT77" s="46"/>
      <c r="AU77" s="46"/>
      <c r="AV77" s="46"/>
      <c r="AW77" s="46"/>
    </row>
    <row r="78" spans="1:49" ht="12" customHeight="1">
      <c r="A78" s="44" t="s">
        <v>50</v>
      </c>
      <c r="B78" s="48">
        <f>B70-B74</f>
        <v>12755</v>
      </c>
      <c r="C78" s="48">
        <f t="shared" ref="C78:AT78" si="33">C70-C74</f>
        <v>18985</v>
      </c>
      <c r="D78" s="48">
        <f t="shared" si="33"/>
        <v>-15365</v>
      </c>
      <c r="E78" s="48">
        <f t="shared" si="33"/>
        <v>-12715</v>
      </c>
      <c r="F78" s="48">
        <f t="shared" si="33"/>
        <v>5600</v>
      </c>
      <c r="G78" s="48">
        <f t="shared" si="33"/>
        <v>17705</v>
      </c>
      <c r="H78" s="48">
        <f t="shared" si="33"/>
        <v>-17220</v>
      </c>
      <c r="I78" s="48">
        <f t="shared" si="33"/>
        <v>-10985</v>
      </c>
      <c r="J78" s="48">
        <f t="shared" si="33"/>
        <v>6400</v>
      </c>
      <c r="K78" s="48">
        <f t="shared" si="33"/>
        <v>19425</v>
      </c>
      <c r="L78" s="48">
        <f t="shared" si="33"/>
        <v>-15725</v>
      </c>
      <c r="M78" s="48">
        <f t="shared" si="33"/>
        <v>-10830</v>
      </c>
      <c r="N78" s="48">
        <f t="shared" si="33"/>
        <v>7345</v>
      </c>
      <c r="O78" s="48">
        <f t="shared" si="33"/>
        <v>20480</v>
      </c>
      <c r="P78" s="48">
        <f t="shared" si="33"/>
        <v>-16660</v>
      </c>
      <c r="Q78" s="48">
        <f t="shared" si="33"/>
        <v>-12450</v>
      </c>
      <c r="R78" s="48">
        <f t="shared" si="33"/>
        <v>7555</v>
      </c>
      <c r="S78" s="48">
        <f t="shared" si="33"/>
        <v>18440</v>
      </c>
      <c r="T78" s="48">
        <f t="shared" si="33"/>
        <v>-14510</v>
      </c>
      <c r="U78" s="48">
        <f t="shared" si="33"/>
        <v>-11595</v>
      </c>
      <c r="V78" s="48">
        <f t="shared" si="33"/>
        <v>7030</v>
      </c>
      <c r="W78" s="48">
        <f t="shared" si="33"/>
        <v>20350</v>
      </c>
      <c r="X78" s="48">
        <f t="shared" si="33"/>
        <v>-16205</v>
      </c>
      <c r="Y78" s="48">
        <f t="shared" si="33"/>
        <v>-12420</v>
      </c>
      <c r="Z78" s="48">
        <f t="shared" si="33"/>
        <v>7865</v>
      </c>
      <c r="AA78" s="48">
        <f t="shared" si="33"/>
        <v>22500</v>
      </c>
      <c r="AB78" s="48">
        <f t="shared" si="33"/>
        <v>-17345</v>
      </c>
      <c r="AC78" s="48">
        <f t="shared" si="33"/>
        <v>-14675</v>
      </c>
      <c r="AD78" s="48">
        <f t="shared" si="33"/>
        <v>8600</v>
      </c>
      <c r="AE78" s="48">
        <f t="shared" si="33"/>
        <v>23955</v>
      </c>
      <c r="AF78" s="48">
        <f t="shared" si="33"/>
        <v>-16870</v>
      </c>
      <c r="AG78" s="48">
        <f t="shared" si="33"/>
        <v>-8570</v>
      </c>
      <c r="AH78" s="48">
        <f t="shared" si="33"/>
        <v>8125</v>
      </c>
      <c r="AI78" s="48">
        <f t="shared" si="33"/>
        <v>22530</v>
      </c>
      <c r="AJ78" s="48">
        <f t="shared" si="33"/>
        <v>-16390</v>
      </c>
      <c r="AK78" s="48">
        <f t="shared" si="33"/>
        <v>-9915</v>
      </c>
      <c r="AL78" s="48">
        <f t="shared" si="33"/>
        <v>10435</v>
      </c>
      <c r="AM78" s="48">
        <f t="shared" si="33"/>
        <v>26905</v>
      </c>
      <c r="AN78" s="48">
        <f t="shared" si="33"/>
        <v>-18660</v>
      </c>
      <c r="AO78" s="48">
        <f t="shared" si="33"/>
        <v>-12185</v>
      </c>
      <c r="AP78" s="48">
        <f t="shared" si="33"/>
        <v>11130</v>
      </c>
      <c r="AQ78" s="48">
        <f t="shared" si="33"/>
        <v>25240</v>
      </c>
      <c r="AR78" s="48">
        <f t="shared" si="33"/>
        <v>-19380</v>
      </c>
      <c r="AS78" s="48">
        <f t="shared" si="33"/>
        <v>-12240</v>
      </c>
      <c r="AT78" s="48">
        <f t="shared" si="33"/>
        <v>10910</v>
      </c>
      <c r="AU78" s="48">
        <f>AU70-AU74</f>
        <v>26560</v>
      </c>
      <c r="AV78" s="180">
        <f>AV70-AV74</f>
        <v>-21110</v>
      </c>
      <c r="AW78" s="180"/>
    </row>
    <row r="79" spans="1:49" ht="12" customHeight="1">
      <c r="A79" s="45" t="s">
        <v>2</v>
      </c>
      <c r="B79" s="117"/>
      <c r="C79" s="117"/>
      <c r="D79" s="117"/>
      <c r="E79" s="117"/>
      <c r="F79" s="117">
        <f>F78/B78*100-100</f>
        <v>-56.09564876519012</v>
      </c>
      <c r="G79" s="117">
        <f>G78/C78*100-100</f>
        <v>-6.7421648670002696</v>
      </c>
      <c r="H79" s="117">
        <f t="shared" ref="H79:AV79" si="34">H78/D78*100-100</f>
        <v>12.07289293849658</v>
      </c>
      <c r="I79" s="117">
        <f t="shared" si="34"/>
        <v>-13.605977192292571</v>
      </c>
      <c r="J79" s="117">
        <f t="shared" si="34"/>
        <v>14.285714285714278</v>
      </c>
      <c r="K79" s="117">
        <f t="shared" si="34"/>
        <v>9.71476983902852</v>
      </c>
      <c r="L79" s="117">
        <f t="shared" si="34"/>
        <v>-8.6817653890824573</v>
      </c>
      <c r="M79" s="117">
        <f t="shared" si="34"/>
        <v>-1.4110150204824805</v>
      </c>
      <c r="N79" s="117">
        <f t="shared" si="34"/>
        <v>14.765625</v>
      </c>
      <c r="O79" s="117">
        <f t="shared" si="34"/>
        <v>5.4311454311454241</v>
      </c>
      <c r="P79" s="117">
        <f t="shared" si="34"/>
        <v>5.9459459459459509</v>
      </c>
      <c r="Q79" s="117">
        <f t="shared" si="34"/>
        <v>14.958448753462591</v>
      </c>
      <c r="R79" s="117">
        <f t="shared" si="34"/>
        <v>2.8590878148400378</v>
      </c>
      <c r="S79" s="117">
        <f t="shared" si="34"/>
        <v>-9.9609375</v>
      </c>
      <c r="T79" s="117">
        <f t="shared" si="34"/>
        <v>-12.90516206482593</v>
      </c>
      <c r="U79" s="117">
        <f t="shared" si="34"/>
        <v>-6.8674698795180689</v>
      </c>
      <c r="V79" s="117">
        <f t="shared" si="34"/>
        <v>-6.9490403706154922</v>
      </c>
      <c r="W79" s="117">
        <f t="shared" si="34"/>
        <v>10.357917570498913</v>
      </c>
      <c r="X79" s="117">
        <f t="shared" si="34"/>
        <v>11.681598897312199</v>
      </c>
      <c r="Y79" s="117">
        <f t="shared" si="34"/>
        <v>7.1151358344113902</v>
      </c>
      <c r="Z79" s="117">
        <f t="shared" si="34"/>
        <v>11.877667140825025</v>
      </c>
      <c r="AA79" s="117">
        <f t="shared" si="34"/>
        <v>10.565110565110558</v>
      </c>
      <c r="AB79" s="117">
        <f t="shared" si="34"/>
        <v>7.0348657821659941</v>
      </c>
      <c r="AC79" s="117">
        <f t="shared" si="34"/>
        <v>18.156199677938801</v>
      </c>
      <c r="AD79" s="117">
        <f t="shared" si="34"/>
        <v>9.3452002542911572</v>
      </c>
      <c r="AE79" s="117">
        <f t="shared" si="34"/>
        <v>6.4666666666666686</v>
      </c>
      <c r="AF79" s="117">
        <f t="shared" si="34"/>
        <v>-2.7385413663880058</v>
      </c>
      <c r="AG79" s="117">
        <f t="shared" si="34"/>
        <v>-41.60136286201022</v>
      </c>
      <c r="AH79" s="117">
        <f t="shared" si="34"/>
        <v>-5.5232558139534831</v>
      </c>
      <c r="AI79" s="117">
        <f t="shared" si="34"/>
        <v>-5.9486537257357526</v>
      </c>
      <c r="AJ79" s="117">
        <f t="shared" si="34"/>
        <v>-2.8452874925904013</v>
      </c>
      <c r="AK79" s="117">
        <f t="shared" si="34"/>
        <v>15.694282380396743</v>
      </c>
      <c r="AL79" s="117">
        <f t="shared" si="34"/>
        <v>28.430769230769243</v>
      </c>
      <c r="AM79" s="117">
        <f t="shared" si="34"/>
        <v>19.418553040390591</v>
      </c>
      <c r="AN79" s="117">
        <f t="shared" si="34"/>
        <v>13.849908480780954</v>
      </c>
      <c r="AO79" s="117">
        <f t="shared" si="34"/>
        <v>22.894604135148768</v>
      </c>
      <c r="AP79" s="117">
        <f t="shared" si="34"/>
        <v>6.6602779108768715</v>
      </c>
      <c r="AQ79" s="117">
        <f t="shared" si="34"/>
        <v>-6.1884408102583137</v>
      </c>
      <c r="AR79" s="117">
        <f t="shared" si="34"/>
        <v>3.858520900321551</v>
      </c>
      <c r="AS79" s="117">
        <f t="shared" si="34"/>
        <v>0.45137464095199675</v>
      </c>
      <c r="AT79" s="117">
        <f t="shared" si="34"/>
        <v>-1.976639712488776</v>
      </c>
      <c r="AU79" s="117">
        <f t="shared" si="34"/>
        <v>5.2297939778130029</v>
      </c>
      <c r="AV79" s="117">
        <f t="shared" si="34"/>
        <v>8.9267285861713219</v>
      </c>
      <c r="AW79" s="117"/>
    </row>
    <row r="80" spans="1:49" ht="12" customHeight="1">
      <c r="A80" s="14" t="s">
        <v>1</v>
      </c>
      <c r="B80" s="17"/>
      <c r="C80" s="17">
        <f>C78/B78*100-100</f>
        <v>48.843590748726001</v>
      </c>
      <c r="D80" s="17">
        <f>D78/C78*100-100</f>
        <v>-180.93231498551489</v>
      </c>
      <c r="E80" s="17">
        <f>E78/D78*100-100</f>
        <v>-17.246989912137977</v>
      </c>
      <c r="F80" s="17">
        <f>F78/E78*100-100</f>
        <v>-144.04246952418404</v>
      </c>
      <c r="G80" s="17">
        <f>G78/F78*100-100</f>
        <v>216.16071428571433</v>
      </c>
      <c r="H80" s="17">
        <f t="shared" ref="H80:AV80" si="35">H78/G78*100-100</f>
        <v>-197.26066083027393</v>
      </c>
      <c r="I80" s="17">
        <f t="shared" si="35"/>
        <v>-36.207897793263641</v>
      </c>
      <c r="J80" s="17">
        <f t="shared" si="35"/>
        <v>-158.26126536185706</v>
      </c>
      <c r="K80" s="17">
        <f t="shared" si="35"/>
        <v>203.515625</v>
      </c>
      <c r="L80" s="17">
        <f t="shared" si="35"/>
        <v>-180.95238095238096</v>
      </c>
      <c r="M80" s="17">
        <f t="shared" si="35"/>
        <v>-31.128775834658185</v>
      </c>
      <c r="N80" s="17">
        <f t="shared" si="35"/>
        <v>-167.82086795937209</v>
      </c>
      <c r="O80" s="17">
        <f t="shared" si="35"/>
        <v>178.82913546630357</v>
      </c>
      <c r="P80" s="17">
        <f t="shared" si="35"/>
        <v>-181.34765625</v>
      </c>
      <c r="Q80" s="17">
        <f t="shared" si="35"/>
        <v>-25.270108043217292</v>
      </c>
      <c r="R80" s="17">
        <f t="shared" si="35"/>
        <v>-160.68273092369478</v>
      </c>
      <c r="S80" s="17">
        <f t="shared" si="35"/>
        <v>144.07677035076111</v>
      </c>
      <c r="T80" s="17">
        <f t="shared" si="35"/>
        <v>-178.68763557483732</v>
      </c>
      <c r="U80" s="17">
        <f t="shared" si="35"/>
        <v>-20.089593383873193</v>
      </c>
      <c r="V80" s="17">
        <f t="shared" si="35"/>
        <v>-160.62958171625701</v>
      </c>
      <c r="W80" s="17">
        <f t="shared" si="35"/>
        <v>189.4736842105263</v>
      </c>
      <c r="X80" s="17">
        <f t="shared" si="35"/>
        <v>-179.63144963144964</v>
      </c>
      <c r="Y80" s="17">
        <f t="shared" si="35"/>
        <v>-23.356988583770445</v>
      </c>
      <c r="Z80" s="17">
        <f t="shared" si="35"/>
        <v>-163.32528180354268</v>
      </c>
      <c r="AA80" s="17">
        <f t="shared" si="35"/>
        <v>186.07755880483154</v>
      </c>
      <c r="AB80" s="17">
        <f t="shared" si="35"/>
        <v>-177.0888888888889</v>
      </c>
      <c r="AC80" s="17">
        <f t="shared" si="35"/>
        <v>-15.393485154223114</v>
      </c>
      <c r="AD80" s="17">
        <f t="shared" si="35"/>
        <v>-158.60306643952299</v>
      </c>
      <c r="AE80" s="17">
        <f t="shared" si="35"/>
        <v>178.54651162790697</v>
      </c>
      <c r="AF80" s="17">
        <f t="shared" si="35"/>
        <v>-170.4237111250261</v>
      </c>
      <c r="AG80" s="17">
        <f t="shared" si="35"/>
        <v>-49.199762892708954</v>
      </c>
      <c r="AH80" s="17">
        <f t="shared" si="35"/>
        <v>-194.80746791131855</v>
      </c>
      <c r="AI80" s="17">
        <f t="shared" si="35"/>
        <v>177.2923076923077</v>
      </c>
      <c r="AJ80" s="17">
        <f t="shared" si="35"/>
        <v>-172.74744784731467</v>
      </c>
      <c r="AK80" s="17">
        <f t="shared" si="35"/>
        <v>-39.505796217205614</v>
      </c>
      <c r="AL80" s="17">
        <f t="shared" si="35"/>
        <v>-205.24457892082705</v>
      </c>
      <c r="AM80" s="17">
        <f t="shared" si="35"/>
        <v>157.83421178725445</v>
      </c>
      <c r="AN80" s="17">
        <f t="shared" si="35"/>
        <v>-169.35513845010223</v>
      </c>
      <c r="AO80" s="17">
        <f t="shared" si="35"/>
        <v>-34.699892818863873</v>
      </c>
      <c r="AP80" s="17">
        <f t="shared" si="35"/>
        <v>-191.34181370537544</v>
      </c>
      <c r="AQ80" s="17">
        <f t="shared" si="35"/>
        <v>126.77448337825697</v>
      </c>
      <c r="AR80" s="17">
        <f t="shared" si="35"/>
        <v>-176.78288431061807</v>
      </c>
      <c r="AS80" s="17">
        <f t="shared" si="35"/>
        <v>-36.842105263157897</v>
      </c>
      <c r="AT80" s="17">
        <f t="shared" si="35"/>
        <v>-189.13398692810458</v>
      </c>
      <c r="AU80" s="17">
        <f t="shared" si="35"/>
        <v>143.44637946837761</v>
      </c>
      <c r="AV80" s="17">
        <f t="shared" si="35"/>
        <v>-179.48042168674698</v>
      </c>
      <c r="AW80" s="17"/>
    </row>
    <row r="81" spans="1:49" ht="12.6" customHeight="1">
      <c r="A81" s="6"/>
      <c r="K81" s="9"/>
      <c r="L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10"/>
    </row>
    <row r="82" spans="1:49" ht="12.75">
      <c r="A82" s="35" t="s">
        <v>33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7"/>
      <c r="M82" s="37"/>
      <c r="N82" s="37"/>
      <c r="O82" s="37"/>
      <c r="P82" s="36"/>
      <c r="Q82" s="36"/>
      <c r="R82" s="36"/>
      <c r="S82" s="37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</row>
    <row r="83" spans="1:49" ht="12" customHeight="1">
      <c r="A83" s="14"/>
      <c r="B83" s="12"/>
      <c r="C83" s="12"/>
      <c r="D83" s="12"/>
      <c r="E83" s="12"/>
      <c r="J83" s="3"/>
      <c r="K83" s="3"/>
      <c r="L83" s="3"/>
      <c r="M83" s="3"/>
      <c r="N83" s="3"/>
      <c r="O83" s="3"/>
      <c r="P83" s="3"/>
      <c r="Q83" s="3"/>
      <c r="R83" s="3"/>
      <c r="T83" s="18"/>
      <c r="V83" s="3"/>
    </row>
    <row r="84" spans="1:49" ht="12" hidden="1" customHeight="1">
      <c r="A84" s="14"/>
      <c r="B84" s="43">
        <v>1019115201</v>
      </c>
      <c r="C84" s="43">
        <v>1379577637</v>
      </c>
      <c r="D84" s="43">
        <v>1130630414</v>
      </c>
      <c r="E84" s="43">
        <v>1030583482</v>
      </c>
      <c r="F84" s="43">
        <v>758568745</v>
      </c>
      <c r="G84" s="43">
        <v>850362232</v>
      </c>
      <c r="H84" s="43">
        <v>854854803</v>
      </c>
      <c r="I84" s="43">
        <v>838304763</v>
      </c>
      <c r="J84" s="43">
        <v>799732694</v>
      </c>
      <c r="K84" s="43">
        <v>1241102236</v>
      </c>
      <c r="L84" s="43">
        <v>881892020</v>
      </c>
      <c r="M84" s="43">
        <v>891104255</v>
      </c>
      <c r="N84" s="43">
        <v>884706959</v>
      </c>
      <c r="O84" s="43">
        <v>991554713</v>
      </c>
      <c r="P84" s="43">
        <v>992961829</v>
      </c>
      <c r="Q84" s="43">
        <v>955895336</v>
      </c>
      <c r="R84" s="43">
        <v>900729967</v>
      </c>
      <c r="S84" s="43">
        <v>984347516</v>
      </c>
      <c r="T84" s="43">
        <v>1128249404</v>
      </c>
      <c r="U84" s="43">
        <v>1010698950</v>
      </c>
      <c r="V84" s="43">
        <v>961715062</v>
      </c>
      <c r="W84" s="43">
        <v>1053638305</v>
      </c>
      <c r="X84" s="43">
        <v>1075029232</v>
      </c>
      <c r="Y84" s="43">
        <v>1008139009</v>
      </c>
      <c r="Z84" s="43">
        <v>979614217</v>
      </c>
      <c r="AA84" s="43">
        <v>1083860697</v>
      </c>
      <c r="AB84" s="43">
        <v>1066588605</v>
      </c>
      <c r="AC84" s="43">
        <v>1030093415</v>
      </c>
      <c r="AD84" s="43">
        <v>982873087</v>
      </c>
      <c r="AE84" s="43">
        <v>1221996744</v>
      </c>
      <c r="AF84" s="43">
        <v>1082350996</v>
      </c>
      <c r="AG84" s="43">
        <v>1104095882</v>
      </c>
      <c r="AH84" s="43">
        <v>1091736938</v>
      </c>
      <c r="AI84" s="43">
        <v>1158510288</v>
      </c>
      <c r="AJ84" s="43">
        <v>1129337822</v>
      </c>
      <c r="AK84" s="43">
        <v>1215764841</v>
      </c>
      <c r="AL84" s="43">
        <v>1105754183</v>
      </c>
      <c r="AM84" s="43">
        <v>1214287570</v>
      </c>
      <c r="AN84" s="43">
        <v>1180120108</v>
      </c>
      <c r="AO84" s="43">
        <v>1217644866</v>
      </c>
      <c r="AP84" s="39">
        <v>1150631288</v>
      </c>
      <c r="AQ84" s="39">
        <v>1255994119</v>
      </c>
      <c r="AR84" s="39">
        <v>1302269632</v>
      </c>
      <c r="AS84" s="1">
        <v>1330506460</v>
      </c>
      <c r="AT84" s="39">
        <v>1121057364</v>
      </c>
      <c r="AU84" s="1">
        <v>1296004782</v>
      </c>
      <c r="AV84" s="1">
        <v>1183805842</v>
      </c>
    </row>
    <row r="85" spans="1:49" ht="12.6" customHeight="1">
      <c r="A85" s="44" t="s">
        <v>23</v>
      </c>
      <c r="B85" s="48">
        <f>B84/1000000</f>
        <v>1019.115201</v>
      </c>
      <c r="C85" s="48">
        <f t="shared" ref="C85:AP85" si="36">C84/1000000</f>
        <v>1379.5776370000001</v>
      </c>
      <c r="D85" s="48">
        <f t="shared" si="36"/>
        <v>1130.630414</v>
      </c>
      <c r="E85" s="48">
        <f t="shared" si="36"/>
        <v>1030.583482</v>
      </c>
      <c r="F85" s="48">
        <f t="shared" si="36"/>
        <v>758.56874500000004</v>
      </c>
      <c r="G85" s="48">
        <f t="shared" si="36"/>
        <v>850.36223199999995</v>
      </c>
      <c r="H85" s="48">
        <f t="shared" si="36"/>
        <v>854.85480299999995</v>
      </c>
      <c r="I85" s="48">
        <f t="shared" si="36"/>
        <v>838.30476299999998</v>
      </c>
      <c r="J85" s="48">
        <f t="shared" si="36"/>
        <v>799.73269400000004</v>
      </c>
      <c r="K85" s="48">
        <f t="shared" si="36"/>
        <v>1241.1022359999999</v>
      </c>
      <c r="L85" s="48">
        <f t="shared" si="36"/>
        <v>881.89202</v>
      </c>
      <c r="M85" s="48">
        <f t="shared" si="36"/>
        <v>891.10425499999997</v>
      </c>
      <c r="N85" s="48">
        <f t="shared" si="36"/>
        <v>884.70695899999998</v>
      </c>
      <c r="O85" s="48">
        <f t="shared" si="36"/>
        <v>991.55471299999999</v>
      </c>
      <c r="P85" s="48">
        <f t="shared" si="36"/>
        <v>992.96182899999997</v>
      </c>
      <c r="Q85" s="48">
        <f t="shared" si="36"/>
        <v>955.89533600000004</v>
      </c>
      <c r="R85" s="48">
        <f t="shared" si="36"/>
        <v>900.72996699999999</v>
      </c>
      <c r="S85" s="48">
        <f t="shared" si="36"/>
        <v>984.34751600000004</v>
      </c>
      <c r="T85" s="48">
        <f t="shared" si="36"/>
        <v>1128.2494039999999</v>
      </c>
      <c r="U85" s="48">
        <f t="shared" si="36"/>
        <v>1010.69895</v>
      </c>
      <c r="V85" s="48">
        <f t="shared" si="36"/>
        <v>961.71506199999999</v>
      </c>
      <c r="W85" s="48">
        <f t="shared" si="36"/>
        <v>1053.6383049999999</v>
      </c>
      <c r="X85" s="48">
        <f t="shared" si="36"/>
        <v>1075.0292320000001</v>
      </c>
      <c r="Y85" s="48">
        <f t="shared" si="36"/>
        <v>1008.139009</v>
      </c>
      <c r="Z85" s="48">
        <f t="shared" si="36"/>
        <v>979.61421700000005</v>
      </c>
      <c r="AA85" s="48">
        <f t="shared" si="36"/>
        <v>1083.8606970000001</v>
      </c>
      <c r="AB85" s="48">
        <f t="shared" si="36"/>
        <v>1066.5886049999999</v>
      </c>
      <c r="AC85" s="48">
        <f t="shared" si="36"/>
        <v>1030.093415</v>
      </c>
      <c r="AD85" s="48">
        <f t="shared" si="36"/>
        <v>982.87308700000006</v>
      </c>
      <c r="AE85" s="48">
        <f t="shared" si="36"/>
        <v>1221.996744</v>
      </c>
      <c r="AF85" s="48">
        <f t="shared" si="36"/>
        <v>1082.3509959999999</v>
      </c>
      <c r="AG85" s="48">
        <f t="shared" si="36"/>
        <v>1104.0958820000001</v>
      </c>
      <c r="AH85" s="48">
        <f t="shared" si="36"/>
        <v>1091.736938</v>
      </c>
      <c r="AI85" s="48">
        <f t="shared" si="36"/>
        <v>1158.5102879999999</v>
      </c>
      <c r="AJ85" s="48">
        <f t="shared" si="36"/>
        <v>1129.337822</v>
      </c>
      <c r="AK85" s="48">
        <f t="shared" si="36"/>
        <v>1215.7648409999999</v>
      </c>
      <c r="AL85" s="48">
        <f t="shared" si="36"/>
        <v>1105.754183</v>
      </c>
      <c r="AM85" s="48">
        <f t="shared" si="36"/>
        <v>1214.28757</v>
      </c>
      <c r="AN85" s="48">
        <f t="shared" si="36"/>
        <v>1180.1201080000001</v>
      </c>
      <c r="AO85" s="48">
        <f t="shared" si="36"/>
        <v>1217.6448660000001</v>
      </c>
      <c r="AP85" s="48">
        <f t="shared" si="36"/>
        <v>1150.631288</v>
      </c>
      <c r="AQ85" s="48">
        <f t="shared" ref="AQ85:AV85" si="37">AQ84/1000000</f>
        <v>1255.994119</v>
      </c>
      <c r="AR85" s="48">
        <f t="shared" si="37"/>
        <v>1302.269632</v>
      </c>
      <c r="AS85" s="48">
        <f t="shared" si="37"/>
        <v>1330.5064600000001</v>
      </c>
      <c r="AT85" s="48">
        <f t="shared" si="37"/>
        <v>1121.057364</v>
      </c>
      <c r="AU85" s="48">
        <f t="shared" si="37"/>
        <v>1296.004782</v>
      </c>
      <c r="AV85" s="180">
        <f t="shared" si="37"/>
        <v>1183.805842</v>
      </c>
      <c r="AW85" s="180"/>
    </row>
    <row r="86" spans="1:49" s="46" customFormat="1" ht="12" customHeight="1">
      <c r="A86" s="45" t="s">
        <v>2</v>
      </c>
      <c r="B86" s="47"/>
      <c r="C86" s="47"/>
      <c r="D86" s="47"/>
      <c r="E86" s="47"/>
      <c r="F86" s="47">
        <f>F85/B85*100-100</f>
        <v>-25.565947377130712</v>
      </c>
      <c r="G86" s="47">
        <f>G85/C85*100-100</f>
        <v>-38.360683067523524</v>
      </c>
      <c r="H86" s="47">
        <f>H85/D85*100-100</f>
        <v>-24.391313694131711</v>
      </c>
      <c r="I86" s="47">
        <f t="shared" ref="I86:P86" si="38">I85/E85*100-100</f>
        <v>-18.657267689450507</v>
      </c>
      <c r="J86" s="47">
        <f t="shared" si="38"/>
        <v>5.4265284816078321</v>
      </c>
      <c r="K86" s="47">
        <f t="shared" si="38"/>
        <v>45.94983047177476</v>
      </c>
      <c r="L86" s="47">
        <f t="shared" si="38"/>
        <v>3.1627847097678483</v>
      </c>
      <c r="M86" s="47">
        <f t="shared" si="38"/>
        <v>6.2983647869360766</v>
      </c>
      <c r="N86" s="47">
        <f t="shared" si="38"/>
        <v>10.62533339421033</v>
      </c>
      <c r="O86" s="47">
        <f t="shared" si="38"/>
        <v>-20.106927194352423</v>
      </c>
      <c r="P86" s="47">
        <f t="shared" si="38"/>
        <v>12.594490763166206</v>
      </c>
      <c r="Q86" s="47">
        <f t="shared" ref="Q86:W86" si="39">Q85/M85*100-100</f>
        <v>7.2708755049093696</v>
      </c>
      <c r="R86" s="47">
        <f t="shared" si="39"/>
        <v>1.8111090725578833</v>
      </c>
      <c r="S86" s="47">
        <f t="shared" si="39"/>
        <v>-0.7268582263296679</v>
      </c>
      <c r="T86" s="47">
        <f t="shared" si="39"/>
        <v>13.624650117341019</v>
      </c>
      <c r="U86" s="47">
        <f t="shared" si="39"/>
        <v>5.7332232866967274</v>
      </c>
      <c r="V86" s="47">
        <f t="shared" si="39"/>
        <v>6.7706301815536136</v>
      </c>
      <c r="W86" s="47">
        <f t="shared" si="39"/>
        <v>7.0392608173148261</v>
      </c>
      <c r="X86" s="47">
        <f t="shared" ref="X86:AH86" si="40">X85/T85*100-100</f>
        <v>-4.7170573998370884</v>
      </c>
      <c r="Y86" s="47">
        <f t="shared" si="40"/>
        <v>-0.2532842247436804</v>
      </c>
      <c r="Z86" s="47">
        <f t="shared" si="40"/>
        <v>1.8611702891266617</v>
      </c>
      <c r="AA86" s="47">
        <f t="shared" si="40"/>
        <v>2.8683839469940438</v>
      </c>
      <c r="AB86" s="47">
        <f t="shared" si="40"/>
        <v>-0.78515325432566385</v>
      </c>
      <c r="AC86" s="47">
        <f>AC85/Y85*100-100</f>
        <v>2.1777161486665477</v>
      </c>
      <c r="AD86" s="47">
        <f>AD85/Z85*100-100</f>
        <v>0.33266871217733751</v>
      </c>
      <c r="AE86" s="47">
        <f>AE85/AA85*100-100</f>
        <v>12.744815582144867</v>
      </c>
      <c r="AF86" s="47">
        <f>AF85/AB85*100-100</f>
        <v>1.4778323081747118</v>
      </c>
      <c r="AG86" s="47">
        <f t="shared" si="40"/>
        <v>7.1840539821332641</v>
      </c>
      <c r="AH86" s="47">
        <f t="shared" si="40"/>
        <v>11.076084231005098</v>
      </c>
      <c r="AI86" s="47">
        <f t="shared" ref="AI86:AP86" si="41">AI85/AE85*100-100</f>
        <v>-5.1953048411723159</v>
      </c>
      <c r="AJ86" s="47">
        <f t="shared" si="41"/>
        <v>4.3411819431632921</v>
      </c>
      <c r="AK86" s="47">
        <f t="shared" si="41"/>
        <v>10.114063535652235</v>
      </c>
      <c r="AL86" s="47">
        <f t="shared" si="41"/>
        <v>1.2839397946614213</v>
      </c>
      <c r="AM86" s="47">
        <f t="shared" si="41"/>
        <v>4.8145694153731995</v>
      </c>
      <c r="AN86" s="47">
        <f t="shared" si="41"/>
        <v>4.496642635245081</v>
      </c>
      <c r="AO86" s="47">
        <f t="shared" si="41"/>
        <v>0.15463722395966784</v>
      </c>
      <c r="AP86" s="47">
        <f t="shared" si="41"/>
        <v>4.0585064646325719</v>
      </c>
      <c r="AQ86" s="47">
        <f t="shared" ref="AQ86:AV86" si="42">AQ85/AM85*100-100</f>
        <v>3.4346517275146056</v>
      </c>
      <c r="AR86" s="47">
        <f t="shared" si="42"/>
        <v>10.350601025433932</v>
      </c>
      <c r="AS86" s="47">
        <f t="shared" si="42"/>
        <v>9.2688432523641922</v>
      </c>
      <c r="AT86" s="47">
        <f t="shared" si="42"/>
        <v>-2.5702346449664901</v>
      </c>
      <c r="AU86" s="47">
        <f t="shared" si="42"/>
        <v>3.1855772566718628</v>
      </c>
      <c r="AV86" s="47">
        <f t="shared" si="42"/>
        <v>-9.0967175375245262</v>
      </c>
      <c r="AW86" s="47"/>
    </row>
    <row r="87" spans="1:49" s="46" customFormat="1" ht="12" customHeight="1">
      <c r="A87" s="45" t="s">
        <v>1</v>
      </c>
      <c r="B87" s="47"/>
      <c r="C87" s="47">
        <f t="shared" ref="C87:H87" si="43">C85/B85*100-100</f>
        <v>35.370136334567349</v>
      </c>
      <c r="D87" s="47">
        <f t="shared" si="43"/>
        <v>-18.045176749991072</v>
      </c>
      <c r="E87" s="47">
        <f t="shared" si="43"/>
        <v>-8.8487741671523708</v>
      </c>
      <c r="F87" s="47">
        <f t="shared" si="43"/>
        <v>-26.394245759898567</v>
      </c>
      <c r="G87" s="47">
        <f>G85/F85*100-100</f>
        <v>12.100879136537571</v>
      </c>
      <c r="H87" s="47">
        <f t="shared" si="43"/>
        <v>0.52831262148529845</v>
      </c>
      <c r="I87" s="47">
        <f t="shared" ref="I87:P87" si="44">I85/H85*100-100</f>
        <v>-1.9360059675537684</v>
      </c>
      <c r="J87" s="47">
        <f t="shared" si="44"/>
        <v>-4.6011988363234337</v>
      </c>
      <c r="K87" s="47">
        <f t="shared" si="44"/>
        <v>55.189633400182089</v>
      </c>
      <c r="L87" s="47">
        <f t="shared" si="44"/>
        <v>-28.942838517293595</v>
      </c>
      <c r="M87" s="47">
        <f t="shared" si="44"/>
        <v>1.0445989748268687</v>
      </c>
      <c r="N87" s="47">
        <f t="shared" si="44"/>
        <v>-0.71790657087592535</v>
      </c>
      <c r="O87" s="47">
        <f t="shared" si="44"/>
        <v>12.077191539306071</v>
      </c>
      <c r="P87" s="47">
        <f t="shared" si="44"/>
        <v>0.14191007128015087</v>
      </c>
      <c r="Q87" s="47">
        <f t="shared" ref="Q87:W87" si="45">Q85/P85*100-100</f>
        <v>-3.7329222450906485</v>
      </c>
      <c r="R87" s="47">
        <f t="shared" si="45"/>
        <v>-5.7710679111421115</v>
      </c>
      <c r="S87" s="47">
        <f t="shared" si="45"/>
        <v>9.2833093228261703</v>
      </c>
      <c r="T87" s="47">
        <f t="shared" si="45"/>
        <v>14.619012661784353</v>
      </c>
      <c r="U87" s="47">
        <f t="shared" si="45"/>
        <v>-10.418835904831553</v>
      </c>
      <c r="V87" s="47">
        <f t="shared" si="45"/>
        <v>-4.8465359541533104</v>
      </c>
      <c r="W87" s="47">
        <f t="shared" si="45"/>
        <v>9.5582617588243437</v>
      </c>
      <c r="X87" s="47">
        <f t="shared" ref="X87:AH87" si="46">X85/W85*100-100</f>
        <v>2.030196405966862</v>
      </c>
      <c r="Y87" s="47">
        <f t="shared" si="46"/>
        <v>-6.2221771286680791</v>
      </c>
      <c r="Z87" s="47">
        <f t="shared" si="46"/>
        <v>-2.8294502787164788</v>
      </c>
      <c r="AA87" s="47">
        <f t="shared" si="46"/>
        <v>10.641585043472276</v>
      </c>
      <c r="AB87" s="47">
        <f t="shared" si="46"/>
        <v>-1.5935712077951791</v>
      </c>
      <c r="AC87" s="47">
        <f>AC85/AB85*100-100</f>
        <v>-3.4216744702611805</v>
      </c>
      <c r="AD87" s="47">
        <f t="shared" si="46"/>
        <v>-4.584082114533274</v>
      </c>
      <c r="AE87" s="47">
        <f t="shared" si="46"/>
        <v>24.329047174327599</v>
      </c>
      <c r="AF87" s="47">
        <f t="shared" si="46"/>
        <v>-11.427669401384279</v>
      </c>
      <c r="AG87" s="47">
        <f t="shared" si="46"/>
        <v>2.009041991032646</v>
      </c>
      <c r="AH87" s="47">
        <f t="shared" si="46"/>
        <v>-1.119372348134533</v>
      </c>
      <c r="AI87" s="47">
        <f t="shared" ref="AI87:AP87" si="47">AI85/AH85*100-100</f>
        <v>6.1162490409388397</v>
      </c>
      <c r="AJ87" s="47">
        <f t="shared" si="47"/>
        <v>-2.5181015915156024</v>
      </c>
      <c r="AK87" s="47">
        <f t="shared" si="47"/>
        <v>7.6528933430160038</v>
      </c>
      <c r="AL87" s="47">
        <f t="shared" si="47"/>
        <v>-9.048679011766211</v>
      </c>
      <c r="AM87" s="47">
        <f t="shared" si="47"/>
        <v>9.8153268301947776</v>
      </c>
      <c r="AN87" s="47">
        <f t="shared" si="47"/>
        <v>-2.8137866881071574</v>
      </c>
      <c r="AO87" s="47">
        <f t="shared" si="47"/>
        <v>3.1797405828119452</v>
      </c>
      <c r="AP87" s="47">
        <f t="shared" si="47"/>
        <v>-5.5035404715450085</v>
      </c>
      <c r="AQ87" s="47">
        <f t="shared" ref="AQ87:AV87" si="48">AQ85/AP85*100-100</f>
        <v>9.1569586277407069</v>
      </c>
      <c r="AR87" s="47">
        <f t="shared" si="48"/>
        <v>3.684373382006271</v>
      </c>
      <c r="AS87" s="47">
        <f t="shared" si="48"/>
        <v>2.1682781588505833</v>
      </c>
      <c r="AT87" s="47">
        <f t="shared" si="48"/>
        <v>-15.742057802560396</v>
      </c>
      <c r="AU87" s="47">
        <f t="shared" si="48"/>
        <v>15.605572347857134</v>
      </c>
      <c r="AV87" s="47">
        <f t="shared" si="48"/>
        <v>-8.6572936734735038</v>
      </c>
      <c r="AW87" s="47"/>
    </row>
    <row r="88" spans="1:49" ht="12.6" customHeight="1">
      <c r="A88" s="45"/>
      <c r="B88" s="47"/>
      <c r="C88" s="47"/>
      <c r="D88" s="47"/>
      <c r="E88" s="47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6"/>
      <c r="U88" s="46"/>
      <c r="V88" s="48"/>
      <c r="W88" s="46"/>
      <c r="X88" s="46"/>
      <c r="Y88" s="46"/>
      <c r="Z88" s="46"/>
      <c r="AA88" s="46"/>
      <c r="AB88" s="46"/>
      <c r="AC88" s="127"/>
      <c r="AD88" s="127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</row>
    <row r="89" spans="1:49" ht="13.5" hidden="1">
      <c r="A89" s="45"/>
      <c r="B89" s="47">
        <v>1314544434</v>
      </c>
      <c r="C89" s="47">
        <v>1283919842</v>
      </c>
      <c r="D89" s="47">
        <v>1475788893</v>
      </c>
      <c r="E89" s="47">
        <v>1334310008</v>
      </c>
      <c r="F89" s="46">
        <v>1082311163</v>
      </c>
      <c r="G89" s="46">
        <v>1076586895</v>
      </c>
      <c r="H89" s="46">
        <v>1094792008</v>
      </c>
      <c r="I89" s="46">
        <v>1087068379</v>
      </c>
      <c r="J89" s="48">
        <v>1099431912</v>
      </c>
      <c r="K89" s="48">
        <v>1244988240</v>
      </c>
      <c r="L89" s="48">
        <v>1310302924</v>
      </c>
      <c r="M89" s="48">
        <v>1395139653</v>
      </c>
      <c r="N89" s="48">
        <v>1241949249</v>
      </c>
      <c r="O89" s="48">
        <v>1189929548</v>
      </c>
      <c r="P89" s="48">
        <v>1436932827</v>
      </c>
      <c r="Q89" s="48">
        <v>967235481</v>
      </c>
      <c r="R89" s="48">
        <v>1040995706</v>
      </c>
      <c r="S89" s="46">
        <v>1498948330</v>
      </c>
      <c r="T89" s="128">
        <v>1786883348</v>
      </c>
      <c r="U89" s="46">
        <v>1462845991</v>
      </c>
      <c r="V89" s="48">
        <v>1366038458</v>
      </c>
      <c r="W89" s="46">
        <v>1554712148</v>
      </c>
      <c r="X89" s="46">
        <v>1206587110</v>
      </c>
      <c r="Y89" s="46">
        <v>1117235051</v>
      </c>
      <c r="Z89" s="46">
        <v>1121534195</v>
      </c>
      <c r="AA89" s="46">
        <v>1192028399</v>
      </c>
      <c r="AB89" s="46">
        <v>1141416846</v>
      </c>
      <c r="AC89" s="46">
        <v>1152866836</v>
      </c>
      <c r="AD89" s="46">
        <v>1137968923</v>
      </c>
      <c r="AE89" s="46">
        <v>1270165792</v>
      </c>
      <c r="AF89" s="46">
        <v>1320932410</v>
      </c>
      <c r="AG89" s="46">
        <v>1193005671</v>
      </c>
      <c r="AH89" s="46">
        <v>1198668041</v>
      </c>
      <c r="AI89" s="46">
        <v>1272467761</v>
      </c>
      <c r="AJ89" s="46">
        <v>1321927930</v>
      </c>
      <c r="AK89" s="46">
        <v>1284355914</v>
      </c>
      <c r="AL89" s="46">
        <v>1351584538</v>
      </c>
      <c r="AM89" s="46">
        <v>1457635209</v>
      </c>
      <c r="AN89" s="46">
        <v>1549963435</v>
      </c>
      <c r="AO89" s="46">
        <v>1335999750</v>
      </c>
      <c r="AP89" s="129">
        <v>1517145269</v>
      </c>
      <c r="AQ89" s="129">
        <v>1482322813</v>
      </c>
      <c r="AR89" s="129">
        <v>1492050964</v>
      </c>
      <c r="AS89" s="129">
        <v>1414218201</v>
      </c>
      <c r="AT89" s="130">
        <v>1475396199</v>
      </c>
      <c r="AU89" s="46">
        <v>1257846920</v>
      </c>
      <c r="AV89" s="46">
        <v>1376823034</v>
      </c>
      <c r="AW89" s="46"/>
    </row>
    <row r="90" spans="1:49" ht="12.6" customHeight="1">
      <c r="A90" s="44" t="s">
        <v>24</v>
      </c>
      <c r="B90" s="48">
        <f>B89/1000000</f>
        <v>1314.5444339999999</v>
      </c>
      <c r="C90" s="48">
        <f t="shared" ref="C90:AR90" si="49">C89/1000000</f>
        <v>1283.919842</v>
      </c>
      <c r="D90" s="48">
        <f t="shared" si="49"/>
        <v>1475.7888929999999</v>
      </c>
      <c r="E90" s="48">
        <f t="shared" si="49"/>
        <v>1334.3100079999999</v>
      </c>
      <c r="F90" s="48">
        <f t="shared" si="49"/>
        <v>1082.3111630000001</v>
      </c>
      <c r="G90" s="48">
        <f t="shared" si="49"/>
        <v>1076.5868949999999</v>
      </c>
      <c r="H90" s="48">
        <f t="shared" si="49"/>
        <v>1094.7920079999999</v>
      </c>
      <c r="I90" s="48">
        <f t="shared" si="49"/>
        <v>1087.068379</v>
      </c>
      <c r="J90" s="48">
        <f t="shared" si="49"/>
        <v>1099.431912</v>
      </c>
      <c r="K90" s="48">
        <f t="shared" si="49"/>
        <v>1244.9882399999999</v>
      </c>
      <c r="L90" s="48">
        <f t="shared" si="49"/>
        <v>1310.3029240000001</v>
      </c>
      <c r="M90" s="48">
        <f t="shared" si="49"/>
        <v>1395.139653</v>
      </c>
      <c r="N90" s="48">
        <f t="shared" si="49"/>
        <v>1241.949249</v>
      </c>
      <c r="O90" s="48">
        <f t="shared" si="49"/>
        <v>1189.9295480000001</v>
      </c>
      <c r="P90" s="48">
        <f t="shared" si="49"/>
        <v>1436.9328270000001</v>
      </c>
      <c r="Q90" s="48">
        <f t="shared" si="49"/>
        <v>967.23548100000005</v>
      </c>
      <c r="R90" s="48">
        <f t="shared" si="49"/>
        <v>1040.9957059999999</v>
      </c>
      <c r="S90" s="48">
        <f t="shared" si="49"/>
        <v>1498.9483299999999</v>
      </c>
      <c r="T90" s="48">
        <f t="shared" si="49"/>
        <v>1786.8833480000001</v>
      </c>
      <c r="U90" s="48">
        <f t="shared" si="49"/>
        <v>1462.8459909999999</v>
      </c>
      <c r="V90" s="48">
        <f t="shared" si="49"/>
        <v>1366.038458</v>
      </c>
      <c r="W90" s="48">
        <f t="shared" si="49"/>
        <v>1554.7121480000001</v>
      </c>
      <c r="X90" s="48">
        <f t="shared" si="49"/>
        <v>1206.5871099999999</v>
      </c>
      <c r="Y90" s="48">
        <f t="shared" si="49"/>
        <v>1117.2350510000001</v>
      </c>
      <c r="Z90" s="48">
        <f t="shared" si="49"/>
        <v>1121.534195</v>
      </c>
      <c r="AA90" s="48">
        <f t="shared" si="49"/>
        <v>1192.028399</v>
      </c>
      <c r="AB90" s="48">
        <f t="shared" si="49"/>
        <v>1141.4168460000001</v>
      </c>
      <c r="AC90" s="48">
        <f t="shared" si="49"/>
        <v>1152.8668359999999</v>
      </c>
      <c r="AD90" s="48">
        <f t="shared" si="49"/>
        <v>1137.9689229999999</v>
      </c>
      <c r="AE90" s="48">
        <f t="shared" si="49"/>
        <v>1270.165792</v>
      </c>
      <c r="AF90" s="48">
        <f t="shared" si="49"/>
        <v>1320.9324099999999</v>
      </c>
      <c r="AG90" s="48">
        <f t="shared" si="49"/>
        <v>1193.0056709999999</v>
      </c>
      <c r="AH90" s="48">
        <f t="shared" si="49"/>
        <v>1198.6680409999999</v>
      </c>
      <c r="AI90" s="48">
        <f t="shared" si="49"/>
        <v>1272.4677610000001</v>
      </c>
      <c r="AJ90" s="48">
        <f t="shared" si="49"/>
        <v>1321.9279300000001</v>
      </c>
      <c r="AK90" s="48">
        <f t="shared" si="49"/>
        <v>1284.355914</v>
      </c>
      <c r="AL90" s="48">
        <f t="shared" si="49"/>
        <v>1351.5845380000001</v>
      </c>
      <c r="AM90" s="48">
        <f t="shared" si="49"/>
        <v>1457.635209</v>
      </c>
      <c r="AN90" s="48">
        <f t="shared" si="49"/>
        <v>1549.9634349999999</v>
      </c>
      <c r="AO90" s="48">
        <f t="shared" si="49"/>
        <v>1335.9997499999999</v>
      </c>
      <c r="AP90" s="48">
        <f t="shared" si="49"/>
        <v>1517.1452690000001</v>
      </c>
      <c r="AQ90" s="48">
        <f t="shared" si="49"/>
        <v>1482.322813</v>
      </c>
      <c r="AR90" s="48">
        <f t="shared" si="49"/>
        <v>1492.050964</v>
      </c>
      <c r="AS90" s="48">
        <f>AS89/1000000</f>
        <v>1414.2182009999999</v>
      </c>
      <c r="AT90" s="48">
        <f>AT89/1000000</f>
        <v>1475.396199</v>
      </c>
      <c r="AU90" s="48">
        <f>AU89/1000000</f>
        <v>1257.84692</v>
      </c>
      <c r="AV90" s="180">
        <f>AV89/1000000</f>
        <v>1376.823034</v>
      </c>
      <c r="AW90" s="180"/>
    </row>
    <row r="91" spans="1:49" s="46" customFormat="1" ht="12.6" customHeight="1">
      <c r="A91" s="45" t="s">
        <v>2</v>
      </c>
      <c r="B91" s="47"/>
      <c r="C91" s="47"/>
      <c r="D91" s="47"/>
      <c r="E91" s="47"/>
      <c r="F91" s="47">
        <f>F90/B90*100-100</f>
        <v>-17.666445119191749</v>
      </c>
      <c r="G91" s="47">
        <f>G90/C90*100-100</f>
        <v>-16.14843389888199</v>
      </c>
      <c r="H91" s="47">
        <f>H90/D90*100-100</f>
        <v>-25.816489526866221</v>
      </c>
      <c r="I91" s="47">
        <f t="shared" ref="I91:O91" si="50">I90/E90*100-100</f>
        <v>-18.529549169056352</v>
      </c>
      <c r="J91" s="47">
        <f t="shared" si="50"/>
        <v>1.5818693907345249</v>
      </c>
      <c r="K91" s="47">
        <f t="shared" si="50"/>
        <v>15.642150743438137</v>
      </c>
      <c r="L91" s="47">
        <f t="shared" si="50"/>
        <v>19.685101318350149</v>
      </c>
      <c r="M91" s="47">
        <f t="shared" si="50"/>
        <v>28.339640812972249</v>
      </c>
      <c r="N91" s="47">
        <f t="shared" si="50"/>
        <v>12.962816109343578</v>
      </c>
      <c r="O91" s="47">
        <f t="shared" si="50"/>
        <v>-4.4224266728816559</v>
      </c>
      <c r="P91" s="47">
        <f>P90/L90*100-100</f>
        <v>9.664170069424344</v>
      </c>
      <c r="Q91" s="47">
        <f t="shared" ref="Q91:V91" si="51">Q90/M90*100-100</f>
        <v>-30.671063723252928</v>
      </c>
      <c r="R91" s="47">
        <f t="shared" si="51"/>
        <v>-16.180495552600476</v>
      </c>
      <c r="S91" s="47">
        <f t="shared" si="51"/>
        <v>25.969502355781486</v>
      </c>
      <c r="T91" s="47">
        <f t="shared" si="51"/>
        <v>24.353993062474586</v>
      </c>
      <c r="U91" s="47">
        <f t="shared" si="51"/>
        <v>51.239901733919112</v>
      </c>
      <c r="V91" s="47">
        <f t="shared" si="51"/>
        <v>31.224216404212541</v>
      </c>
      <c r="W91" s="47">
        <f t="shared" ref="W91:AB91" si="52">W90/S90*100-100</f>
        <v>3.7201961457870851</v>
      </c>
      <c r="X91" s="47">
        <f t="shared" si="52"/>
        <v>-32.475328546181075</v>
      </c>
      <c r="Y91" s="47">
        <f t="shared" si="52"/>
        <v>-23.625927960040443</v>
      </c>
      <c r="Z91" s="47">
        <f t="shared" si="52"/>
        <v>-17.898783271297916</v>
      </c>
      <c r="AA91" s="47">
        <f t="shared" si="52"/>
        <v>-23.328032103342139</v>
      </c>
      <c r="AB91" s="47">
        <f t="shared" si="52"/>
        <v>-5.4012067143664382</v>
      </c>
      <c r="AC91" s="47">
        <f t="shared" ref="AC91:AN91" si="53">AC90/Y90*100-100</f>
        <v>3.1892827716161491</v>
      </c>
      <c r="AD91" s="47">
        <f t="shared" si="53"/>
        <v>1.4653791273836276</v>
      </c>
      <c r="AE91" s="47">
        <f t="shared" si="53"/>
        <v>6.554994248924757</v>
      </c>
      <c r="AF91" s="47">
        <f t="shared" si="53"/>
        <v>15.727432500150769</v>
      </c>
      <c r="AG91" s="47">
        <f t="shared" si="53"/>
        <v>3.4816540598275907</v>
      </c>
      <c r="AH91" s="47">
        <f t="shared" si="53"/>
        <v>5.3339873148715071</v>
      </c>
      <c r="AI91" s="47">
        <f t="shared" si="53"/>
        <v>0.18123374243729984</v>
      </c>
      <c r="AJ91" s="47">
        <f t="shared" si="53"/>
        <v>7.5364946189807824E-2</v>
      </c>
      <c r="AK91" s="47">
        <f t="shared" si="53"/>
        <v>7.6571507764442259</v>
      </c>
      <c r="AL91" s="47">
        <f t="shared" si="53"/>
        <v>12.75720147443225</v>
      </c>
      <c r="AM91" s="47">
        <f t="shared" si="53"/>
        <v>14.551838064210102</v>
      </c>
      <c r="AN91" s="47">
        <f t="shared" si="53"/>
        <v>17.250222181174422</v>
      </c>
      <c r="AO91" s="47">
        <f t="shared" ref="AO91:AV91" si="54">AO90/AK90*100-100</f>
        <v>4.0209910225865997</v>
      </c>
      <c r="AP91" s="47">
        <f t="shared" si="54"/>
        <v>12.24938036395325</v>
      </c>
      <c r="AQ91" s="47">
        <f t="shared" si="54"/>
        <v>1.6936750599580108</v>
      </c>
      <c r="AR91" s="47">
        <f t="shared" si="54"/>
        <v>-3.7363765939420261</v>
      </c>
      <c r="AS91" s="47">
        <f t="shared" si="54"/>
        <v>5.8546755716084533</v>
      </c>
      <c r="AT91" s="47">
        <f t="shared" si="54"/>
        <v>-2.7518175650719456</v>
      </c>
      <c r="AU91" s="47">
        <f t="shared" si="54"/>
        <v>-15.143522789458686</v>
      </c>
      <c r="AV91" s="47">
        <f t="shared" si="54"/>
        <v>-7.7227878122264997</v>
      </c>
      <c r="AW91" s="47"/>
    </row>
    <row r="92" spans="1:49" s="46" customFormat="1" ht="12.6" customHeight="1">
      <c r="A92" s="45" t="s">
        <v>1</v>
      </c>
      <c r="B92" s="47"/>
      <c r="C92" s="47">
        <f t="shared" ref="C92:H92" si="55">C90/B90*100-100</f>
        <v>-2.3296733992333003</v>
      </c>
      <c r="D92" s="47">
        <f t="shared" si="55"/>
        <v>14.944005437373704</v>
      </c>
      <c r="E92" s="47">
        <f t="shared" si="55"/>
        <v>-9.5866614575476348</v>
      </c>
      <c r="F92" s="47">
        <f t="shared" si="55"/>
        <v>-18.886079208663162</v>
      </c>
      <c r="G92" s="47">
        <f>G90/F90*100-100</f>
        <v>-0.5288930019102196</v>
      </c>
      <c r="H92" s="47">
        <f t="shared" si="55"/>
        <v>1.6910026570590873</v>
      </c>
      <c r="I92" s="47">
        <f t="shared" ref="I92:N92" si="56">I90/H90*100-100</f>
        <v>-0.7054882519748702</v>
      </c>
      <c r="J92" s="47">
        <f t="shared" si="56"/>
        <v>1.1373279950772854</v>
      </c>
      <c r="K92" s="47">
        <f t="shared" si="56"/>
        <v>13.239230771027493</v>
      </c>
      <c r="L92" s="47">
        <f t="shared" si="56"/>
        <v>5.2462089119813697</v>
      </c>
      <c r="M92" s="47">
        <f t="shared" si="56"/>
        <v>6.4745890012224265</v>
      </c>
      <c r="N92" s="47">
        <f t="shared" si="56"/>
        <v>-10.980291734278453</v>
      </c>
      <c r="O92" s="47">
        <f t="shared" ref="O92:W92" si="57">O90/N90*100-100</f>
        <v>-4.1885528770105083</v>
      </c>
      <c r="P92" s="47">
        <f t="shared" si="57"/>
        <v>20.757806999175372</v>
      </c>
      <c r="Q92" s="47">
        <f t="shared" si="57"/>
        <v>-32.68749500146258</v>
      </c>
      <c r="R92" s="47">
        <f t="shared" si="57"/>
        <v>7.6258808169176149</v>
      </c>
      <c r="S92" s="47">
        <f t="shared" si="57"/>
        <v>43.991787993023678</v>
      </c>
      <c r="T92" s="47">
        <f t="shared" si="57"/>
        <v>19.209135647791143</v>
      </c>
      <c r="U92" s="47">
        <f t="shared" si="57"/>
        <v>-18.134219973714821</v>
      </c>
      <c r="V92" s="47">
        <f t="shared" si="57"/>
        <v>-6.6177529005512383</v>
      </c>
      <c r="W92" s="47">
        <f t="shared" si="57"/>
        <v>13.811740723334751</v>
      </c>
      <c r="X92" s="47">
        <f t="shared" ref="X92:AN92" si="58">X90/W90*100-100</f>
        <v>-22.391607246899838</v>
      </c>
      <c r="Y92" s="47">
        <f t="shared" si="58"/>
        <v>-7.4053550099668968</v>
      </c>
      <c r="Z92" s="47">
        <f t="shared" si="58"/>
        <v>0.38480210553292693</v>
      </c>
      <c r="AA92" s="47">
        <f t="shared" si="58"/>
        <v>6.2855153515849906</v>
      </c>
      <c r="AB92" s="47">
        <f t="shared" si="58"/>
        <v>-4.2458344987802548</v>
      </c>
      <c r="AC92" s="47">
        <f>AC90/AB90*100-100</f>
        <v>1.0031383398734022</v>
      </c>
      <c r="AD92" s="47">
        <f t="shared" si="58"/>
        <v>-1.2922492463821698</v>
      </c>
      <c r="AE92" s="47">
        <f t="shared" si="58"/>
        <v>11.616913812680636</v>
      </c>
      <c r="AF92" s="47">
        <f t="shared" si="58"/>
        <v>3.9968497277873354</v>
      </c>
      <c r="AG92" s="47">
        <f t="shared" si="58"/>
        <v>-9.6845787136073085</v>
      </c>
      <c r="AH92" s="47">
        <f t="shared" si="58"/>
        <v>0.47463060215410735</v>
      </c>
      <c r="AI92" s="47">
        <f t="shared" si="58"/>
        <v>6.1568105159817321</v>
      </c>
      <c r="AJ92" s="47">
        <f t="shared" si="58"/>
        <v>3.8869486926042356</v>
      </c>
      <c r="AK92" s="47">
        <f t="shared" si="58"/>
        <v>-2.8422136447332775</v>
      </c>
      <c r="AL92" s="47">
        <f t="shared" si="58"/>
        <v>5.234423205217567</v>
      </c>
      <c r="AM92" s="47">
        <f t="shared" si="58"/>
        <v>7.8463956947101536</v>
      </c>
      <c r="AN92" s="47">
        <f t="shared" si="58"/>
        <v>6.3341105806123466</v>
      </c>
      <c r="AO92" s="47">
        <f t="shared" ref="AO92:AV92" si="59">AO90/AN90*100-100</f>
        <v>-13.804434360737034</v>
      </c>
      <c r="AP92" s="47">
        <f t="shared" si="59"/>
        <v>13.558798869535721</v>
      </c>
      <c r="AQ92" s="47">
        <f t="shared" si="59"/>
        <v>-2.2952618125324733</v>
      </c>
      <c r="AR92" s="47">
        <f t="shared" si="59"/>
        <v>0.65627749331549978</v>
      </c>
      <c r="AS92" s="47">
        <f t="shared" si="59"/>
        <v>-5.2164949373673153</v>
      </c>
      <c r="AT92" s="47">
        <f t="shared" si="59"/>
        <v>4.3259235354728816</v>
      </c>
      <c r="AU92" s="47">
        <f t="shared" si="59"/>
        <v>-14.745142975659803</v>
      </c>
      <c r="AV92" s="47">
        <f t="shared" si="59"/>
        <v>9.4587117166848884</v>
      </c>
      <c r="AW92" s="47"/>
    </row>
    <row r="93" spans="1:49" ht="12.6" customHeight="1">
      <c r="A93" s="56"/>
      <c r="B93" s="46"/>
      <c r="C93" s="46"/>
      <c r="D93" s="46"/>
      <c r="E93" s="46"/>
      <c r="F93" s="131"/>
      <c r="G93" s="131"/>
      <c r="H93" s="46"/>
      <c r="I93" s="46"/>
      <c r="J93" s="131"/>
      <c r="K93" s="131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</row>
    <row r="94" spans="1:49" ht="12.75">
      <c r="A94" s="44" t="s">
        <v>25</v>
      </c>
      <c r="B94" s="48">
        <f>B85-B90</f>
        <v>-295.42923299999995</v>
      </c>
      <c r="C94" s="48">
        <f t="shared" ref="C94:U94" si="60">C85-C90</f>
        <v>95.657795000000078</v>
      </c>
      <c r="D94" s="48">
        <f t="shared" si="60"/>
        <v>-345.15847899999994</v>
      </c>
      <c r="E94" s="48">
        <f t="shared" si="60"/>
        <v>-303.72652599999992</v>
      </c>
      <c r="F94" s="48">
        <f t="shared" si="60"/>
        <v>-323.74241800000004</v>
      </c>
      <c r="G94" s="48">
        <f t="shared" si="60"/>
        <v>-226.22466299999996</v>
      </c>
      <c r="H94" s="48">
        <f t="shared" si="60"/>
        <v>-239.93720499999995</v>
      </c>
      <c r="I94" s="48">
        <f t="shared" si="60"/>
        <v>-248.76361600000007</v>
      </c>
      <c r="J94" s="48">
        <f t="shared" si="60"/>
        <v>-299.69921799999997</v>
      </c>
      <c r="K94" s="48">
        <f t="shared" si="60"/>
        <v>-3.8860039999999572</v>
      </c>
      <c r="L94" s="48">
        <f t="shared" si="60"/>
        <v>-428.41090400000007</v>
      </c>
      <c r="M94" s="48">
        <f t="shared" si="60"/>
        <v>-504.03539799999999</v>
      </c>
      <c r="N94" s="48">
        <f t="shared" si="60"/>
        <v>-357.24229000000003</v>
      </c>
      <c r="O94" s="48">
        <f t="shared" si="60"/>
        <v>-198.37483500000008</v>
      </c>
      <c r="P94" s="48">
        <f t="shared" si="60"/>
        <v>-443.97099800000012</v>
      </c>
      <c r="Q94" s="48">
        <f t="shared" si="60"/>
        <v>-11.340145000000007</v>
      </c>
      <c r="R94" s="48">
        <f t="shared" si="60"/>
        <v>-140.26573899999994</v>
      </c>
      <c r="S94" s="48">
        <f t="shared" si="60"/>
        <v>-514.6008139999999</v>
      </c>
      <c r="T94" s="48">
        <f t="shared" si="60"/>
        <v>-658.63394400000016</v>
      </c>
      <c r="U94" s="48">
        <f t="shared" si="60"/>
        <v>-452.14704099999994</v>
      </c>
      <c r="V94" s="48">
        <f t="shared" ref="V94:AM94" si="61">V85-V90</f>
        <v>-404.323396</v>
      </c>
      <c r="W94" s="48">
        <f t="shared" si="61"/>
        <v>-501.07384300000012</v>
      </c>
      <c r="X94" s="48">
        <f t="shared" si="61"/>
        <v>-131.55787799999985</v>
      </c>
      <c r="Y94" s="48">
        <f t="shared" si="61"/>
        <v>-109.09604200000012</v>
      </c>
      <c r="Z94" s="48">
        <f t="shared" si="61"/>
        <v>-141.9199779999999</v>
      </c>
      <c r="AA94" s="48">
        <f t="shared" si="61"/>
        <v>-108.16770199999996</v>
      </c>
      <c r="AB94" s="48">
        <f t="shared" si="61"/>
        <v>-74.828241000000162</v>
      </c>
      <c r="AC94" s="48">
        <f t="shared" si="61"/>
        <v>-122.77342099999987</v>
      </c>
      <c r="AD94" s="48">
        <f t="shared" si="61"/>
        <v>-155.09583599999985</v>
      </c>
      <c r="AE94" s="48">
        <f t="shared" si="61"/>
        <v>-48.169047999999975</v>
      </c>
      <c r="AF94" s="48">
        <f t="shared" si="61"/>
        <v>-238.581414</v>
      </c>
      <c r="AG94" s="48">
        <f t="shared" si="61"/>
        <v>-88.909788999999819</v>
      </c>
      <c r="AH94" s="48">
        <f t="shared" si="61"/>
        <v>-106.93110299999989</v>
      </c>
      <c r="AI94" s="48">
        <f t="shared" si="61"/>
        <v>-113.95747300000016</v>
      </c>
      <c r="AJ94" s="48">
        <f t="shared" si="61"/>
        <v>-192.5901080000001</v>
      </c>
      <c r="AK94" s="48">
        <f t="shared" si="61"/>
        <v>-68.591073000000051</v>
      </c>
      <c r="AL94" s="48">
        <f t="shared" si="61"/>
        <v>-245.83035500000005</v>
      </c>
      <c r="AM94" s="48">
        <f t="shared" si="61"/>
        <v>-243.34763900000007</v>
      </c>
      <c r="AN94" s="48">
        <f t="shared" ref="AN94:AS94" si="62">AN85-AN90</f>
        <v>-369.84332699999982</v>
      </c>
      <c r="AO94" s="48">
        <f t="shared" si="62"/>
        <v>-118.35488399999986</v>
      </c>
      <c r="AP94" s="48">
        <f t="shared" si="62"/>
        <v>-366.51398100000006</v>
      </c>
      <c r="AQ94" s="48">
        <f t="shared" si="62"/>
        <v>-226.32869400000004</v>
      </c>
      <c r="AR94" s="48">
        <f t="shared" si="62"/>
        <v>-189.78133200000002</v>
      </c>
      <c r="AS94" s="48">
        <f t="shared" si="62"/>
        <v>-83.711740999999847</v>
      </c>
      <c r="AT94" s="48">
        <f>AT85-AT90</f>
        <v>-354.33883500000002</v>
      </c>
      <c r="AU94" s="48">
        <f>AU85-AU90</f>
        <v>38.157862000000023</v>
      </c>
      <c r="AV94" s="180">
        <f>AV85-AV90</f>
        <v>-193.01719200000002</v>
      </c>
      <c r="AW94" s="180"/>
    </row>
    <row r="95" spans="1:49" s="46" customFormat="1" ht="12.75">
      <c r="A95" s="45" t="s">
        <v>11</v>
      </c>
      <c r="B95" s="116"/>
      <c r="C95" s="116"/>
      <c r="D95" s="116"/>
      <c r="E95" s="116"/>
      <c r="F95" s="116">
        <f>F94-B94</f>
        <v>-28.31318500000009</v>
      </c>
      <c r="G95" s="116">
        <f>G94-C94</f>
        <v>-321.88245800000004</v>
      </c>
      <c r="H95" s="116">
        <f t="shared" ref="H95:P95" si="63">H94-D94</f>
        <v>105.22127399999999</v>
      </c>
      <c r="I95" s="116">
        <f t="shared" si="63"/>
        <v>54.962909999999852</v>
      </c>
      <c r="J95" s="116">
        <f t="shared" si="63"/>
        <v>24.04320000000007</v>
      </c>
      <c r="K95" s="116">
        <f t="shared" si="63"/>
        <v>222.33865900000001</v>
      </c>
      <c r="L95" s="116">
        <f t="shared" si="63"/>
        <v>-188.47369900000012</v>
      </c>
      <c r="M95" s="116">
        <f t="shared" si="63"/>
        <v>-255.27178199999992</v>
      </c>
      <c r="N95" s="116">
        <f t="shared" si="63"/>
        <v>-57.543072000000052</v>
      </c>
      <c r="O95" s="116">
        <f t="shared" si="63"/>
        <v>-194.48883100000012</v>
      </c>
      <c r="P95" s="116">
        <f t="shared" si="63"/>
        <v>-15.560094000000049</v>
      </c>
      <c r="Q95" s="117">
        <f t="shared" ref="Q95:W95" si="64">Q94-M94</f>
        <v>492.69525299999998</v>
      </c>
      <c r="R95" s="117">
        <f t="shared" si="64"/>
        <v>216.97655100000009</v>
      </c>
      <c r="S95" s="117">
        <f t="shared" si="64"/>
        <v>-316.22597899999982</v>
      </c>
      <c r="T95" s="117">
        <f t="shared" si="64"/>
        <v>-214.66294600000003</v>
      </c>
      <c r="U95" s="117">
        <f t="shared" si="64"/>
        <v>-440.80689599999994</v>
      </c>
      <c r="V95" s="117">
        <f t="shared" si="64"/>
        <v>-264.05765700000006</v>
      </c>
      <c r="W95" s="117">
        <f t="shared" si="64"/>
        <v>13.526970999999776</v>
      </c>
      <c r="X95" s="117">
        <f t="shared" ref="X95:AG95" si="65">X94-T94</f>
        <v>527.07606600000031</v>
      </c>
      <c r="Y95" s="117">
        <f t="shared" si="65"/>
        <v>343.05099899999982</v>
      </c>
      <c r="Z95" s="117">
        <f t="shared" si="65"/>
        <v>262.4034180000001</v>
      </c>
      <c r="AA95" s="117">
        <f t="shared" si="65"/>
        <v>392.90614100000016</v>
      </c>
      <c r="AB95" s="117">
        <f t="shared" si="65"/>
        <v>56.729636999999684</v>
      </c>
      <c r="AC95" s="117">
        <f>AC94-Y94</f>
        <v>-13.677378999999746</v>
      </c>
      <c r="AD95" s="117">
        <f>AD94-Z94</f>
        <v>-13.175857999999948</v>
      </c>
      <c r="AE95" s="117">
        <f>AE94-AA94</f>
        <v>59.998653999999988</v>
      </c>
      <c r="AF95" s="117">
        <f>AF94-AB94</f>
        <v>-163.75317299999983</v>
      </c>
      <c r="AG95" s="117">
        <f t="shared" si="65"/>
        <v>33.863632000000052</v>
      </c>
      <c r="AH95" s="117">
        <f t="shared" ref="AH95:AM95" si="66">AH94-AD94</f>
        <v>48.164732999999956</v>
      </c>
      <c r="AI95" s="117">
        <f t="shared" si="66"/>
        <v>-65.788425000000188</v>
      </c>
      <c r="AJ95" s="117">
        <f t="shared" si="66"/>
        <v>45.991305999999895</v>
      </c>
      <c r="AK95" s="117">
        <f t="shared" si="66"/>
        <v>20.318715999999768</v>
      </c>
      <c r="AL95" s="117">
        <f t="shared" si="66"/>
        <v>-138.89925200000016</v>
      </c>
      <c r="AM95" s="117">
        <f t="shared" si="66"/>
        <v>-129.39016599999991</v>
      </c>
      <c r="AN95" s="117">
        <f t="shared" ref="AN95:AV95" si="67">AN94-AJ94</f>
        <v>-177.25321899999972</v>
      </c>
      <c r="AO95" s="117">
        <f t="shared" si="67"/>
        <v>-49.763810999999805</v>
      </c>
      <c r="AP95" s="117">
        <f t="shared" si="67"/>
        <v>-120.683626</v>
      </c>
      <c r="AQ95" s="117">
        <f t="shared" si="67"/>
        <v>17.018945000000031</v>
      </c>
      <c r="AR95" s="117">
        <f t="shared" si="67"/>
        <v>180.0619949999998</v>
      </c>
      <c r="AS95" s="117">
        <f t="shared" si="67"/>
        <v>34.643143000000009</v>
      </c>
      <c r="AT95" s="117">
        <f t="shared" si="67"/>
        <v>12.175146000000041</v>
      </c>
      <c r="AU95" s="117">
        <f t="shared" si="67"/>
        <v>264.48655600000006</v>
      </c>
      <c r="AV95" s="117">
        <f t="shared" si="67"/>
        <v>-3.2358600000000024</v>
      </c>
      <c r="AW95" s="117"/>
    </row>
    <row r="96" spans="1:49" s="46" customFormat="1" ht="12.6" customHeight="1">
      <c r="A96" s="45" t="s">
        <v>10</v>
      </c>
      <c r="B96" s="117"/>
      <c r="C96" s="117">
        <f t="shared" ref="C96:I96" si="68">C94-B94</f>
        <v>391.08702800000003</v>
      </c>
      <c r="D96" s="117">
        <f t="shared" si="68"/>
        <v>-440.81627400000002</v>
      </c>
      <c r="E96" s="117">
        <f t="shared" si="68"/>
        <v>41.431953000000021</v>
      </c>
      <c r="F96" s="117">
        <f t="shared" si="68"/>
        <v>-20.015892000000122</v>
      </c>
      <c r="G96" s="117">
        <f t="shared" si="68"/>
        <v>97.517755000000079</v>
      </c>
      <c r="H96" s="117">
        <f>H94-G94</f>
        <v>-13.712541999999985</v>
      </c>
      <c r="I96" s="117">
        <f t="shared" si="68"/>
        <v>-8.826411000000121</v>
      </c>
      <c r="J96" s="117">
        <f t="shared" ref="J96:Q96" si="69">J94-I94</f>
        <v>-50.935601999999903</v>
      </c>
      <c r="K96" s="117">
        <f t="shared" si="69"/>
        <v>295.81321400000002</v>
      </c>
      <c r="L96" s="117">
        <f t="shared" si="69"/>
        <v>-424.52490000000012</v>
      </c>
      <c r="M96" s="117">
        <f t="shared" si="69"/>
        <v>-75.624493999999913</v>
      </c>
      <c r="N96" s="117">
        <f t="shared" si="69"/>
        <v>146.79310799999996</v>
      </c>
      <c r="O96" s="117">
        <f t="shared" si="69"/>
        <v>158.86745499999995</v>
      </c>
      <c r="P96" s="117">
        <f t="shared" si="69"/>
        <v>-245.59616300000005</v>
      </c>
      <c r="Q96" s="117">
        <f t="shared" si="69"/>
        <v>432.63085300000012</v>
      </c>
      <c r="R96" s="117">
        <f t="shared" ref="R96:W96" si="70">R94-Q94</f>
        <v>-128.92559399999993</v>
      </c>
      <c r="S96" s="117">
        <f t="shared" si="70"/>
        <v>-374.33507499999996</v>
      </c>
      <c r="T96" s="117">
        <f t="shared" si="70"/>
        <v>-144.03313000000026</v>
      </c>
      <c r="U96" s="117">
        <f t="shared" si="70"/>
        <v>206.48690300000021</v>
      </c>
      <c r="V96" s="117">
        <f t="shared" si="70"/>
        <v>47.823644999999942</v>
      </c>
      <c r="W96" s="117">
        <f t="shared" si="70"/>
        <v>-96.750447000000122</v>
      </c>
      <c r="X96" s="117">
        <f t="shared" ref="X96:AM96" si="71">X94-W94</f>
        <v>369.51596500000028</v>
      </c>
      <c r="Y96" s="117">
        <f t="shared" si="71"/>
        <v>22.461835999999721</v>
      </c>
      <c r="Z96" s="117">
        <f t="shared" si="71"/>
        <v>-32.823935999999776</v>
      </c>
      <c r="AA96" s="117">
        <f t="shared" si="71"/>
        <v>33.752275999999938</v>
      </c>
      <c r="AB96" s="117">
        <f t="shared" si="71"/>
        <v>33.339460999999801</v>
      </c>
      <c r="AC96" s="117">
        <f>AC94-AB94</f>
        <v>-47.945179999999709</v>
      </c>
      <c r="AD96" s="117">
        <f t="shared" si="71"/>
        <v>-32.322414999999978</v>
      </c>
      <c r="AE96" s="117">
        <f t="shared" si="71"/>
        <v>106.92678799999987</v>
      </c>
      <c r="AF96" s="117">
        <f t="shared" si="71"/>
        <v>-190.41236600000002</v>
      </c>
      <c r="AG96" s="117">
        <f t="shared" si="71"/>
        <v>149.67162500000018</v>
      </c>
      <c r="AH96" s="117">
        <f t="shared" si="71"/>
        <v>-18.021314000000075</v>
      </c>
      <c r="AI96" s="117">
        <f t="shared" si="71"/>
        <v>-7.02637000000027</v>
      </c>
      <c r="AJ96" s="117">
        <f t="shared" si="71"/>
        <v>-78.632634999999937</v>
      </c>
      <c r="AK96" s="117">
        <f t="shared" si="71"/>
        <v>123.99903500000005</v>
      </c>
      <c r="AL96" s="117">
        <f t="shared" si="71"/>
        <v>-177.239282</v>
      </c>
      <c r="AM96" s="117">
        <f t="shared" si="71"/>
        <v>2.4827159999999822</v>
      </c>
      <c r="AN96" s="117">
        <f t="shared" ref="AN96:AV96" si="72">AN94-AM94</f>
        <v>-126.49568799999975</v>
      </c>
      <c r="AO96" s="117">
        <f t="shared" si="72"/>
        <v>251.48844299999996</v>
      </c>
      <c r="AP96" s="117">
        <f t="shared" si="72"/>
        <v>-248.1590970000002</v>
      </c>
      <c r="AQ96" s="117">
        <f t="shared" si="72"/>
        <v>140.18528700000002</v>
      </c>
      <c r="AR96" s="117">
        <f t="shared" si="72"/>
        <v>36.547362000000021</v>
      </c>
      <c r="AS96" s="117">
        <f t="shared" si="72"/>
        <v>106.06959100000017</v>
      </c>
      <c r="AT96" s="117">
        <f t="shared" si="72"/>
        <v>-270.62709400000017</v>
      </c>
      <c r="AU96" s="117">
        <f t="shared" si="72"/>
        <v>392.49669700000004</v>
      </c>
      <c r="AV96" s="117">
        <f t="shared" si="72"/>
        <v>-231.17505400000005</v>
      </c>
      <c r="AW96" s="117"/>
    </row>
    <row r="97" spans="1:57" ht="12.6" customHeight="1">
      <c r="A97" s="14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57" ht="12.75">
      <c r="A98" s="35" t="s">
        <v>27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7"/>
      <c r="M98" s="37"/>
      <c r="N98" s="37"/>
      <c r="O98" s="37"/>
      <c r="P98" s="36"/>
      <c r="Q98" s="36"/>
      <c r="R98" s="36"/>
      <c r="S98" s="37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</row>
    <row r="99" spans="1:57" ht="12.75">
      <c r="A99" s="56"/>
      <c r="B99" s="72"/>
      <c r="C99" s="72"/>
      <c r="D99" s="72"/>
      <c r="E99" s="46"/>
      <c r="F99" s="46"/>
      <c r="G99" s="46"/>
      <c r="H99" s="46"/>
      <c r="I99" s="46"/>
      <c r="J99" s="46"/>
      <c r="K99" s="46"/>
      <c r="L99" s="46"/>
      <c r="M99" s="46"/>
      <c r="N99" s="72"/>
      <c r="O99" s="72"/>
      <c r="P99" s="72"/>
      <c r="Q99" s="72"/>
      <c r="R99" s="72"/>
      <c r="S99" s="72"/>
      <c r="T99" s="46"/>
      <c r="U99" s="46"/>
      <c r="V99" s="72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</row>
    <row r="100" spans="1:57" s="46" customFormat="1" ht="12.75">
      <c r="A100" s="44" t="s">
        <v>66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9">
        <v>2289.34</v>
      </c>
      <c r="O100" s="48">
        <v>2696.37</v>
      </c>
      <c r="P100" s="50">
        <v>2028.21</v>
      </c>
      <c r="Q100" s="48">
        <v>2791.94</v>
      </c>
      <c r="R100" s="48">
        <v>1864.2</v>
      </c>
      <c r="S100" s="48">
        <v>2033.85</v>
      </c>
      <c r="T100" s="48">
        <v>1565.58</v>
      </c>
      <c r="U100" s="48">
        <v>1940.29</v>
      </c>
      <c r="V100" s="48">
        <v>1458.59</v>
      </c>
      <c r="W100" s="48">
        <v>1843.71</v>
      </c>
      <c r="X100" s="48">
        <v>1543.46</v>
      </c>
      <c r="Y100" s="48">
        <v>1914.26</v>
      </c>
      <c r="Z100" s="48">
        <v>1522.56</v>
      </c>
      <c r="AA100" s="48">
        <v>1819.87</v>
      </c>
      <c r="AB100" s="48">
        <v>1562.6</v>
      </c>
      <c r="AC100" s="48">
        <v>2010.33</v>
      </c>
      <c r="AD100" s="48">
        <v>1641.05</v>
      </c>
      <c r="AE100" s="48">
        <v>2280.52</v>
      </c>
      <c r="AF100" s="48">
        <v>1911.88</v>
      </c>
      <c r="AG100" s="48">
        <v>2399.96</v>
      </c>
      <c r="AH100" s="48">
        <v>2152.5100000000002</v>
      </c>
      <c r="AI100" s="50">
        <v>2911.69</v>
      </c>
      <c r="AJ100" s="50">
        <v>2521.12</v>
      </c>
      <c r="AK100" s="50">
        <v>2887.37</v>
      </c>
      <c r="AL100" s="50">
        <v>2210.9</v>
      </c>
      <c r="AM100" s="50">
        <v>2934.8</v>
      </c>
      <c r="AN100" s="50">
        <v>2430.23</v>
      </c>
      <c r="AO100" s="50">
        <v>3032.8500000000004</v>
      </c>
      <c r="AP100" s="50">
        <v>2517.12</v>
      </c>
      <c r="AQ100" s="50">
        <v>3223.3</v>
      </c>
      <c r="AR100" s="50">
        <v>2654.4</v>
      </c>
      <c r="AS100" s="50">
        <v>3212.27</v>
      </c>
      <c r="AT100" s="50">
        <v>2681.9900000000002</v>
      </c>
      <c r="AU100" s="50">
        <v>3199.2200000000003</v>
      </c>
      <c r="AV100" s="52">
        <v>2730.2799999999997</v>
      </c>
      <c r="AW100" s="52"/>
    </row>
    <row r="101" spans="1:57" s="46" customFormat="1" ht="12.75">
      <c r="A101" s="45" t="s">
        <v>2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>
        <f>R100/N100*100-100</f>
        <v>-18.570417674963096</v>
      </c>
      <c r="S101" s="47">
        <f>S100/O100*100-100</f>
        <v>-24.570811869290935</v>
      </c>
      <c r="T101" s="47">
        <f>T100/P100*100-100</f>
        <v>-22.809768219267241</v>
      </c>
      <c r="U101" s="47">
        <f>U100/Q100*100-100</f>
        <v>-30.50387902318819</v>
      </c>
      <c r="V101" s="47">
        <f>V100/R100*100-100</f>
        <v>-21.757858598862782</v>
      </c>
      <c r="W101" s="47">
        <f t="shared" ref="W101:AB101" si="73">W100/S100*100-100</f>
        <v>-9.3487720333357771</v>
      </c>
      <c r="X101" s="47">
        <f t="shared" si="73"/>
        <v>-1.412894901570013</v>
      </c>
      <c r="Y101" s="47">
        <f t="shared" si="73"/>
        <v>-1.3415520360358499</v>
      </c>
      <c r="Z101" s="47">
        <f t="shared" si="73"/>
        <v>4.385742395052759</v>
      </c>
      <c r="AA101" s="47">
        <f t="shared" si="73"/>
        <v>-1.2930450016542778</v>
      </c>
      <c r="AB101" s="47">
        <f t="shared" si="73"/>
        <v>1.2400710092908014</v>
      </c>
      <c r="AC101" s="47">
        <f t="shared" ref="AC101:AH101" si="74">AC100/Y100*100-100</f>
        <v>5.0186495042470654</v>
      </c>
      <c r="AD101" s="47">
        <f t="shared" si="74"/>
        <v>7.7822877259352765</v>
      </c>
      <c r="AE101" s="47">
        <f t="shared" si="74"/>
        <v>25.312247578123717</v>
      </c>
      <c r="AF101" s="47">
        <f t="shared" si="74"/>
        <v>22.352489440675811</v>
      </c>
      <c r="AG101" s="47">
        <f t="shared" si="74"/>
        <v>19.381395094337762</v>
      </c>
      <c r="AH101" s="47">
        <f t="shared" si="74"/>
        <v>31.166631120319323</v>
      </c>
      <c r="AI101" s="47">
        <f t="shared" ref="AI101:AO101" si="75">AI100/AE100*100-100</f>
        <v>27.676582533808087</v>
      </c>
      <c r="AJ101" s="47">
        <f t="shared" si="75"/>
        <v>31.866016695608494</v>
      </c>
      <c r="AK101" s="47">
        <f t="shared" si="75"/>
        <v>20.309088484808086</v>
      </c>
      <c r="AL101" s="47">
        <f t="shared" si="75"/>
        <v>2.7126470957161501</v>
      </c>
      <c r="AM101" s="47">
        <f t="shared" si="75"/>
        <v>0.79369713121933216</v>
      </c>
      <c r="AN101" s="47">
        <f t="shared" si="75"/>
        <v>-3.6051437456368518</v>
      </c>
      <c r="AO101" s="47">
        <f t="shared" si="75"/>
        <v>5.03849523961253</v>
      </c>
      <c r="AP101" s="47">
        <f t="shared" ref="AP101:AV101" si="76">AP100/AL100*100-100</f>
        <v>13.85046813514856</v>
      </c>
      <c r="AQ101" s="47">
        <f t="shared" si="76"/>
        <v>9.8303121166689351</v>
      </c>
      <c r="AR101" s="47">
        <f t="shared" si="76"/>
        <v>9.2242298054093794</v>
      </c>
      <c r="AS101" s="47">
        <f t="shared" si="76"/>
        <v>5.9158876963911808</v>
      </c>
      <c r="AT101" s="47">
        <f t="shared" si="76"/>
        <v>6.5499459699974665</v>
      </c>
      <c r="AU101" s="47">
        <f t="shared" si="76"/>
        <v>-0.74706046598205944</v>
      </c>
      <c r="AV101" s="47">
        <f t="shared" si="76"/>
        <v>2.8586497890295277</v>
      </c>
      <c r="AW101" s="47"/>
    </row>
    <row r="102" spans="1:57" s="46" customFormat="1" ht="12.75">
      <c r="A102" s="45" t="s">
        <v>1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>
        <f t="shared" ref="O102:U102" si="77">O100/N100*100-100</f>
        <v>17.779359990215511</v>
      </c>
      <c r="P102" s="47">
        <f t="shared" si="77"/>
        <v>-24.779981975767413</v>
      </c>
      <c r="Q102" s="47">
        <f t="shared" si="77"/>
        <v>37.655370992155639</v>
      </c>
      <c r="R102" s="47">
        <f t="shared" si="77"/>
        <v>-33.22922412372759</v>
      </c>
      <c r="S102" s="47">
        <f t="shared" si="77"/>
        <v>9.1004184100418399</v>
      </c>
      <c r="T102" s="47">
        <f t="shared" si="77"/>
        <v>-23.023821815768116</v>
      </c>
      <c r="U102" s="47">
        <f t="shared" si="77"/>
        <v>23.934260785140339</v>
      </c>
      <c r="V102" s="47">
        <f t="shared" ref="V102:AD102" si="78">V100/U100*100-100</f>
        <v>-24.826185776353029</v>
      </c>
      <c r="W102" s="47">
        <f t="shared" si="78"/>
        <v>26.403581541077358</v>
      </c>
      <c r="X102" s="47">
        <f t="shared" si="78"/>
        <v>-16.285099066556015</v>
      </c>
      <c r="Y102" s="47">
        <f t="shared" si="78"/>
        <v>24.023946198800104</v>
      </c>
      <c r="Z102" s="47">
        <f t="shared" si="78"/>
        <v>-20.462215164084299</v>
      </c>
      <c r="AA102" s="47">
        <f t="shared" si="78"/>
        <v>19.526980874316948</v>
      </c>
      <c r="AB102" s="47">
        <f t="shared" si="78"/>
        <v>-14.136724051717977</v>
      </c>
      <c r="AC102" s="47">
        <f>AC100/AB100*100-100</f>
        <v>28.652886215282223</v>
      </c>
      <c r="AD102" s="47">
        <f t="shared" si="78"/>
        <v>-18.369123477240052</v>
      </c>
      <c r="AE102" s="47">
        <f t="shared" ref="AE102:AK102" si="79">AE100/AD100*100-100</f>
        <v>38.967124706742652</v>
      </c>
      <c r="AF102" s="47">
        <f t="shared" si="79"/>
        <v>-16.16473435883043</v>
      </c>
      <c r="AG102" s="47">
        <f t="shared" si="79"/>
        <v>25.528798878590692</v>
      </c>
      <c r="AH102" s="47">
        <f t="shared" si="79"/>
        <v>-10.310588509808497</v>
      </c>
      <c r="AI102" s="47">
        <f t="shared" si="79"/>
        <v>35.269522557386495</v>
      </c>
      <c r="AJ102" s="47">
        <f t="shared" si="79"/>
        <v>-13.413859305077125</v>
      </c>
      <c r="AK102" s="47">
        <f t="shared" si="79"/>
        <v>14.527273592688971</v>
      </c>
      <c r="AL102" s="47">
        <f t="shared" ref="AL102:AV102" si="80">AL100/AK100*100-100</f>
        <v>-23.428587261071485</v>
      </c>
      <c r="AM102" s="47">
        <f t="shared" si="80"/>
        <v>32.74232213125876</v>
      </c>
      <c r="AN102" s="47">
        <f t="shared" si="80"/>
        <v>-17.19265367316342</v>
      </c>
      <c r="AO102" s="47">
        <f t="shared" si="80"/>
        <v>24.796829929677443</v>
      </c>
      <c r="AP102" s="47">
        <f t="shared" si="80"/>
        <v>-17.00479746772838</v>
      </c>
      <c r="AQ102" s="47">
        <f t="shared" si="80"/>
        <v>28.055078820239004</v>
      </c>
      <c r="AR102" s="47">
        <f t="shared" si="80"/>
        <v>-17.64961374988367</v>
      </c>
      <c r="AS102" s="47">
        <f t="shared" si="80"/>
        <v>21.016802290536461</v>
      </c>
      <c r="AT102" s="47">
        <f t="shared" si="80"/>
        <v>-16.507952320321763</v>
      </c>
      <c r="AU102" s="47">
        <f t="shared" si="80"/>
        <v>19.285306805767362</v>
      </c>
      <c r="AV102" s="47">
        <f t="shared" si="80"/>
        <v>-14.657947874794502</v>
      </c>
      <c r="AW102" s="47"/>
    </row>
    <row r="103" spans="1:57" ht="12.6" customHeigh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57" ht="12.75">
      <c r="A104" s="35" t="s">
        <v>28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7"/>
      <c r="M104" s="37"/>
      <c r="N104" s="37"/>
      <c r="O104" s="37"/>
      <c r="P104" s="36"/>
      <c r="Q104" s="36"/>
      <c r="R104" s="36"/>
      <c r="S104" s="37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</row>
    <row r="105" spans="1:57" ht="12" customHeight="1">
      <c r="A105" s="14"/>
      <c r="B105" s="12"/>
      <c r="C105" s="12"/>
      <c r="D105" s="12"/>
      <c r="E105" s="12"/>
      <c r="J105" s="3"/>
      <c r="K105" s="3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</row>
    <row r="106" spans="1:57" ht="12" customHeight="1">
      <c r="A106" s="132" t="s">
        <v>95</v>
      </c>
      <c r="B106" s="133"/>
      <c r="C106" s="133"/>
      <c r="D106" s="133"/>
      <c r="E106" s="134"/>
      <c r="F106" s="134"/>
      <c r="G106" s="134"/>
      <c r="H106" s="134"/>
      <c r="I106" s="134"/>
      <c r="J106" s="134"/>
      <c r="K106" s="134"/>
      <c r="L106" s="134"/>
      <c r="M106" s="134"/>
      <c r="N106" s="133"/>
      <c r="O106" s="133"/>
      <c r="P106" s="133"/>
      <c r="Q106" s="133"/>
      <c r="R106" s="133"/>
      <c r="S106" s="133"/>
      <c r="T106" s="134"/>
      <c r="U106" s="134"/>
      <c r="V106" s="133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6"/>
      <c r="AY106" s="136"/>
      <c r="AZ106" s="136"/>
      <c r="BA106" s="136"/>
      <c r="BB106" s="136"/>
      <c r="BC106" s="136"/>
      <c r="BD106" s="136"/>
      <c r="BE106" s="136"/>
    </row>
    <row r="107" spans="1:57" ht="12.75">
      <c r="A107" s="45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9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6"/>
      <c r="AV107" s="46"/>
      <c r="AW107" s="46"/>
    </row>
    <row r="108" spans="1:57" ht="12.6" customHeight="1">
      <c r="A108" s="114" t="s">
        <v>96</v>
      </c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>
        <v>23.159748</v>
      </c>
      <c r="P108" s="225">
        <v>22.963906000000001</v>
      </c>
      <c r="Q108" s="225">
        <v>22.581061999999999</v>
      </c>
      <c r="R108" s="225">
        <v>22.480805</v>
      </c>
      <c r="S108" s="225">
        <v>22.581807000000001</v>
      </c>
      <c r="T108" s="225">
        <v>22.168579000000001</v>
      </c>
      <c r="U108" s="225">
        <v>22.237176000000002</v>
      </c>
      <c r="V108" s="225">
        <v>22.253748000000002</v>
      </c>
      <c r="W108" s="225">
        <v>22.430765000000001</v>
      </c>
      <c r="X108" s="225">
        <v>22.240380999999999</v>
      </c>
      <c r="Y108" s="225">
        <v>22.176742000000001</v>
      </c>
      <c r="Z108" s="225">
        <v>22.496041999999999</v>
      </c>
      <c r="AA108" s="225">
        <v>22.427199999999999</v>
      </c>
      <c r="AB108" s="225">
        <v>22.348357</v>
      </c>
      <c r="AC108" s="225">
        <v>21.853348</v>
      </c>
      <c r="AD108" s="225">
        <v>21.718962999999999</v>
      </c>
      <c r="AE108" s="225">
        <v>22.016210000000001</v>
      </c>
      <c r="AF108" s="225">
        <v>21.961252000000002</v>
      </c>
      <c r="AG108" s="225">
        <v>21.814384</v>
      </c>
      <c r="AH108" s="225">
        <v>21.862400000000001</v>
      </c>
      <c r="AI108" s="225">
        <v>21.751501999999999</v>
      </c>
      <c r="AJ108" s="225">
        <v>21.565225999999999</v>
      </c>
      <c r="AK108" s="225">
        <v>21.203710999999998</v>
      </c>
      <c r="AL108" s="225">
        <v>21.483526000000001</v>
      </c>
      <c r="AM108" s="225">
        <v>20.755365999999999</v>
      </c>
      <c r="AN108" s="225">
        <v>20.386016999999999</v>
      </c>
      <c r="AO108" s="225">
        <v>20.316617000000001</v>
      </c>
      <c r="AP108" s="225">
        <v>20.846733</v>
      </c>
      <c r="AQ108" s="225">
        <v>20.450420000000001</v>
      </c>
      <c r="AR108" s="225">
        <v>20.262630999999999</v>
      </c>
      <c r="AS108" s="225">
        <v>19.757504000000001</v>
      </c>
      <c r="AT108" s="225">
        <v>19.533988999999998</v>
      </c>
      <c r="AU108" s="225">
        <v>19.652968000000001</v>
      </c>
      <c r="AV108" s="226">
        <v>19.421348999999999</v>
      </c>
      <c r="AW108" s="186"/>
      <c r="AX108" s="20"/>
      <c r="AY108" s="20"/>
      <c r="AZ108" s="20"/>
      <c r="BA108" s="20"/>
      <c r="BB108" s="20"/>
      <c r="BC108" s="20"/>
      <c r="BD108" s="20"/>
      <c r="BE108" s="20"/>
    </row>
    <row r="109" spans="1:57" s="7" customFormat="1" ht="12.6" customHeight="1">
      <c r="A109" s="45" t="s">
        <v>2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>
        <v>0.98539727302087199</v>
      </c>
      <c r="AP109" s="224">
        <v>2.5752637114842698</v>
      </c>
      <c r="AQ109" s="224">
        <v>2.67470543563832</v>
      </c>
      <c r="AR109" s="224">
        <v>2.79599569072737</v>
      </c>
      <c r="AS109" s="224">
        <v>2.2374717029053399</v>
      </c>
      <c r="AT109" s="224">
        <v>-0.37789219405573998</v>
      </c>
      <c r="AU109" s="224">
        <v>0.4</v>
      </c>
      <c r="AV109" s="187"/>
      <c r="AW109" s="187"/>
      <c r="AX109" s="137"/>
      <c r="AY109" s="137"/>
      <c r="AZ109" s="137"/>
      <c r="BA109" s="137"/>
      <c r="BB109" s="137"/>
      <c r="BC109" s="137"/>
      <c r="BD109" s="137"/>
      <c r="BE109" s="137"/>
    </row>
    <row r="110" spans="1:57" ht="12.6" customHeight="1">
      <c r="A110" s="45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86"/>
      <c r="AW110" s="186"/>
      <c r="AX110" s="20"/>
      <c r="AY110" s="20"/>
      <c r="AZ110" s="20"/>
      <c r="BA110" s="20"/>
      <c r="BB110" s="20"/>
      <c r="BC110" s="20"/>
      <c r="BD110" s="20"/>
      <c r="BE110" s="20"/>
    </row>
    <row r="111" spans="1:57" ht="12.6" customHeight="1">
      <c r="A111" s="114" t="s">
        <v>97</v>
      </c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>
        <v>13.68557</v>
      </c>
      <c r="P111" s="225">
        <v>14.051555</v>
      </c>
      <c r="Q111" s="225">
        <v>13.973024000000001</v>
      </c>
      <c r="R111" s="225">
        <v>13.676434</v>
      </c>
      <c r="S111" s="225">
        <v>13.922395</v>
      </c>
      <c r="T111" s="225">
        <v>14.208030000000001</v>
      </c>
      <c r="U111" s="225">
        <v>14.36617</v>
      </c>
      <c r="V111" s="225">
        <v>14.30696</v>
      </c>
      <c r="W111" s="225">
        <v>14.522527999999999</v>
      </c>
      <c r="X111" s="225">
        <v>14.788095999999999</v>
      </c>
      <c r="Y111" s="225">
        <v>14.975194999999999</v>
      </c>
      <c r="Z111" s="225">
        <v>14.690056</v>
      </c>
      <c r="AA111" s="225">
        <v>14.973981999999999</v>
      </c>
      <c r="AB111" s="225">
        <v>15.274603000000001</v>
      </c>
      <c r="AC111" s="225">
        <v>15.658620000000001</v>
      </c>
      <c r="AD111" s="225">
        <v>15.662732</v>
      </c>
      <c r="AE111" s="225">
        <v>15.712683999999999</v>
      </c>
      <c r="AF111" s="225">
        <v>16.009746</v>
      </c>
      <c r="AG111" s="225">
        <v>16.405989000000002</v>
      </c>
      <c r="AH111" s="225">
        <v>16.217362999999999</v>
      </c>
      <c r="AI111" s="225">
        <v>16.572649999999999</v>
      </c>
      <c r="AJ111" s="225">
        <v>16.952359999999999</v>
      </c>
      <c r="AK111" s="225">
        <v>17.360357</v>
      </c>
      <c r="AL111" s="225">
        <v>17.162123000000001</v>
      </c>
      <c r="AM111" s="225">
        <v>17.531624000000001</v>
      </c>
      <c r="AN111" s="225">
        <v>18.200033000000001</v>
      </c>
      <c r="AO111" s="225">
        <v>18.314029999999999</v>
      </c>
      <c r="AP111" s="225">
        <v>18.217469999999999</v>
      </c>
      <c r="AQ111" s="225">
        <v>18.527417</v>
      </c>
      <c r="AR111" s="225">
        <v>18.90241</v>
      </c>
      <c r="AS111" s="225">
        <v>18.79467</v>
      </c>
      <c r="AT111" s="225">
        <v>19.011181000000001</v>
      </c>
      <c r="AU111" s="225">
        <v>19.375724999999999</v>
      </c>
      <c r="AV111" s="226">
        <v>19.798874000000001</v>
      </c>
      <c r="AW111" s="186"/>
      <c r="AX111" s="20"/>
      <c r="AY111" s="20"/>
      <c r="AZ111" s="20"/>
      <c r="BA111" s="20"/>
      <c r="BB111" s="20"/>
      <c r="BC111" s="20"/>
      <c r="BD111" s="20"/>
      <c r="BE111" s="20"/>
    </row>
    <row r="112" spans="1:57" s="7" customFormat="1" ht="12.75">
      <c r="A112" s="45" t="s">
        <v>2</v>
      </c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>
        <v>5.5</v>
      </c>
      <c r="AP112" s="224">
        <v>6.1</v>
      </c>
      <c r="AQ112" s="224">
        <v>5.7</v>
      </c>
      <c r="AR112" s="224">
        <v>3.9</v>
      </c>
      <c r="AS112" s="224">
        <v>2.62443227724654</v>
      </c>
      <c r="AT112" s="224">
        <v>4.3559632640857204</v>
      </c>
      <c r="AU112" s="224">
        <v>4.5999999999999996</v>
      </c>
      <c r="AV112" s="187"/>
      <c r="AW112" s="187"/>
      <c r="AX112" s="137"/>
      <c r="AY112" s="137"/>
      <c r="AZ112" s="137"/>
      <c r="BA112" s="137"/>
      <c r="BB112" s="137"/>
      <c r="BC112" s="137"/>
      <c r="BD112" s="137"/>
      <c r="BE112" s="137"/>
    </row>
    <row r="113" spans="1:57" ht="12.75">
      <c r="A113" s="1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U113" s="46"/>
      <c r="AV113" s="113"/>
      <c r="AW113" s="113"/>
    </row>
    <row r="114" spans="1:57" ht="12.75">
      <c r="A114" s="132" t="s">
        <v>98</v>
      </c>
      <c r="B114" s="133"/>
      <c r="C114" s="133"/>
      <c r="D114" s="133"/>
      <c r="E114" s="134"/>
      <c r="F114" s="134"/>
      <c r="G114" s="134"/>
      <c r="H114" s="134"/>
      <c r="I114" s="134"/>
      <c r="J114" s="134"/>
      <c r="K114" s="134"/>
      <c r="L114" s="134"/>
      <c r="M114" s="134"/>
      <c r="N114" s="133"/>
      <c r="O114" s="133"/>
      <c r="P114" s="133"/>
      <c r="Q114" s="133"/>
      <c r="R114" s="133"/>
      <c r="S114" s="133"/>
      <c r="T114" s="134"/>
      <c r="U114" s="134"/>
      <c r="V114" s="133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5"/>
      <c r="AP114" s="135"/>
      <c r="AQ114" s="135"/>
      <c r="AR114" s="135"/>
      <c r="AS114" s="135"/>
      <c r="AT114" s="135"/>
      <c r="AU114" s="135"/>
      <c r="AV114" s="185"/>
      <c r="AW114" s="185"/>
      <c r="AX114" s="136"/>
      <c r="AY114" s="136"/>
      <c r="AZ114" s="136"/>
      <c r="BA114" s="136"/>
      <c r="BB114" s="136"/>
      <c r="BC114" s="136"/>
      <c r="BD114" s="136"/>
      <c r="BE114" s="136"/>
    </row>
    <row r="115" spans="1:57" ht="12.75">
      <c r="A115" s="14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184"/>
      <c r="AW115" s="184"/>
      <c r="AX115" s="20"/>
      <c r="AY115" s="20"/>
      <c r="AZ115" s="20"/>
      <c r="BA115" s="20"/>
      <c r="BB115" s="20"/>
      <c r="BC115" s="20"/>
      <c r="BD115" s="20"/>
      <c r="BE115" s="20"/>
    </row>
    <row r="116" spans="1:57" ht="12.6" customHeight="1">
      <c r="A116" s="114" t="s">
        <v>96</v>
      </c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>
        <v>15.340545000000001</v>
      </c>
      <c r="P116" s="225">
        <v>15.104023</v>
      </c>
      <c r="Q116" s="225">
        <v>14.694048</v>
      </c>
      <c r="R116" s="225">
        <v>14.634698</v>
      </c>
      <c r="S116" s="225">
        <v>14.740917</v>
      </c>
      <c r="T116" s="225">
        <v>14.363580000000001</v>
      </c>
      <c r="U116" s="225">
        <v>14.450442000000001</v>
      </c>
      <c r="V116" s="225">
        <v>14.498298</v>
      </c>
      <c r="W116" s="225">
        <v>14.687904</v>
      </c>
      <c r="X116" s="225">
        <v>14.527911</v>
      </c>
      <c r="Y116" s="225">
        <v>14.459932999999999</v>
      </c>
      <c r="Z116" s="225">
        <v>14.809034</v>
      </c>
      <c r="AA116" s="225">
        <v>14.741383000000001</v>
      </c>
      <c r="AB116" s="225">
        <v>14.647484</v>
      </c>
      <c r="AC116" s="225">
        <v>14.142310999999999</v>
      </c>
      <c r="AD116" s="225">
        <v>14.008213</v>
      </c>
      <c r="AE116" s="225">
        <v>14.124442999999999</v>
      </c>
      <c r="AF116" s="225">
        <v>14.046994</v>
      </c>
      <c r="AG116" s="225">
        <v>13.762048</v>
      </c>
      <c r="AH116" s="225">
        <v>13.79034</v>
      </c>
      <c r="AI116" s="225">
        <v>13.635885</v>
      </c>
      <c r="AJ116" s="225">
        <v>13.412309</v>
      </c>
      <c r="AK116" s="225">
        <v>12.986654</v>
      </c>
      <c r="AL116" s="225">
        <v>13.213063999999999</v>
      </c>
      <c r="AM116" s="225">
        <v>12.614382000000001</v>
      </c>
      <c r="AN116" s="225">
        <v>12.203462</v>
      </c>
      <c r="AO116" s="225">
        <v>12.082485999999999</v>
      </c>
      <c r="AP116" s="225">
        <v>12.567831999999999</v>
      </c>
      <c r="AQ116" s="225">
        <v>12.154004</v>
      </c>
      <c r="AR116" s="225">
        <v>11.925060999999999</v>
      </c>
      <c r="AS116" s="225">
        <v>11.367808999999999</v>
      </c>
      <c r="AT116" s="225">
        <v>11.078906</v>
      </c>
      <c r="AU116" s="225">
        <v>11.149093000000001</v>
      </c>
      <c r="AV116" s="226">
        <v>10.831683999999999</v>
      </c>
      <c r="AW116" s="186"/>
      <c r="AX116" s="20"/>
      <c r="AY116" s="20"/>
      <c r="AZ116" s="20"/>
      <c r="BA116" s="20"/>
      <c r="BB116" s="20"/>
      <c r="BC116" s="20"/>
      <c r="BD116" s="20"/>
      <c r="BE116" s="20"/>
    </row>
    <row r="117" spans="1:57" ht="12.6" customHeight="1">
      <c r="A117" s="44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86"/>
      <c r="AW117" s="186"/>
      <c r="AX117" s="20"/>
      <c r="AY117" s="20"/>
      <c r="AZ117" s="20"/>
      <c r="BA117" s="20"/>
      <c r="BB117" s="20"/>
      <c r="BC117" s="20"/>
      <c r="BD117" s="20"/>
      <c r="BE117" s="20"/>
    </row>
    <row r="118" spans="1:57" ht="12.75">
      <c r="A118" s="114" t="s">
        <v>99</v>
      </c>
      <c r="B118" s="225">
        <v>2.2629999999999999</v>
      </c>
      <c r="C118" s="225">
        <v>2.3279999999999998</v>
      </c>
      <c r="D118" s="225">
        <v>2.5619999999999998</v>
      </c>
      <c r="E118" s="225">
        <v>3.4009999999999998</v>
      </c>
      <c r="F118" s="225">
        <v>4.9860000000000007</v>
      </c>
      <c r="G118" s="225">
        <v>5.1590000000000007</v>
      </c>
      <c r="H118" s="225">
        <v>5.32</v>
      </c>
      <c r="I118" s="225">
        <v>6.2210000000000001</v>
      </c>
      <c r="J118" s="225">
        <v>4.6280000000000001</v>
      </c>
      <c r="K118" s="225">
        <v>6.282</v>
      </c>
      <c r="L118" s="225">
        <v>6.8109999999999999</v>
      </c>
      <c r="M118" s="225">
        <v>7.5749999999999993</v>
      </c>
      <c r="N118" s="225">
        <v>8.293000000000001</v>
      </c>
      <c r="O118" s="225">
        <v>6.5869999999999997</v>
      </c>
      <c r="P118" s="225">
        <v>7.673</v>
      </c>
      <c r="Q118" s="225">
        <v>6.2740000000000009</v>
      </c>
      <c r="R118" s="225">
        <v>6.3520000000000003</v>
      </c>
      <c r="S118" s="225">
        <v>6.851</v>
      </c>
      <c r="T118" s="225">
        <v>6.093</v>
      </c>
      <c r="U118" s="225">
        <v>6.0519999999999996</v>
      </c>
      <c r="V118" s="225">
        <v>6.0960000000000001</v>
      </c>
      <c r="W118" s="225">
        <v>6.9569999999999999</v>
      </c>
      <c r="X118" s="225">
        <v>7.452</v>
      </c>
      <c r="Y118" s="225">
        <v>7.9320000000000004</v>
      </c>
      <c r="Z118" s="225">
        <v>8.7349999999999994</v>
      </c>
      <c r="AA118" s="225">
        <v>8.5030000000000001</v>
      </c>
      <c r="AB118" s="225">
        <v>8.3440000000000012</v>
      </c>
      <c r="AC118" s="225">
        <v>8.2490000000000006</v>
      </c>
      <c r="AD118" s="225">
        <v>7.5430000000000001</v>
      </c>
      <c r="AE118" s="225">
        <v>6.9420000000000002</v>
      </c>
      <c r="AF118" s="225">
        <v>5.835</v>
      </c>
      <c r="AG118" s="225">
        <v>5.2520000000000007</v>
      </c>
      <c r="AH118" s="225">
        <v>4.4960000000000004</v>
      </c>
      <c r="AI118" s="225">
        <v>5.1680000000000001</v>
      </c>
      <c r="AJ118" s="225">
        <v>4.8960000000000008</v>
      </c>
      <c r="AK118" s="225">
        <v>5.7170000000000005</v>
      </c>
      <c r="AL118" s="225">
        <v>5.3849999999999998</v>
      </c>
      <c r="AM118" s="225">
        <v>4.5570000000000004</v>
      </c>
      <c r="AN118" s="225">
        <v>4.359</v>
      </c>
      <c r="AO118" s="225">
        <v>2.63</v>
      </c>
      <c r="AP118" s="225">
        <v>2.9619999999999997</v>
      </c>
      <c r="AQ118" s="225">
        <v>2.3690000000000002</v>
      </c>
      <c r="AR118" s="225">
        <v>2.6710000000000003</v>
      </c>
      <c r="AS118" s="225">
        <v>2.5520000000000005</v>
      </c>
      <c r="AT118" s="225">
        <v>2.1459999999999999</v>
      </c>
      <c r="AU118" s="225">
        <v>2.0249999999999999</v>
      </c>
      <c r="AV118" s="226">
        <v>1.617</v>
      </c>
      <c r="AW118" s="186"/>
      <c r="AX118" s="20"/>
      <c r="AY118" s="20"/>
      <c r="AZ118" s="20"/>
      <c r="BA118" s="20"/>
      <c r="BB118" s="20"/>
      <c r="BC118" s="20"/>
      <c r="BD118" s="20"/>
      <c r="BE118" s="20"/>
    </row>
    <row r="119" spans="1:57" ht="12.75">
      <c r="A1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184"/>
      <c r="AW119" s="184"/>
      <c r="AX119" s="20"/>
      <c r="AY119" s="20"/>
      <c r="AZ119" s="20"/>
      <c r="BA119" s="20"/>
      <c r="BB119" s="20"/>
      <c r="BC119" s="20"/>
      <c r="BD119" s="20"/>
      <c r="BE119" s="20"/>
    </row>
    <row r="120" spans="1:57" ht="12.75">
      <c r="A120" s="132" t="s">
        <v>100</v>
      </c>
      <c r="B120" s="133"/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3"/>
      <c r="O120" s="133"/>
      <c r="P120" s="133"/>
      <c r="Q120" s="133"/>
      <c r="R120" s="133"/>
      <c r="S120" s="133"/>
      <c r="T120" s="134"/>
      <c r="U120" s="134"/>
      <c r="V120" s="133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5"/>
      <c r="AP120" s="135"/>
      <c r="AQ120" s="135"/>
      <c r="AR120" s="135"/>
      <c r="AS120" s="135"/>
      <c r="AT120" s="135"/>
      <c r="AU120" s="135"/>
      <c r="AV120" s="185"/>
      <c r="AW120" s="185"/>
      <c r="AX120" s="136"/>
      <c r="AY120" s="136"/>
      <c r="AZ120" s="136"/>
      <c r="BA120" s="136"/>
      <c r="BB120" s="136"/>
      <c r="BC120" s="136"/>
      <c r="BD120" s="136"/>
      <c r="BE120" s="136"/>
    </row>
    <row r="121" spans="1:57" ht="12.6" customHeight="1">
      <c r="A121" s="14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184"/>
      <c r="AW121" s="184"/>
      <c r="AX121" s="20"/>
      <c r="AY121" s="20"/>
      <c r="AZ121" s="20"/>
      <c r="BA121" s="20"/>
      <c r="BB121" s="20"/>
      <c r="BC121" s="20"/>
      <c r="BD121" s="20"/>
      <c r="BE121" s="20"/>
    </row>
    <row r="122" spans="1:57" ht="12.75">
      <c r="A122" s="114" t="s">
        <v>96</v>
      </c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>
        <v>7.8192029999999999</v>
      </c>
      <c r="P122" s="225">
        <v>7.859883</v>
      </c>
      <c r="Q122" s="225">
        <v>7.8870139999999997</v>
      </c>
      <c r="R122" s="225">
        <v>7.8461069999999999</v>
      </c>
      <c r="S122" s="225">
        <v>7.8408899999999999</v>
      </c>
      <c r="T122" s="225">
        <v>7.8049989999999996</v>
      </c>
      <c r="U122" s="225">
        <v>7.786734</v>
      </c>
      <c r="V122" s="225">
        <v>7.7554499999999997</v>
      </c>
      <c r="W122" s="225">
        <v>7.7428610000000004</v>
      </c>
      <c r="X122" s="225">
        <v>7.7124699999999997</v>
      </c>
      <c r="Y122" s="225">
        <v>7.7168089999999996</v>
      </c>
      <c r="Z122" s="225">
        <v>7.6870079999999996</v>
      </c>
      <c r="AA122" s="225">
        <v>7.6858170000000001</v>
      </c>
      <c r="AB122" s="225">
        <v>7.7008729999999996</v>
      </c>
      <c r="AC122" s="225">
        <v>7.7110370000000001</v>
      </c>
      <c r="AD122" s="225">
        <v>7.71075</v>
      </c>
      <c r="AE122" s="225">
        <v>7.8917669999999998</v>
      </c>
      <c r="AF122" s="225">
        <v>7.9142580000000002</v>
      </c>
      <c r="AG122" s="225">
        <v>8.0523360000000004</v>
      </c>
      <c r="AH122" s="225">
        <v>8.0720600000000005</v>
      </c>
      <c r="AI122" s="225">
        <v>8.1156170000000003</v>
      </c>
      <c r="AJ122" s="225">
        <v>8.1529170000000004</v>
      </c>
      <c r="AK122" s="225">
        <v>8.2170570000000005</v>
      </c>
      <c r="AL122" s="225">
        <v>8.2704620000000002</v>
      </c>
      <c r="AM122" s="225">
        <v>8.1409839999999996</v>
      </c>
      <c r="AN122" s="225">
        <v>8.1825550000000007</v>
      </c>
      <c r="AO122" s="225">
        <v>8.2341309999999996</v>
      </c>
      <c r="AP122" s="225">
        <v>8.2789009999999994</v>
      </c>
      <c r="AQ122" s="225">
        <v>8.2964160000000007</v>
      </c>
      <c r="AR122" s="225">
        <v>8.3375699999999995</v>
      </c>
      <c r="AS122" s="225">
        <v>8.3896949999999997</v>
      </c>
      <c r="AT122" s="225">
        <v>8.4550830000000001</v>
      </c>
      <c r="AU122" s="225">
        <v>8.5038750000000007</v>
      </c>
      <c r="AV122" s="226">
        <v>8.5896650000000001</v>
      </c>
      <c r="AW122" s="186"/>
      <c r="AX122" s="20"/>
      <c r="AY122" s="20"/>
      <c r="AZ122" s="20"/>
      <c r="BA122" s="20"/>
      <c r="BB122" s="20"/>
      <c r="BC122" s="20"/>
      <c r="BD122" s="20"/>
      <c r="BE122" s="20"/>
    </row>
    <row r="123" spans="1:57" ht="12.6" customHeight="1">
      <c r="A123" s="44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86"/>
      <c r="AW123" s="186"/>
      <c r="AX123" s="20"/>
      <c r="AY123" s="20"/>
      <c r="AZ123" s="20"/>
      <c r="BA123" s="20"/>
      <c r="BB123" s="20"/>
      <c r="BC123" s="20"/>
      <c r="BD123" s="20"/>
      <c r="BE123" s="20"/>
    </row>
    <row r="124" spans="1:57" ht="12.6" customHeight="1">
      <c r="A124" s="114" t="s">
        <v>99</v>
      </c>
      <c r="B124" s="225">
        <v>1.7929999999999999</v>
      </c>
      <c r="C124" s="225">
        <v>1.91</v>
      </c>
      <c r="D124" s="225">
        <v>2.1110000000000002</v>
      </c>
      <c r="E124" s="225">
        <v>2.4669999999999996</v>
      </c>
      <c r="F124" s="225">
        <v>2.5020000000000002</v>
      </c>
      <c r="G124" s="225">
        <v>2.5299999999999998</v>
      </c>
      <c r="H124" s="225">
        <v>2.7290000000000001</v>
      </c>
      <c r="I124" s="225">
        <v>2.5059999999999998</v>
      </c>
      <c r="J124" s="225">
        <v>2.3780000000000001</v>
      </c>
      <c r="K124" s="225">
        <v>2.8159999999999998</v>
      </c>
      <c r="L124" s="225">
        <v>2.6390000000000002</v>
      </c>
      <c r="M124" s="225">
        <v>2.4939999999999998</v>
      </c>
      <c r="N124" s="225">
        <v>2.5380000000000003</v>
      </c>
      <c r="O124" s="225">
        <v>2.0949999999999998</v>
      </c>
      <c r="P124" s="225">
        <v>2.0870000000000002</v>
      </c>
      <c r="Q124" s="225">
        <v>2.0229999999999997</v>
      </c>
      <c r="R124" s="225">
        <v>2.1230000000000002</v>
      </c>
      <c r="S124" s="225">
        <v>2.202</v>
      </c>
      <c r="T124" s="225">
        <v>2.2909999999999999</v>
      </c>
      <c r="U124" s="225">
        <v>2.573</v>
      </c>
      <c r="V124" s="225">
        <v>2.64</v>
      </c>
      <c r="W124" s="225">
        <v>2.6619999999999999</v>
      </c>
      <c r="X124" s="225">
        <v>2.8200000000000003</v>
      </c>
      <c r="Y124" s="225">
        <v>2.657</v>
      </c>
      <c r="Z124" s="225">
        <v>2.464</v>
      </c>
      <c r="AA124" s="225">
        <v>2.2720000000000002</v>
      </c>
      <c r="AB124" s="225">
        <v>1.8759999999999999</v>
      </c>
      <c r="AC124" s="225">
        <v>1.9369999999999998</v>
      </c>
      <c r="AD124" s="225">
        <v>1.948</v>
      </c>
      <c r="AE124" s="225">
        <v>2.0789999999999997</v>
      </c>
      <c r="AF124" s="225">
        <v>2.081</v>
      </c>
      <c r="AG124" s="225">
        <v>2.3379999999999996</v>
      </c>
      <c r="AH124" s="225">
        <v>2.145</v>
      </c>
      <c r="AI124" s="225">
        <v>2.0710000000000002</v>
      </c>
      <c r="AJ124" s="225">
        <v>2.2030000000000003</v>
      </c>
      <c r="AK124" s="225">
        <v>1.675</v>
      </c>
      <c r="AL124" s="225">
        <v>1.7030000000000003</v>
      </c>
      <c r="AM124" s="225">
        <v>1.8460000000000001</v>
      </c>
      <c r="AN124" s="225">
        <v>1.623</v>
      </c>
      <c r="AO124" s="225">
        <v>1.5579999999999998</v>
      </c>
      <c r="AP124" s="225">
        <v>1.4510000000000003</v>
      </c>
      <c r="AQ124" s="225">
        <v>1.0350000000000001</v>
      </c>
      <c r="AR124" s="225">
        <v>0.8919999999999999</v>
      </c>
      <c r="AS124" s="225">
        <v>0.82200000000000006</v>
      </c>
      <c r="AT124" s="225">
        <v>0.74499999999999988</v>
      </c>
      <c r="AU124" s="225">
        <v>0.74099999999999988</v>
      </c>
      <c r="AV124" s="226">
        <v>0.70199999999999996</v>
      </c>
      <c r="AW124" s="186"/>
      <c r="AX124" s="20"/>
      <c r="AY124" s="20"/>
      <c r="AZ124" s="20"/>
      <c r="BA124" s="20"/>
      <c r="BB124" s="20"/>
      <c r="BC124" s="20"/>
      <c r="BD124" s="20"/>
      <c r="BE124" s="20"/>
    </row>
    <row r="125" spans="1:57" ht="12.6" customHeight="1">
      <c r="A125" s="14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2.75">
      <c r="A126" s="35" t="s">
        <v>62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7"/>
      <c r="M126" s="37"/>
      <c r="N126" s="37"/>
      <c r="O126" s="37"/>
      <c r="P126" s="36"/>
      <c r="Q126" s="36"/>
      <c r="R126" s="36"/>
      <c r="S126" s="37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</row>
    <row r="127" spans="1:57" ht="12.6" customHeight="1">
      <c r="A127" s="6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57" ht="12.6" hidden="1" customHeight="1">
      <c r="A128" s="6"/>
      <c r="B128" s="33">
        <v>858021</v>
      </c>
      <c r="C128">
        <v>2286119</v>
      </c>
      <c r="D128">
        <v>3240732</v>
      </c>
      <c r="E128">
        <v>894474</v>
      </c>
      <c r="F128" s="33">
        <v>695151</v>
      </c>
      <c r="G128" s="33">
        <v>2284409</v>
      </c>
      <c r="H128" s="33">
        <v>3352772</v>
      </c>
      <c r="I128" s="33">
        <v>903296</v>
      </c>
      <c r="J128" s="33">
        <v>730298</v>
      </c>
      <c r="K128" s="33">
        <v>2286287</v>
      </c>
      <c r="L128" s="33">
        <v>3537487</v>
      </c>
      <c r="M128" s="33">
        <v>993242</v>
      </c>
      <c r="N128" s="33">
        <v>844260</v>
      </c>
      <c r="O128" s="33">
        <v>2571046</v>
      </c>
      <c r="P128" s="33">
        <v>3775408</v>
      </c>
      <c r="Q128" s="33">
        <v>1064252</v>
      </c>
      <c r="R128" s="33">
        <v>859338</v>
      </c>
      <c r="S128" s="33">
        <v>2582100</v>
      </c>
      <c r="T128" s="33">
        <v>3708702</v>
      </c>
      <c r="U128" s="33">
        <v>1057231</v>
      </c>
      <c r="V128" s="33">
        <v>894829</v>
      </c>
      <c r="W128" s="33">
        <v>2515960</v>
      </c>
      <c r="X128" s="33">
        <v>3741237</v>
      </c>
      <c r="Y128" s="33">
        <v>1088570</v>
      </c>
      <c r="Z128" s="33">
        <v>874449</v>
      </c>
      <c r="AA128" s="33">
        <v>2676188</v>
      </c>
      <c r="AB128" s="33">
        <v>3711140</v>
      </c>
      <c r="AC128" s="33">
        <v>1061282</v>
      </c>
      <c r="AD128" s="33">
        <v>921061</v>
      </c>
      <c r="AE128" s="33">
        <v>2679345</v>
      </c>
      <c r="AF128" s="33">
        <v>3881184</v>
      </c>
      <c r="AG128" s="33">
        <v>1170605</v>
      </c>
      <c r="AH128" s="33">
        <v>1025971</v>
      </c>
      <c r="AI128" s="33">
        <v>2554764</v>
      </c>
      <c r="AJ128" s="33">
        <v>4009818</v>
      </c>
      <c r="AK128" s="33">
        <v>1208124</v>
      </c>
      <c r="AL128" s="33">
        <v>1044733</v>
      </c>
      <c r="AM128" s="33">
        <v>2974682</v>
      </c>
      <c r="AN128" s="33">
        <v>4130784</v>
      </c>
      <c r="AO128" s="33">
        <v>1350735</v>
      </c>
      <c r="AP128" s="33">
        <v>1164351</v>
      </c>
      <c r="AQ128" s="33">
        <v>3087290</v>
      </c>
      <c r="AR128" s="33">
        <v>4066721</v>
      </c>
      <c r="AS128" s="33">
        <v>1358788</v>
      </c>
      <c r="AT128" s="33">
        <v>1154258</v>
      </c>
      <c r="AU128" s="1">
        <v>3153613</v>
      </c>
      <c r="AV128" s="1">
        <v>4267351</v>
      </c>
    </row>
    <row r="129" spans="1:49" ht="12.6" customHeight="1">
      <c r="A129" s="114" t="s">
        <v>63</v>
      </c>
      <c r="B129" s="115">
        <f>B128/1000</f>
        <v>858.02099999999996</v>
      </c>
      <c r="C129" s="115">
        <f t="shared" ref="C129:AS129" si="81">C128/1000</f>
        <v>2286.1190000000001</v>
      </c>
      <c r="D129" s="115">
        <f t="shared" si="81"/>
        <v>3240.732</v>
      </c>
      <c r="E129" s="115">
        <f t="shared" si="81"/>
        <v>894.47400000000005</v>
      </c>
      <c r="F129" s="115">
        <f t="shared" si="81"/>
        <v>695.15099999999995</v>
      </c>
      <c r="G129" s="115">
        <f t="shared" si="81"/>
        <v>2284.4090000000001</v>
      </c>
      <c r="H129" s="115">
        <f t="shared" si="81"/>
        <v>3352.7719999999999</v>
      </c>
      <c r="I129" s="115">
        <f t="shared" si="81"/>
        <v>903.29600000000005</v>
      </c>
      <c r="J129" s="115">
        <f t="shared" si="81"/>
        <v>730.298</v>
      </c>
      <c r="K129" s="115">
        <f t="shared" si="81"/>
        <v>2286.2869999999998</v>
      </c>
      <c r="L129" s="115">
        <f t="shared" si="81"/>
        <v>3537.4870000000001</v>
      </c>
      <c r="M129" s="115">
        <f t="shared" si="81"/>
        <v>993.24199999999996</v>
      </c>
      <c r="N129" s="115">
        <f t="shared" si="81"/>
        <v>844.26</v>
      </c>
      <c r="O129" s="115">
        <f t="shared" si="81"/>
        <v>2571.0459999999998</v>
      </c>
      <c r="P129" s="115">
        <f t="shared" si="81"/>
        <v>3775.4079999999999</v>
      </c>
      <c r="Q129" s="115">
        <f t="shared" si="81"/>
        <v>1064.252</v>
      </c>
      <c r="R129" s="115">
        <f t="shared" si="81"/>
        <v>859.33799999999997</v>
      </c>
      <c r="S129" s="115">
        <f t="shared" si="81"/>
        <v>2582.1</v>
      </c>
      <c r="T129" s="115">
        <f t="shared" si="81"/>
        <v>3708.7020000000002</v>
      </c>
      <c r="U129" s="115">
        <f t="shared" si="81"/>
        <v>1057.231</v>
      </c>
      <c r="V129" s="115">
        <f t="shared" si="81"/>
        <v>894.82899999999995</v>
      </c>
      <c r="W129" s="115">
        <f t="shared" si="81"/>
        <v>2515.96</v>
      </c>
      <c r="X129" s="115">
        <f t="shared" si="81"/>
        <v>3741.2370000000001</v>
      </c>
      <c r="Y129" s="115">
        <f t="shared" si="81"/>
        <v>1088.57</v>
      </c>
      <c r="Z129" s="115">
        <f t="shared" si="81"/>
        <v>874.44899999999996</v>
      </c>
      <c r="AA129" s="115">
        <f t="shared" si="81"/>
        <v>2676.1880000000001</v>
      </c>
      <c r="AB129" s="115">
        <f t="shared" si="81"/>
        <v>3711.14</v>
      </c>
      <c r="AC129" s="115">
        <f t="shared" si="81"/>
        <v>1061.2819999999999</v>
      </c>
      <c r="AD129" s="115">
        <f t="shared" si="81"/>
        <v>921.06100000000004</v>
      </c>
      <c r="AE129" s="115">
        <f t="shared" si="81"/>
        <v>2679.3449999999998</v>
      </c>
      <c r="AF129" s="115">
        <f t="shared" si="81"/>
        <v>3881.1840000000002</v>
      </c>
      <c r="AG129" s="115">
        <f t="shared" si="81"/>
        <v>1170.605</v>
      </c>
      <c r="AH129" s="115">
        <f t="shared" si="81"/>
        <v>1025.971</v>
      </c>
      <c r="AI129" s="115">
        <f t="shared" si="81"/>
        <v>2554.7640000000001</v>
      </c>
      <c r="AJ129" s="115">
        <f t="shared" si="81"/>
        <v>4009.8180000000002</v>
      </c>
      <c r="AK129" s="115">
        <f t="shared" si="81"/>
        <v>1208.124</v>
      </c>
      <c r="AL129" s="115">
        <f t="shared" si="81"/>
        <v>1044.7329999999999</v>
      </c>
      <c r="AM129" s="115">
        <f t="shared" si="81"/>
        <v>2974.6819999999998</v>
      </c>
      <c r="AN129" s="115">
        <f t="shared" si="81"/>
        <v>4130.7839999999997</v>
      </c>
      <c r="AO129" s="115">
        <f t="shared" si="81"/>
        <v>1350.7349999999999</v>
      </c>
      <c r="AP129" s="115">
        <f t="shared" si="81"/>
        <v>1164.3510000000001</v>
      </c>
      <c r="AQ129" s="115">
        <f t="shared" si="81"/>
        <v>3087.29</v>
      </c>
      <c r="AR129" s="115">
        <f t="shared" si="81"/>
        <v>4066.721</v>
      </c>
      <c r="AS129" s="115">
        <f t="shared" si="81"/>
        <v>1358.788</v>
      </c>
      <c r="AT129" s="115">
        <f>AT128/1000</f>
        <v>1154.258</v>
      </c>
      <c r="AU129" s="115">
        <f>AU128/1000</f>
        <v>3153.6129999999998</v>
      </c>
      <c r="AV129" s="144">
        <f>AV128/1000</f>
        <v>4267.3509999999997</v>
      </c>
    </row>
    <row r="130" spans="1:49" s="46" customFormat="1" ht="12.6" customHeight="1">
      <c r="A130" s="45" t="s">
        <v>2</v>
      </c>
      <c r="B130" s="47"/>
      <c r="C130" s="47"/>
      <c r="D130" s="47"/>
      <c r="E130" s="47"/>
      <c r="F130" s="47">
        <f t="shared" ref="F130:AV130" si="82">F129/B129*100-100</f>
        <v>-18.982052886817456</v>
      </c>
      <c r="G130" s="47">
        <f t="shared" si="82"/>
        <v>-7.4799255856760283E-2</v>
      </c>
      <c r="H130" s="47">
        <f t="shared" si="82"/>
        <v>3.4572436103941868</v>
      </c>
      <c r="I130" s="47">
        <f t="shared" si="82"/>
        <v>0.98627796895158326</v>
      </c>
      <c r="J130" s="47">
        <f t="shared" si="82"/>
        <v>5.0560237991458052</v>
      </c>
      <c r="K130" s="47">
        <f t="shared" si="82"/>
        <v>8.2209446732164793E-2</v>
      </c>
      <c r="L130" s="47">
        <f t="shared" si="82"/>
        <v>5.5093218387650751</v>
      </c>
      <c r="M130" s="47">
        <f t="shared" si="82"/>
        <v>9.9575333002692332</v>
      </c>
      <c r="N130" s="47">
        <f t="shared" si="82"/>
        <v>15.604862672498072</v>
      </c>
      <c r="O130" s="47">
        <f t="shared" si="82"/>
        <v>12.45508547264626</v>
      </c>
      <c r="P130" s="47">
        <f t="shared" si="82"/>
        <v>6.725706695176541</v>
      </c>
      <c r="Q130" s="47">
        <f t="shared" si="82"/>
        <v>7.1493150712515217</v>
      </c>
      <c r="R130" s="47">
        <f t="shared" si="82"/>
        <v>1.7859427190675774</v>
      </c>
      <c r="S130" s="47">
        <f t="shared" si="82"/>
        <v>0.42994174355494863</v>
      </c>
      <c r="T130" s="47">
        <f t="shared" si="82"/>
        <v>-1.7668553968206737</v>
      </c>
      <c r="U130" s="47">
        <f t="shared" si="82"/>
        <v>-0.65971217343260946</v>
      </c>
      <c r="V130" s="47">
        <f t="shared" si="82"/>
        <v>4.1300396351610118</v>
      </c>
      <c r="W130" s="47">
        <f t="shared" si="82"/>
        <v>-2.5614809651059147</v>
      </c>
      <c r="X130" s="47">
        <f t="shared" si="82"/>
        <v>0.87726110105367638</v>
      </c>
      <c r="Y130" s="47">
        <f t="shared" si="82"/>
        <v>2.9642528454046442</v>
      </c>
      <c r="Z130" s="47">
        <f t="shared" si="82"/>
        <v>-2.2775301202799625</v>
      </c>
      <c r="AA130" s="47">
        <f t="shared" si="82"/>
        <v>6.3684637275632383</v>
      </c>
      <c r="AB130" s="47">
        <f t="shared" si="82"/>
        <v>-0.80446654408689255</v>
      </c>
      <c r="AC130" s="47">
        <f t="shared" si="82"/>
        <v>-2.506774943274209</v>
      </c>
      <c r="AD130" s="47">
        <f t="shared" si="82"/>
        <v>5.3304423699952963</v>
      </c>
      <c r="AE130" s="47">
        <f t="shared" si="82"/>
        <v>0.11796630132113251</v>
      </c>
      <c r="AF130" s="47">
        <f t="shared" si="82"/>
        <v>4.5819882839235504</v>
      </c>
      <c r="AG130" s="47">
        <f t="shared" si="82"/>
        <v>10.301032147911698</v>
      </c>
      <c r="AH130" s="47">
        <f t="shared" si="82"/>
        <v>11.390125084006385</v>
      </c>
      <c r="AI130" s="47">
        <f t="shared" si="82"/>
        <v>-4.6496811720774929</v>
      </c>
      <c r="AJ130" s="47">
        <f t="shared" si="82"/>
        <v>3.3142979049691945</v>
      </c>
      <c r="AK130" s="47">
        <f t="shared" si="82"/>
        <v>3.2050948014061191</v>
      </c>
      <c r="AL130" s="47">
        <f t="shared" si="82"/>
        <v>1.8287066593500185</v>
      </c>
      <c r="AM130" s="47">
        <f t="shared" si="82"/>
        <v>16.436664991365134</v>
      </c>
      <c r="AN130" s="47">
        <f t="shared" si="82"/>
        <v>3.0167453984195589</v>
      </c>
      <c r="AO130" s="47">
        <f t="shared" si="82"/>
        <v>11.804334654389777</v>
      </c>
      <c r="AP130" s="47">
        <f t="shared" si="82"/>
        <v>11.449623970909343</v>
      </c>
      <c r="AQ130" s="47">
        <f t="shared" si="82"/>
        <v>3.7855474971778591</v>
      </c>
      <c r="AR130" s="47">
        <f t="shared" si="82"/>
        <v>-1.5508678255749828</v>
      </c>
      <c r="AS130" s="47">
        <f t="shared" si="82"/>
        <v>0.59619392404877658</v>
      </c>
      <c r="AT130" s="47">
        <f t="shared" si="82"/>
        <v>-0.86683482901634079</v>
      </c>
      <c r="AU130" s="47">
        <f t="shared" si="82"/>
        <v>2.1482594767579144</v>
      </c>
      <c r="AV130" s="47">
        <f t="shared" si="82"/>
        <v>4.93345867592096</v>
      </c>
    </row>
    <row r="131" spans="1:49" ht="12.6" customHeight="1">
      <c r="A131" s="45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6"/>
      <c r="AT131" s="46"/>
      <c r="AU131" s="46"/>
    </row>
    <row r="132" spans="1:49" ht="12.6" hidden="1" customHeight="1">
      <c r="A132" s="45"/>
      <c r="B132" s="143">
        <v>2134003</v>
      </c>
      <c r="C132" s="143">
        <v>9055408</v>
      </c>
      <c r="D132" s="143">
        <v>20093662</v>
      </c>
      <c r="E132" s="143">
        <v>2245806</v>
      </c>
      <c r="F132" s="181">
        <v>1810286</v>
      </c>
      <c r="G132" s="181">
        <v>9235226</v>
      </c>
      <c r="H132" s="181">
        <v>20335392</v>
      </c>
      <c r="I132" s="181">
        <v>2204144</v>
      </c>
      <c r="J132" s="181">
        <v>1774522</v>
      </c>
      <c r="K132" s="181">
        <v>8859023</v>
      </c>
      <c r="L132" s="181">
        <v>20519982</v>
      </c>
      <c r="M132" s="181">
        <v>2246531</v>
      </c>
      <c r="N132" s="181">
        <v>1938659</v>
      </c>
      <c r="O132" s="181">
        <v>9650119</v>
      </c>
      <c r="P132" s="181">
        <v>20956012</v>
      </c>
      <c r="Q132" s="181">
        <v>2433216</v>
      </c>
      <c r="R132" s="181">
        <v>1946703</v>
      </c>
      <c r="S132" s="181">
        <v>9255271</v>
      </c>
      <c r="T132" s="181">
        <v>20412284</v>
      </c>
      <c r="U132" s="181">
        <v>2423005</v>
      </c>
      <c r="V132" s="181">
        <v>2031084</v>
      </c>
      <c r="W132" s="181">
        <v>9001997</v>
      </c>
      <c r="X132" s="181">
        <v>20340258</v>
      </c>
      <c r="Y132" s="181">
        <v>2565285</v>
      </c>
      <c r="Z132" s="181">
        <v>2066413</v>
      </c>
      <c r="AA132" s="181">
        <v>9590845</v>
      </c>
      <c r="AB132" s="181">
        <v>19927887</v>
      </c>
      <c r="AC132" s="181">
        <v>2466289</v>
      </c>
      <c r="AD132" s="181">
        <v>2049834</v>
      </c>
      <c r="AE132" s="181">
        <v>9387636</v>
      </c>
      <c r="AF132" s="181">
        <v>20086982</v>
      </c>
      <c r="AG132" s="181">
        <v>2662092</v>
      </c>
      <c r="AH132" s="181">
        <v>2333201</v>
      </c>
      <c r="AI132" s="181">
        <v>8872408</v>
      </c>
      <c r="AJ132" s="181">
        <v>20398920</v>
      </c>
      <c r="AK132" s="181">
        <v>2814787</v>
      </c>
      <c r="AL132" s="181">
        <v>2371374</v>
      </c>
      <c r="AM132" s="181">
        <v>10342495</v>
      </c>
      <c r="AN132" s="181">
        <v>21135544</v>
      </c>
      <c r="AO132" s="181">
        <v>3193041</v>
      </c>
      <c r="AP132" s="181">
        <v>2622562</v>
      </c>
      <c r="AQ132" s="181">
        <v>10411330</v>
      </c>
      <c r="AR132" s="181">
        <v>20363757</v>
      </c>
      <c r="AS132" s="181">
        <v>3230764</v>
      </c>
      <c r="AT132" s="197">
        <v>2630750</v>
      </c>
      <c r="AU132" s="46">
        <v>10893205</v>
      </c>
      <c r="AV132" s="1">
        <v>21072331</v>
      </c>
    </row>
    <row r="133" spans="1:49" ht="12.6" customHeight="1">
      <c r="A133" s="114" t="s">
        <v>64</v>
      </c>
      <c r="B133" s="115">
        <f t="shared" ref="B133:AS133" si="83">B132/1000</f>
        <v>2134.0030000000002</v>
      </c>
      <c r="C133" s="115">
        <f t="shared" si="83"/>
        <v>9055.4079999999994</v>
      </c>
      <c r="D133" s="115">
        <f t="shared" si="83"/>
        <v>20093.662</v>
      </c>
      <c r="E133" s="115">
        <f t="shared" si="83"/>
        <v>2245.806</v>
      </c>
      <c r="F133" s="115">
        <f t="shared" si="83"/>
        <v>1810.2860000000001</v>
      </c>
      <c r="G133" s="115">
        <f t="shared" si="83"/>
        <v>9235.2260000000006</v>
      </c>
      <c r="H133" s="115">
        <f t="shared" si="83"/>
        <v>20335.392</v>
      </c>
      <c r="I133" s="115">
        <f t="shared" si="83"/>
        <v>2204.1439999999998</v>
      </c>
      <c r="J133" s="115">
        <f t="shared" si="83"/>
        <v>1774.5219999999999</v>
      </c>
      <c r="K133" s="115">
        <f t="shared" si="83"/>
        <v>8859.0229999999992</v>
      </c>
      <c r="L133" s="115">
        <f t="shared" si="83"/>
        <v>20519.982</v>
      </c>
      <c r="M133" s="115">
        <f t="shared" si="83"/>
        <v>2246.5309999999999</v>
      </c>
      <c r="N133" s="115">
        <f t="shared" si="83"/>
        <v>1938.6590000000001</v>
      </c>
      <c r="O133" s="115">
        <f t="shared" si="83"/>
        <v>9650.1190000000006</v>
      </c>
      <c r="P133" s="115">
        <f t="shared" si="83"/>
        <v>20956.011999999999</v>
      </c>
      <c r="Q133" s="115">
        <f t="shared" si="83"/>
        <v>2433.2159999999999</v>
      </c>
      <c r="R133" s="115">
        <f t="shared" si="83"/>
        <v>1946.703</v>
      </c>
      <c r="S133" s="115">
        <f t="shared" si="83"/>
        <v>9255.2710000000006</v>
      </c>
      <c r="T133" s="115">
        <f t="shared" si="83"/>
        <v>20412.284</v>
      </c>
      <c r="U133" s="115">
        <f t="shared" si="83"/>
        <v>2423.0050000000001</v>
      </c>
      <c r="V133" s="115">
        <f t="shared" si="83"/>
        <v>2031.0840000000001</v>
      </c>
      <c r="W133" s="115">
        <f t="shared" si="83"/>
        <v>9001.9969999999994</v>
      </c>
      <c r="X133" s="115">
        <f t="shared" si="83"/>
        <v>20340.258000000002</v>
      </c>
      <c r="Y133" s="115">
        <f t="shared" si="83"/>
        <v>2565.2849999999999</v>
      </c>
      <c r="Z133" s="115">
        <f t="shared" si="83"/>
        <v>2066.413</v>
      </c>
      <c r="AA133" s="115">
        <f t="shared" si="83"/>
        <v>9590.8449999999993</v>
      </c>
      <c r="AB133" s="115">
        <f t="shared" si="83"/>
        <v>19927.886999999999</v>
      </c>
      <c r="AC133" s="115">
        <f t="shared" si="83"/>
        <v>2466.2890000000002</v>
      </c>
      <c r="AD133" s="115">
        <f t="shared" si="83"/>
        <v>2049.8339999999998</v>
      </c>
      <c r="AE133" s="115">
        <f t="shared" si="83"/>
        <v>9387.6360000000004</v>
      </c>
      <c r="AF133" s="115">
        <f t="shared" si="83"/>
        <v>20086.982</v>
      </c>
      <c r="AG133" s="115">
        <f t="shared" si="83"/>
        <v>2662.0920000000001</v>
      </c>
      <c r="AH133" s="115">
        <f t="shared" si="83"/>
        <v>2333.201</v>
      </c>
      <c r="AI133" s="115">
        <f t="shared" si="83"/>
        <v>8872.4079999999994</v>
      </c>
      <c r="AJ133" s="115">
        <f t="shared" si="83"/>
        <v>20398.919999999998</v>
      </c>
      <c r="AK133" s="115">
        <f t="shared" si="83"/>
        <v>2814.7869999999998</v>
      </c>
      <c r="AL133" s="115">
        <f t="shared" si="83"/>
        <v>2371.3739999999998</v>
      </c>
      <c r="AM133" s="115">
        <f t="shared" si="83"/>
        <v>10342.495000000001</v>
      </c>
      <c r="AN133" s="115">
        <f t="shared" si="83"/>
        <v>21135.544000000002</v>
      </c>
      <c r="AO133" s="115">
        <f t="shared" si="83"/>
        <v>3193.0410000000002</v>
      </c>
      <c r="AP133" s="115">
        <f t="shared" si="83"/>
        <v>2622.5619999999999</v>
      </c>
      <c r="AQ133" s="115">
        <f t="shared" si="83"/>
        <v>10411.33</v>
      </c>
      <c r="AR133" s="115">
        <f t="shared" si="83"/>
        <v>20363.757000000001</v>
      </c>
      <c r="AS133" s="115">
        <f t="shared" si="83"/>
        <v>3230.7640000000001</v>
      </c>
      <c r="AT133" s="115">
        <f>AT132/1000</f>
        <v>2630.75</v>
      </c>
      <c r="AU133" s="115">
        <f>AU132/1000</f>
        <v>10893.205</v>
      </c>
      <c r="AV133" s="144">
        <f>AV132/1000</f>
        <v>21072.330999999998</v>
      </c>
    </row>
    <row r="134" spans="1:49" s="46" customFormat="1" ht="12.6" customHeight="1">
      <c r="A134" s="45" t="s">
        <v>2</v>
      </c>
      <c r="B134" s="47"/>
      <c r="C134" s="47"/>
      <c r="D134" s="47"/>
      <c r="E134" s="47"/>
      <c r="F134" s="47">
        <f>F133/B133*100-100</f>
        <v>-15.169472582747076</v>
      </c>
      <c r="G134" s="47">
        <f t="shared" ref="G134:AU134" si="84">G133/C133*100-100</f>
        <v>1.9857526022019272</v>
      </c>
      <c r="H134" s="47">
        <f t="shared" si="84"/>
        <v>1.2030161550442955</v>
      </c>
      <c r="I134" s="47">
        <f t="shared" si="84"/>
        <v>-1.8551023552346209</v>
      </c>
      <c r="J134" s="47">
        <f t="shared" si="84"/>
        <v>-1.975599435669281</v>
      </c>
      <c r="K134" s="47">
        <f t="shared" si="84"/>
        <v>-4.0735657145802548</v>
      </c>
      <c r="L134" s="47">
        <f t="shared" si="84"/>
        <v>0.90772776841478731</v>
      </c>
      <c r="M134" s="47">
        <f t="shared" si="84"/>
        <v>1.9230594734282391</v>
      </c>
      <c r="N134" s="47">
        <f t="shared" si="84"/>
        <v>9.2496458201138267</v>
      </c>
      <c r="O134" s="47">
        <f t="shared" si="84"/>
        <v>8.9298334590620385</v>
      </c>
      <c r="P134" s="47">
        <f t="shared" si="84"/>
        <v>2.1249043980642739</v>
      </c>
      <c r="Q134" s="47">
        <f t="shared" si="84"/>
        <v>8.3099231659834629</v>
      </c>
      <c r="R134" s="47">
        <f t="shared" si="84"/>
        <v>0.41492598749958631</v>
      </c>
      <c r="S134" s="47">
        <f t="shared" si="84"/>
        <v>-4.0916386626942085</v>
      </c>
      <c r="T134" s="47">
        <f t="shared" si="84"/>
        <v>-2.5946158076259849</v>
      </c>
      <c r="U134" s="47">
        <f t="shared" si="84"/>
        <v>-0.41965037218231771</v>
      </c>
      <c r="V134" s="47">
        <f t="shared" si="84"/>
        <v>4.3345595090776641</v>
      </c>
      <c r="W134" s="47">
        <f t="shared" si="84"/>
        <v>-2.7365379144489737</v>
      </c>
      <c r="X134" s="47">
        <f t="shared" si="84"/>
        <v>-0.35285615269707193</v>
      </c>
      <c r="Y134" s="47">
        <f t="shared" si="84"/>
        <v>5.8720473131503894</v>
      </c>
      <c r="Z134" s="47">
        <f t="shared" si="84"/>
        <v>1.739415996581144</v>
      </c>
      <c r="AA134" s="47">
        <f t="shared" si="84"/>
        <v>6.5413041128540783</v>
      </c>
      <c r="AB134" s="47">
        <f t="shared" si="84"/>
        <v>-2.0273636647086875</v>
      </c>
      <c r="AC134" s="47">
        <f t="shared" si="84"/>
        <v>-3.8590643924554087</v>
      </c>
      <c r="AD134" s="47">
        <f t="shared" si="84"/>
        <v>-0.80230815427508162</v>
      </c>
      <c r="AE134" s="47">
        <f t="shared" si="84"/>
        <v>-2.1187809833231483</v>
      </c>
      <c r="AF134" s="47">
        <f t="shared" si="84"/>
        <v>0.79835358359869701</v>
      </c>
      <c r="AG134" s="47">
        <f t="shared" si="84"/>
        <v>7.9391750115254069</v>
      </c>
      <c r="AH134" s="47">
        <f t="shared" si="84"/>
        <v>13.823899886527414</v>
      </c>
      <c r="AI134" s="47">
        <f t="shared" si="84"/>
        <v>-5.4883678915543896</v>
      </c>
      <c r="AJ134" s="47">
        <f t="shared" si="84"/>
        <v>1.5529361254965863</v>
      </c>
      <c r="AK134" s="47">
        <f t="shared" si="84"/>
        <v>5.7359024406369059</v>
      </c>
      <c r="AL134" s="47">
        <f t="shared" si="84"/>
        <v>1.6360785033094061</v>
      </c>
      <c r="AM134" s="47">
        <f t="shared" si="84"/>
        <v>16.569199703169659</v>
      </c>
      <c r="AN134" s="47">
        <f t="shared" si="84"/>
        <v>3.6110931363032961</v>
      </c>
      <c r="AO134" s="47">
        <f t="shared" si="84"/>
        <v>13.438103842315613</v>
      </c>
      <c r="AP134" s="47">
        <f t="shared" si="84"/>
        <v>10.592508815564301</v>
      </c>
      <c r="AQ134" s="47">
        <f t="shared" si="84"/>
        <v>0.66555507157603699</v>
      </c>
      <c r="AR134" s="47">
        <f t="shared" si="84"/>
        <v>-3.651606980165738</v>
      </c>
      <c r="AS134" s="47">
        <f t="shared" si="84"/>
        <v>1.1814129539833687</v>
      </c>
      <c r="AT134" s="47">
        <f t="shared" si="84"/>
        <v>0.31221378179047576</v>
      </c>
      <c r="AU134" s="47">
        <f t="shared" si="84"/>
        <v>4.628371207136837</v>
      </c>
      <c r="AV134" s="47">
        <f>AV133/AR133*100-100</f>
        <v>3.4795838508581625</v>
      </c>
    </row>
    <row r="135" spans="1:49" ht="12.6" customHeight="1">
      <c r="A135" s="14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9" ht="12.75">
      <c r="A136" s="35" t="s">
        <v>67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7"/>
      <c r="M136" s="37"/>
      <c r="N136" s="37"/>
      <c r="O136" s="37"/>
      <c r="P136" s="36"/>
      <c r="Q136" s="36"/>
      <c r="R136" s="36"/>
      <c r="S136" s="37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</row>
    <row r="137" spans="1:49" ht="12.6" customHeight="1">
      <c r="A137" s="6"/>
    </row>
    <row r="138" spans="1:49" ht="12.6" customHeight="1">
      <c r="A138" s="44" t="s">
        <v>0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</row>
    <row r="139" spans="1:49" ht="12.6" customHeight="1">
      <c r="A139" s="189" t="s">
        <v>2</v>
      </c>
      <c r="B139" s="190">
        <v>-0.23368727243287632</v>
      </c>
      <c r="C139" s="190">
        <v>1.0284506816557981</v>
      </c>
      <c r="D139" s="190">
        <v>-0.95040650977902508</v>
      </c>
      <c r="E139" s="190">
        <v>-5.4266584445873471</v>
      </c>
      <c r="F139" s="190">
        <v>-14.207852703584237</v>
      </c>
      <c r="G139" s="190">
        <v>-11.664223207278956</v>
      </c>
      <c r="H139" s="190">
        <v>-12.796611931790274</v>
      </c>
      <c r="I139" s="190">
        <v>-5.3640240964478583</v>
      </c>
      <c r="J139" s="190">
        <v>1.9308329795727313</v>
      </c>
      <c r="K139" s="190">
        <v>8.6478624601511385</v>
      </c>
      <c r="L139" s="190">
        <v>0.25255132387988716</v>
      </c>
      <c r="M139" s="190">
        <v>5.2350453531427945</v>
      </c>
      <c r="N139" s="190">
        <v>1.009824153046152</v>
      </c>
      <c r="O139" s="190">
        <v>2.4883332891901349</v>
      </c>
      <c r="P139" s="190">
        <v>2.4217089175716398</v>
      </c>
      <c r="Q139" s="190">
        <v>0.47259901483157657</v>
      </c>
      <c r="R139" s="190">
        <v>-0.19840467880231841</v>
      </c>
      <c r="S139" s="190">
        <v>-3.107884727226867</v>
      </c>
      <c r="T139" s="190">
        <v>-6.5318275997550277</v>
      </c>
      <c r="U139" s="190">
        <v>-3.0354698983711597</v>
      </c>
      <c r="V139" s="190">
        <v>-2.3962363676836631</v>
      </c>
      <c r="W139" s="190">
        <v>1.6715223577989964</v>
      </c>
      <c r="X139" s="190">
        <v>3.2751514261031169</v>
      </c>
      <c r="Y139" s="190">
        <v>2.5144751274406172</v>
      </c>
      <c r="Z139" s="190">
        <v>9.5457113873097494</v>
      </c>
      <c r="AA139" s="190">
        <v>2.2669350838352238</v>
      </c>
      <c r="AB139" s="190">
        <v>0.70074316120711788</v>
      </c>
      <c r="AC139" s="190">
        <v>2.9646200991006992</v>
      </c>
      <c r="AD139" s="190">
        <v>-1.6132040238838774</v>
      </c>
      <c r="AE139" s="190">
        <v>1.6983017040338377</v>
      </c>
      <c r="AF139" s="190">
        <v>2.7028831565465312</v>
      </c>
      <c r="AG139" s="190">
        <v>1.9822502374616311</v>
      </c>
      <c r="AH139" s="190">
        <v>2.9694768944817533</v>
      </c>
      <c r="AI139" s="190">
        <v>3.7577155772375117</v>
      </c>
      <c r="AJ139" s="190">
        <v>1.3403319918700449</v>
      </c>
      <c r="AK139" s="195">
        <v>2.7481772079866622</v>
      </c>
      <c r="AL139" s="195">
        <v>-1.1445389674870904E-2</v>
      </c>
      <c r="AM139" s="195">
        <v>3.3587746765536401</v>
      </c>
      <c r="AN139" s="195">
        <v>1.6939827798666105</v>
      </c>
      <c r="AO139" s="195">
        <v>5.1171975138914823</v>
      </c>
      <c r="AP139" s="195">
        <v>3.5352038810423441</v>
      </c>
      <c r="AQ139" s="195">
        <v>0.77938988208010662</v>
      </c>
      <c r="AR139" s="195">
        <v>3.0135647823180567</v>
      </c>
      <c r="AS139" s="195">
        <v>-0.79222465768926931</v>
      </c>
      <c r="AT139" s="195">
        <v>0.94766621020935515</v>
      </c>
      <c r="AU139" s="195">
        <v>1.4455917888511505</v>
      </c>
      <c r="AV139" s="195">
        <v>3.0553638231521316</v>
      </c>
      <c r="AW139" s="196">
        <v>-0.40841380062424854</v>
      </c>
    </row>
    <row r="140" spans="1:49" ht="12" customHeight="1">
      <c r="A140" s="189" t="s">
        <v>1</v>
      </c>
      <c r="B140" s="190">
        <v>0.5910790809289701</v>
      </c>
      <c r="C140" s="190">
        <v>3.8574069349726687</v>
      </c>
      <c r="D140" s="190">
        <v>-3.7846574002080158</v>
      </c>
      <c r="E140" s="190">
        <v>-4.2530063553474786</v>
      </c>
      <c r="F140" s="190">
        <v>-9.2335744419730492</v>
      </c>
      <c r="G140" s="190">
        <v>3.4460735498555684</v>
      </c>
      <c r="H140" s="190">
        <v>-4.3826913127565001</v>
      </c>
      <c r="I140" s="190">
        <v>-1.4550556498693397</v>
      </c>
      <c r="J140" s="190">
        <v>-4.9918247475781188</v>
      </c>
      <c r="K140" s="190">
        <v>8.3617800525555879</v>
      </c>
      <c r="L140" s="190">
        <v>-4.2145724328059266</v>
      </c>
      <c r="M140" s="190">
        <v>3.1085696911795808</v>
      </c>
      <c r="N140" s="190">
        <v>-2.309586891977164</v>
      </c>
      <c r="O140" s="190">
        <v>5.5833329785086008</v>
      </c>
      <c r="P140" s="190">
        <v>-3.2485868846495554</v>
      </c>
      <c r="Q140" s="190">
        <v>4.7323556203160715</v>
      </c>
      <c r="R140" s="190">
        <v>-2.3764153472074949</v>
      </c>
      <c r="S140" s="190">
        <v>-0.29412289115120244</v>
      </c>
      <c r="T140" s="190">
        <v>-1.8777026627518141</v>
      </c>
      <c r="U140" s="190">
        <v>-1.9177676717449514</v>
      </c>
      <c r="V140" s="190">
        <v>-3.2332423431370652</v>
      </c>
      <c r="W140" s="190">
        <v>4.2296925723723984</v>
      </c>
      <c r="X140" s="190">
        <v>0.29783001755815131</v>
      </c>
      <c r="Y140" s="190">
        <v>2.580684392151551</v>
      </c>
      <c r="Z140" s="190">
        <v>3.4910270510899672</v>
      </c>
      <c r="AA140" s="190">
        <v>5.0087513191077324</v>
      </c>
      <c r="AB140" s="190">
        <v>-4.9786378176855095</v>
      </c>
      <c r="AC140" s="190">
        <v>-1.0533938064619313</v>
      </c>
      <c r="AD140" s="191">
        <v>1.0767197008378631</v>
      </c>
      <c r="AE140" s="191">
        <v>4.5776291340720743</v>
      </c>
      <c r="AF140" s="191">
        <v>-2.8810383078766191</v>
      </c>
      <c r="AG140" s="191">
        <v>1.3310411219631144</v>
      </c>
      <c r="AH140" s="191">
        <v>4.292755915517775</v>
      </c>
      <c r="AI140" s="191">
        <v>8.3798938010025559</v>
      </c>
      <c r="AJ140" s="191">
        <v>-3.6600011142936006</v>
      </c>
      <c r="AK140" s="192">
        <v>-9.5547390065151422E-2</v>
      </c>
      <c r="AL140" s="192">
        <v>8.6471865939586188</v>
      </c>
      <c r="AM140" s="192">
        <v>6.616021263872053</v>
      </c>
      <c r="AN140" s="192">
        <v>-7.3905368733076076</v>
      </c>
      <c r="AO140" s="195">
        <v>8.7857094279309393</v>
      </c>
      <c r="AP140" s="192">
        <v>-1.7428173726303231</v>
      </c>
      <c r="AQ140" s="195">
        <v>6.2447842033029186</v>
      </c>
      <c r="AR140" s="195">
        <v>-6.0423077690521998</v>
      </c>
      <c r="AS140" s="195">
        <v>1.2592182989467702</v>
      </c>
      <c r="AT140" s="195">
        <v>1.8331467495281206</v>
      </c>
      <c r="AU140" s="195">
        <v>5.477055321963995</v>
      </c>
      <c r="AV140" s="195">
        <v>-4.6102580714772046</v>
      </c>
      <c r="AW140" s="196">
        <v>0.21945348381715368</v>
      </c>
    </row>
    <row r="141" spans="1:49" ht="12" customHeight="1">
      <c r="A141" s="56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5"/>
      <c r="AL141" s="55"/>
      <c r="AM141" s="55"/>
      <c r="AN141" s="46"/>
      <c r="AO141" s="46"/>
      <c r="AP141" s="46"/>
      <c r="AQ141" s="46"/>
      <c r="AR141" s="46"/>
      <c r="AS141" s="46"/>
      <c r="AT141" s="46"/>
      <c r="AU141" s="46"/>
      <c r="AV141" s="46"/>
      <c r="AW141" s="113"/>
    </row>
    <row r="142" spans="1:49" ht="12" customHeight="1">
      <c r="A142" s="44" t="s">
        <v>8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5"/>
      <c r="AL142" s="55"/>
      <c r="AM142" s="55"/>
      <c r="AN142" s="46"/>
      <c r="AO142" s="46"/>
      <c r="AP142" s="46"/>
      <c r="AQ142" s="46"/>
      <c r="AR142" s="46"/>
      <c r="AS142" s="46"/>
      <c r="AT142" s="46"/>
      <c r="AU142" s="46"/>
      <c r="AV142" s="46"/>
      <c r="AW142" s="113"/>
    </row>
    <row r="143" spans="1:49" ht="12" customHeight="1">
      <c r="A143" s="189" t="s">
        <v>2</v>
      </c>
      <c r="B143" s="190">
        <v>1.8050855467668743</v>
      </c>
      <c r="C143" s="194">
        <v>0.50879355387877367</v>
      </c>
      <c r="D143" s="194">
        <v>1.1340249820512547</v>
      </c>
      <c r="E143" s="194">
        <v>-6.4521321406495673</v>
      </c>
      <c r="F143" s="194">
        <v>-13.511933743734375</v>
      </c>
      <c r="G143" s="190">
        <v>-11.83448265245865</v>
      </c>
      <c r="H143" s="190">
        <v>-14.976256963835247</v>
      </c>
      <c r="I143" s="190">
        <v>-7.8028824270736861</v>
      </c>
      <c r="J143" s="194">
        <v>2.8929954010020982</v>
      </c>
      <c r="K143" s="194">
        <v>10.507676037757598</v>
      </c>
      <c r="L143" s="190">
        <v>2.5616902626476721</v>
      </c>
      <c r="M143" s="190">
        <v>4.2265670318637429</v>
      </c>
      <c r="N143" s="190">
        <v>4.2597987164897146</v>
      </c>
      <c r="O143" s="190">
        <v>3.4312299766771397</v>
      </c>
      <c r="P143" s="190">
        <v>4.3378084584619279</v>
      </c>
      <c r="Q143" s="190">
        <v>-0.36729716656509109</v>
      </c>
      <c r="R143" s="190">
        <v>0.82472353489107575</v>
      </c>
      <c r="S143" s="190">
        <v>-1.8153457095305843</v>
      </c>
      <c r="T143" s="190">
        <v>-6.8691914938870022</v>
      </c>
      <c r="U143" s="190">
        <v>-3.2547128104517515</v>
      </c>
      <c r="V143" s="190">
        <v>-1.8330044165096759</v>
      </c>
      <c r="W143" s="190">
        <v>4.0171170602869974</v>
      </c>
      <c r="X143" s="190">
        <v>3.6123937870473419</v>
      </c>
      <c r="Y143" s="190">
        <v>3.5879809173869783</v>
      </c>
      <c r="Z143" s="190">
        <v>6.138438448752539</v>
      </c>
      <c r="AA143" s="190">
        <v>1.6161435125739905</v>
      </c>
      <c r="AB143" s="190">
        <v>3.0128247007088165</v>
      </c>
      <c r="AC143" s="190">
        <v>4.6718588309085369</v>
      </c>
      <c r="AD143" s="191">
        <v>0.28033622125023333</v>
      </c>
      <c r="AE143" s="191">
        <v>5.3573353481502375</v>
      </c>
      <c r="AF143" s="191">
        <v>5.9524616323864192</v>
      </c>
      <c r="AG143" s="191">
        <v>0.57647871493055391</v>
      </c>
      <c r="AH143" s="191">
        <v>3.6118778876228292</v>
      </c>
      <c r="AI143" s="191">
        <v>4.81085854586407</v>
      </c>
      <c r="AJ143" s="191">
        <v>0.27291815508734413</v>
      </c>
      <c r="AK143" s="192">
        <v>1.4126142531755603</v>
      </c>
      <c r="AL143" s="192">
        <v>2.768210443796987</v>
      </c>
      <c r="AM143" s="192">
        <v>1.680984188611091</v>
      </c>
      <c r="AN143" s="192">
        <v>3.0242233777039407</v>
      </c>
      <c r="AO143" s="192">
        <v>8.509959702065661</v>
      </c>
      <c r="AP143" s="192">
        <v>4.610765455863608</v>
      </c>
      <c r="AQ143" s="192">
        <v>1.5813156380345814</v>
      </c>
      <c r="AR143" s="192">
        <v>6.2582379120079477</v>
      </c>
      <c r="AS143" s="192">
        <v>1.2122761725953377</v>
      </c>
      <c r="AT143" s="192">
        <v>-1.0584315008965677</v>
      </c>
      <c r="AU143" s="192">
        <v>2.0771385442109169</v>
      </c>
      <c r="AV143" s="192">
        <v>-0.31437143658465594</v>
      </c>
      <c r="AW143" s="193">
        <v>1.0185837913206193</v>
      </c>
    </row>
    <row r="144" spans="1:49" ht="12" customHeight="1">
      <c r="A144" s="189" t="s">
        <v>1</v>
      </c>
      <c r="B144" s="190">
        <v>3.934187755976376E-2</v>
      </c>
      <c r="C144" s="190">
        <v>4.87617626786784</v>
      </c>
      <c r="D144" s="190">
        <v>-6.6505247791363891</v>
      </c>
      <c r="E144" s="190">
        <v>-3.429945176933094</v>
      </c>
      <c r="F144" s="190">
        <v>-9.1811188017102214</v>
      </c>
      <c r="G144" s="190">
        <v>3.986258362697551</v>
      </c>
      <c r="H144" s="190">
        <v>-4.5091402148633204</v>
      </c>
      <c r="I144" s="190">
        <v>-5.0582038291793783</v>
      </c>
      <c r="J144" s="190">
        <v>-6.7617472606736309</v>
      </c>
      <c r="K144" s="190">
        <v>11.307959600521787</v>
      </c>
      <c r="L144" s="190">
        <v>-5.970351005026286</v>
      </c>
      <c r="M144" s="190">
        <v>4.2065509254658133</v>
      </c>
      <c r="N144" s="190">
        <v>-1.0201761291739113</v>
      </c>
      <c r="O144" s="190">
        <v>9.1110215084122199</v>
      </c>
      <c r="P144" s="190">
        <v>-2.0541502826463871</v>
      </c>
      <c r="Q144" s="190">
        <v>3.0130354510489266</v>
      </c>
      <c r="R144" s="190">
        <v>-3.1057537543007592</v>
      </c>
      <c r="S144" s="190">
        <v>0.71771674781191641</v>
      </c>
      <c r="T144" s="190">
        <v>-4.2501918822327767</v>
      </c>
      <c r="U144" s="190">
        <v>-1.5644201159465929</v>
      </c>
      <c r="V144" s="190">
        <v>-7.2481879258027453</v>
      </c>
      <c r="W144" s="190">
        <v>3.6149906940557481</v>
      </c>
      <c r="X144" s="190">
        <v>0.17019913972529441</v>
      </c>
      <c r="Y144" s="190">
        <v>2.5072037811865502</v>
      </c>
      <c r="Z144" s="190">
        <v>0.45500508518930127</v>
      </c>
      <c r="AA144" s="190">
        <v>5.1102442804580983</v>
      </c>
      <c r="AB144" s="190">
        <v>-1.7479192115727991</v>
      </c>
      <c r="AC144" s="190">
        <v>-1.2634748507220221</v>
      </c>
      <c r="AD144" s="191">
        <v>2.9351090214312809</v>
      </c>
      <c r="AE144" s="191">
        <v>8.3561540414615791</v>
      </c>
      <c r="AF144" s="191">
        <v>-3.0370032148359072</v>
      </c>
      <c r="AG144" s="191">
        <v>-1.0947549299182027</v>
      </c>
      <c r="AH144" s="191">
        <v>3.6287582518225219</v>
      </c>
      <c r="AI144" s="191">
        <v>11.354684738871619</v>
      </c>
      <c r="AJ144" s="191">
        <v>-2.6934779635746553</v>
      </c>
      <c r="AK144" s="192">
        <v>2.114542934574664</v>
      </c>
      <c r="AL144" s="192">
        <v>0.22688398741323051</v>
      </c>
      <c r="AM144" s="192">
        <v>4.9952786194688041</v>
      </c>
      <c r="AN144" s="192">
        <v>-8.1576141141953684</v>
      </c>
      <c r="AO144" s="192">
        <v>9.6861391011421922</v>
      </c>
      <c r="AP144" s="192">
        <v>-2.1056870849724216</v>
      </c>
      <c r="AQ144" s="192">
        <v>4.8389159122828431</v>
      </c>
      <c r="AR144" s="192">
        <v>-3.089533736651044</v>
      </c>
      <c r="AS144" s="192">
        <v>3.2072872116621647</v>
      </c>
      <c r="AT144" s="192">
        <v>-2.1412891426066181</v>
      </c>
      <c r="AU144" s="192">
        <v>6.100257278777522</v>
      </c>
      <c r="AV144" s="192">
        <v>-2.5402442234872051</v>
      </c>
      <c r="AW144" s="193">
        <v>8.6371641625064246</v>
      </c>
    </row>
    <row r="145" spans="1:86" ht="12" customHeight="1">
      <c r="A145" s="56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5"/>
      <c r="AL145" s="55"/>
      <c r="AM145" s="55"/>
      <c r="AN145" s="46"/>
      <c r="AO145" s="46"/>
      <c r="AP145" s="46"/>
      <c r="AQ145" s="46"/>
      <c r="AR145" s="46"/>
      <c r="AS145" s="46"/>
      <c r="AT145" s="46"/>
      <c r="AU145" s="46"/>
      <c r="AV145" s="46"/>
      <c r="AW145" s="113"/>
    </row>
    <row r="146" spans="1:86" ht="12" customHeight="1">
      <c r="A146" s="44" t="s">
        <v>16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5"/>
      <c r="AL146" s="55"/>
      <c r="AM146" s="55"/>
      <c r="AN146" s="46"/>
      <c r="AO146" s="46"/>
      <c r="AP146" s="46"/>
      <c r="AQ146" s="46"/>
      <c r="AR146" s="46"/>
      <c r="AS146" s="46"/>
      <c r="AT146" s="46"/>
      <c r="AU146" s="46"/>
      <c r="AV146" s="46"/>
      <c r="AW146" s="113"/>
    </row>
    <row r="147" spans="1:86" ht="12" customHeight="1">
      <c r="A147" s="189" t="s">
        <v>2</v>
      </c>
      <c r="B147" s="190">
        <v>-4.2519455416729439</v>
      </c>
      <c r="C147" s="190">
        <v>-0.60916059898813402</v>
      </c>
      <c r="D147" s="190">
        <v>-2.8776271595284668</v>
      </c>
      <c r="E147" s="190">
        <v>-12.744960857932185</v>
      </c>
      <c r="F147" s="190">
        <v>-15.060085736245174</v>
      </c>
      <c r="G147" s="190">
        <v>-14.224039007830475</v>
      </c>
      <c r="H147" s="190">
        <v>-9.3099909207170288</v>
      </c>
      <c r="I147" s="190">
        <v>1.7340112560014052</v>
      </c>
      <c r="J147" s="190">
        <v>6.3957879169303355</v>
      </c>
      <c r="K147" s="190">
        <v>7.6928456234245068</v>
      </c>
      <c r="L147" s="190">
        <v>1.4928172812456431</v>
      </c>
      <c r="M147" s="190">
        <v>3.2108886419422222</v>
      </c>
      <c r="N147" s="190">
        <v>4.0558243420426017</v>
      </c>
      <c r="O147" s="190">
        <v>2.1699922275265755</v>
      </c>
      <c r="P147" s="190">
        <v>0.76081916498815505</v>
      </c>
      <c r="Q147" s="190">
        <v>1.7353073771147576</v>
      </c>
      <c r="R147" s="190">
        <v>-5.5909325766451747</v>
      </c>
      <c r="S147" s="190">
        <v>-4.1961768645415667</v>
      </c>
      <c r="T147" s="190">
        <v>-7.7664641752375836</v>
      </c>
      <c r="U147" s="190">
        <v>-3.7403309321016844</v>
      </c>
      <c r="V147" s="190">
        <v>-2.9650022847753337</v>
      </c>
      <c r="W147" s="190">
        <v>0.67714590484516435</v>
      </c>
      <c r="X147" s="190">
        <v>3.8099273551110957</v>
      </c>
      <c r="Y147" s="190">
        <v>4.1230682360651603</v>
      </c>
      <c r="Z147" s="190">
        <v>7.3490475087843325</v>
      </c>
      <c r="AA147" s="190">
        <v>2.0423600553081136</v>
      </c>
      <c r="AB147" s="190">
        <v>-2.194733029259607</v>
      </c>
      <c r="AC147" s="190">
        <v>0.15566657023715402</v>
      </c>
      <c r="AD147" s="191">
        <v>1.3773535719403742</v>
      </c>
      <c r="AE147" s="191">
        <v>7.6350639041327703E-2</v>
      </c>
      <c r="AF147" s="191">
        <v>3.2825753435978235</v>
      </c>
      <c r="AG147" s="191">
        <v>3.4130339288221032</v>
      </c>
      <c r="AH147" s="191">
        <v>4.1544028025523767</v>
      </c>
      <c r="AI147" s="191">
        <v>5.8335608028379449</v>
      </c>
      <c r="AJ147" s="191">
        <v>2.5742752683256622</v>
      </c>
      <c r="AK147" s="192">
        <v>3.1293629329980246</v>
      </c>
      <c r="AL147" s="192">
        <v>-3.2022453225729919</v>
      </c>
      <c r="AM147" s="192">
        <v>2.3990337003972209</v>
      </c>
      <c r="AN147" s="192">
        <v>3.8083437866574097</v>
      </c>
      <c r="AO147" s="192">
        <v>7.6316128606164613</v>
      </c>
      <c r="AP147" s="192">
        <v>4.3385327588276708</v>
      </c>
      <c r="AQ147" s="192">
        <v>4.8438222396949691</v>
      </c>
      <c r="AR147" s="192">
        <v>0.73116900570877386</v>
      </c>
      <c r="AS147" s="192">
        <v>4.7391283282841092</v>
      </c>
      <c r="AT147" s="192">
        <v>0.38566496043935761</v>
      </c>
      <c r="AU147" s="192">
        <v>3.3130942776027221</v>
      </c>
      <c r="AV147" s="192">
        <v>1.0215070626697258</v>
      </c>
      <c r="AW147" s="193">
        <v>-0.86062945404463431</v>
      </c>
    </row>
    <row r="148" spans="1:86" ht="12" customHeight="1">
      <c r="A148" s="189" t="s">
        <v>1</v>
      </c>
      <c r="B148" s="190">
        <v>-2.1427608926801716E-2</v>
      </c>
      <c r="C148" s="190">
        <v>3.9003369755713329</v>
      </c>
      <c r="D148" s="190">
        <v>-4.5972644243817902</v>
      </c>
      <c r="E148" s="190">
        <v>-8.0856767473819797</v>
      </c>
      <c r="F148" s="190">
        <v>-9.0104831853964136</v>
      </c>
      <c r="G148" s="190">
        <v>3.2515800671711332</v>
      </c>
      <c r="H148" s="190">
        <v>-4.0925638589372202</v>
      </c>
      <c r="I148" s="190">
        <v>-2.4495901522703321</v>
      </c>
      <c r="J148" s="190">
        <v>-0.59254445814201562</v>
      </c>
      <c r="K148" s="190">
        <v>9.6291694741807881</v>
      </c>
      <c r="L148" s="190">
        <v>-2.5544282247881807</v>
      </c>
      <c r="M148" s="190">
        <v>4.7262077364301582</v>
      </c>
      <c r="N148" s="190">
        <v>-0.57321307328155646</v>
      </c>
      <c r="O148" s="190">
        <v>3.758596521850329</v>
      </c>
      <c r="P148" s="190">
        <v>-3.0751192539377241</v>
      </c>
      <c r="Q148" s="190">
        <v>0.98144800594888126</v>
      </c>
      <c r="R148" s="190">
        <v>-3.4470273135982983</v>
      </c>
      <c r="S148" s="190">
        <v>-1.1161096510871431</v>
      </c>
      <c r="T148" s="190">
        <v>-4.7134016618170991</v>
      </c>
      <c r="U148" s="190">
        <v>0.36859447548278101</v>
      </c>
      <c r="V148" s="190">
        <v>-4.9397722171558307</v>
      </c>
      <c r="W148" s="190">
        <v>3.3089848418303016</v>
      </c>
      <c r="X148" s="190">
        <v>-3.4004206680945512</v>
      </c>
      <c r="Y148" s="190">
        <v>3.0068023506291124</v>
      </c>
      <c r="Z148" s="190">
        <v>2.2419298098551677</v>
      </c>
      <c r="AA148" s="190">
        <v>6.5233249977645986</v>
      </c>
      <c r="AB148" s="190">
        <v>-3.4286757673353288</v>
      </c>
      <c r="AC148" s="190">
        <v>-0.57399590123805333</v>
      </c>
      <c r="AD148" s="191">
        <v>1.3668997429920315</v>
      </c>
      <c r="AE148" s="191">
        <v>8.1097915440140689</v>
      </c>
      <c r="AF148" s="191">
        <v>-1.1787796071646892</v>
      </c>
      <c r="AG148" s="191">
        <v>1.137587639377815</v>
      </c>
      <c r="AH148" s="191">
        <v>5.1612460558754494</v>
      </c>
      <c r="AI148" s="191">
        <v>8.3653162838801656</v>
      </c>
      <c r="AJ148" s="191">
        <v>-2.5341058700280428</v>
      </c>
      <c r="AK148" s="192">
        <v>-3.270280814225786</v>
      </c>
      <c r="AL148" s="192">
        <v>7.2719262943416529</v>
      </c>
      <c r="AM148" s="192">
        <v>4.9429719942665624</v>
      </c>
      <c r="AN148" s="192">
        <v>-3.2721769510912426</v>
      </c>
      <c r="AO148" s="192">
        <v>8.0901679937699651</v>
      </c>
      <c r="AP148" s="192">
        <v>4.0342046281844279</v>
      </c>
      <c r="AQ148" s="192">
        <v>8.2654075023898219</v>
      </c>
      <c r="AR148" s="192">
        <v>-5.7445190714552616</v>
      </c>
      <c r="AS148" s="192">
        <v>1.1505677816416688</v>
      </c>
      <c r="AT148" s="192">
        <v>3.4959098060604372</v>
      </c>
      <c r="AU148" s="192">
        <v>4.9579617378374596</v>
      </c>
      <c r="AV148" s="192">
        <v>-6.2402116460311685</v>
      </c>
      <c r="AW148" s="193">
        <v>2.6855390107446224</v>
      </c>
    </row>
    <row r="149" spans="1:86" ht="12" customHeight="1">
      <c r="A149" s="45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5"/>
      <c r="AL149" s="55"/>
      <c r="AM149" s="55"/>
      <c r="AN149" s="46"/>
      <c r="AO149" s="46"/>
      <c r="AP149" s="46"/>
      <c r="AQ149" s="46"/>
      <c r="AR149" s="46"/>
      <c r="AS149" s="46"/>
      <c r="AT149" s="46"/>
      <c r="AU149" s="46"/>
      <c r="AV149" s="46"/>
      <c r="AW149" s="113"/>
    </row>
    <row r="150" spans="1:86" ht="12" customHeight="1">
      <c r="A150" s="44" t="s">
        <v>3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5"/>
      <c r="AL150" s="55"/>
      <c r="AM150" s="55"/>
      <c r="AN150" s="46"/>
      <c r="AO150" s="46"/>
      <c r="AP150" s="46"/>
      <c r="AQ150" s="46"/>
      <c r="AR150" s="46"/>
      <c r="AS150" s="46"/>
      <c r="AT150" s="46"/>
      <c r="AU150" s="46"/>
      <c r="AV150" s="46"/>
      <c r="AW150" s="113"/>
    </row>
    <row r="151" spans="1:86" ht="12" customHeight="1">
      <c r="A151" s="189" t="s">
        <v>2</v>
      </c>
      <c r="B151" s="190">
        <v>-0.48680978152705856</v>
      </c>
      <c r="C151" s="190">
        <v>1.7137041116507226</v>
      </c>
      <c r="D151" s="190">
        <v>0.51828333222221745</v>
      </c>
      <c r="E151" s="190">
        <v>-9.466476826291899</v>
      </c>
      <c r="F151" s="190">
        <v>-13.455827305754683</v>
      </c>
      <c r="G151" s="190">
        <v>-20.112463178068385</v>
      </c>
      <c r="H151" s="190">
        <v>-13.385041086921833</v>
      </c>
      <c r="I151" s="190">
        <v>-8.9833377204268334</v>
      </c>
      <c r="J151" s="190">
        <v>8.327061379779007</v>
      </c>
      <c r="K151" s="190">
        <v>12.832448338921871</v>
      </c>
      <c r="L151" s="190">
        <v>1.9795437562560476</v>
      </c>
      <c r="M151" s="190">
        <v>13.681476704080501</v>
      </c>
      <c r="N151" s="190">
        <v>4.0343774318504089</v>
      </c>
      <c r="O151" s="190">
        <v>6.1939433715070118</v>
      </c>
      <c r="P151" s="190">
        <v>2.0969223059194086</v>
      </c>
      <c r="Q151" s="190">
        <v>1.0864002761879747</v>
      </c>
      <c r="R151" s="190">
        <v>3.0546897328894294</v>
      </c>
      <c r="S151" s="190">
        <v>0.61368648528307101</v>
      </c>
      <c r="T151" s="190">
        <v>-1.8593089973049561</v>
      </c>
      <c r="U151" s="190">
        <v>-2.1832691473830388</v>
      </c>
      <c r="V151" s="190">
        <v>-2.6047972579727401</v>
      </c>
      <c r="W151" s="190">
        <v>6.4336603775223784</v>
      </c>
      <c r="X151" s="190">
        <v>0.63317495460697881</v>
      </c>
      <c r="Y151" s="190">
        <v>4.3401298581619887</v>
      </c>
      <c r="Z151" s="190">
        <v>12.20102849175732</v>
      </c>
      <c r="AA151" s="190">
        <v>3.5446334982461583</v>
      </c>
      <c r="AB151" s="190">
        <v>5.185380475647861</v>
      </c>
      <c r="AC151" s="190">
        <v>8.317493900795208</v>
      </c>
      <c r="AD151" s="191">
        <v>-3.2338867495579033</v>
      </c>
      <c r="AE151" s="191">
        <v>6.2027810083240453</v>
      </c>
      <c r="AF151" s="191">
        <v>5.5300982941947066</v>
      </c>
      <c r="AG151" s="191">
        <v>-0.34271043564107373</v>
      </c>
      <c r="AH151" s="191">
        <v>-1.2948022568237685</v>
      </c>
      <c r="AI151" s="191">
        <v>4.6953597342896165</v>
      </c>
      <c r="AJ151" s="191">
        <v>-3.216473505526062</v>
      </c>
      <c r="AK151" s="192">
        <v>-2.2319038822731811</v>
      </c>
      <c r="AL151" s="192">
        <v>2.3469053951021071</v>
      </c>
      <c r="AM151" s="192">
        <v>-0.71167939266916735</v>
      </c>
      <c r="AN151" s="192">
        <v>1.9107138318229764</v>
      </c>
      <c r="AO151" s="192">
        <v>8.3321860460046011</v>
      </c>
      <c r="AP151" s="192">
        <v>4.0887292623378997</v>
      </c>
      <c r="AQ151" s="192">
        <v>-1.5660847224408052</v>
      </c>
      <c r="AR151" s="192">
        <v>1.0304495575472961</v>
      </c>
      <c r="AS151" s="192">
        <v>-4.3051830324394436</v>
      </c>
      <c r="AT151" s="192">
        <v>-4.3009179009372707</v>
      </c>
      <c r="AU151" s="192">
        <v>0.49075541249912136</v>
      </c>
      <c r="AV151" s="192">
        <v>0.59598540513355491</v>
      </c>
      <c r="AW151" s="193">
        <v>1.4741693350761176</v>
      </c>
    </row>
    <row r="152" spans="1:86" ht="12" customHeight="1">
      <c r="A152" s="189" t="s">
        <v>1</v>
      </c>
      <c r="B152" s="190">
        <v>0.65796176864860489</v>
      </c>
      <c r="C152" s="190">
        <v>4.6275937501445625</v>
      </c>
      <c r="D152" s="190">
        <v>-4.6244596286522279</v>
      </c>
      <c r="E152" s="190">
        <v>-6.5073273091681409</v>
      </c>
      <c r="F152" s="190">
        <v>-11.588299737363826</v>
      </c>
      <c r="G152" s="190">
        <v>-4.3801960312422175</v>
      </c>
      <c r="H152" s="190">
        <v>-2.4890230866010685</v>
      </c>
      <c r="I152" s="190">
        <v>-1.2182514290781552</v>
      </c>
      <c r="J152" s="190">
        <v>-2.5315197361028856</v>
      </c>
      <c r="K152" s="190">
        <v>6.6119693037770517</v>
      </c>
      <c r="L152" s="190">
        <v>-1.3652981528324852</v>
      </c>
      <c r="M152" s="190">
        <v>6.1015250295334571</v>
      </c>
      <c r="N152" s="190">
        <v>-3.4718273290038137</v>
      </c>
      <c r="O152" s="190">
        <v>15.240588920637336</v>
      </c>
      <c r="P152" s="190">
        <v>-3.4715227295327664</v>
      </c>
      <c r="Q152" s="190">
        <v>0.94114311757394697</v>
      </c>
      <c r="R152" s="190">
        <v>0.26037545927661832</v>
      </c>
      <c r="S152" s="190">
        <v>0.45999988902551986</v>
      </c>
      <c r="T152" s="190">
        <v>-0.30544745125771211</v>
      </c>
      <c r="U152" s="190">
        <v>-1.6694516193858693</v>
      </c>
      <c r="V152" s="190">
        <v>0.95768498356294052</v>
      </c>
      <c r="W152" s="190">
        <v>0.86677481591742689</v>
      </c>
      <c r="X152" s="190">
        <v>-0.60397603397432498</v>
      </c>
      <c r="Y152" s="190">
        <v>0.37057093563458671</v>
      </c>
      <c r="Z152" s="190">
        <v>7.3454462411501158</v>
      </c>
      <c r="AA152" s="190">
        <v>-1.6961780275142269</v>
      </c>
      <c r="AB152" s="190">
        <v>-3.4175744572040379</v>
      </c>
      <c r="AC152" s="190">
        <v>-5.2785862572291382</v>
      </c>
      <c r="AD152" s="191">
        <v>12.318863654938367</v>
      </c>
      <c r="AE152" s="191">
        <v>2.1932762374186887</v>
      </c>
      <c r="AF152" s="191">
        <v>-3.2475605550915909</v>
      </c>
      <c r="AG152" s="191">
        <v>1.1135111884908286</v>
      </c>
      <c r="AH152" s="191">
        <v>10.559868822559828</v>
      </c>
      <c r="AI152" s="191">
        <v>6.7589278668632762</v>
      </c>
      <c r="AJ152" s="191">
        <v>-4.4801224467489416</v>
      </c>
      <c r="AK152" s="192">
        <v>3.5059498468795094</v>
      </c>
      <c r="AL152" s="192">
        <v>7.9867029490806445</v>
      </c>
      <c r="AM152" s="192">
        <v>6.937370125475625</v>
      </c>
      <c r="AN152" s="192">
        <v>-9.6606399877910079</v>
      </c>
      <c r="AO152" s="192">
        <v>5.2792023816471607</v>
      </c>
      <c r="AP152" s="192">
        <v>5.5618294888113891</v>
      </c>
      <c r="AQ152" s="192">
        <v>-3.1481295803291944</v>
      </c>
      <c r="AR152" s="192">
        <v>-8.0729263389814836</v>
      </c>
      <c r="AS152" s="192">
        <v>7.0207273088147835</v>
      </c>
      <c r="AT152" s="192">
        <v>2.8201114558119276</v>
      </c>
      <c r="AU152" s="192">
        <v>-1.951198129320453</v>
      </c>
      <c r="AV152" s="192">
        <v>-4.8203471048947097</v>
      </c>
      <c r="AW152" s="193">
        <v>12.521065975487835</v>
      </c>
    </row>
    <row r="153" spans="1:86" ht="12" customHeight="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86" ht="12" customHeight="1">
      <c r="A154" s="21" t="s">
        <v>26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</row>
    <row r="155" spans="1:86" ht="12" customHeight="1">
      <c r="A155" s="230" t="s">
        <v>81</v>
      </c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  <c r="AG155" s="230"/>
      <c r="AH155" s="230"/>
      <c r="AI155" s="230"/>
      <c r="AJ155" s="230"/>
      <c r="AK155" s="230"/>
      <c r="AL155" s="230"/>
      <c r="AM155" s="230"/>
      <c r="AN155" s="230"/>
    </row>
    <row r="156" spans="1:86" ht="12" customHeight="1">
      <c r="A156" s="22" t="s">
        <v>90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</row>
    <row r="157" spans="1:86" ht="12" customHeight="1">
      <c r="A157" s="21" t="s">
        <v>93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:86" ht="12.75" customHeight="1" thickBo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</row>
    <row r="159" spans="1:86" ht="12" customHeight="1">
      <c r="A159" s="145" t="s">
        <v>34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</row>
  </sheetData>
  <mergeCells count="15">
    <mergeCell ref="AP9:AR9"/>
    <mergeCell ref="A9:A10"/>
    <mergeCell ref="AH9:AK9"/>
    <mergeCell ref="A2:AU5"/>
    <mergeCell ref="AT9:AW9"/>
    <mergeCell ref="A155:AN155"/>
    <mergeCell ref="N9:Q9"/>
    <mergeCell ref="V9:Y9"/>
    <mergeCell ref="F9:I9"/>
    <mergeCell ref="B9:E9"/>
    <mergeCell ref="Z9:AC9"/>
    <mergeCell ref="AL9:AO9"/>
    <mergeCell ref="R9:U9"/>
    <mergeCell ref="J9:M9"/>
    <mergeCell ref="AD9:AG9"/>
  </mergeCells>
  <phoneticPr fontId="0" type="noConversion"/>
  <pageMargins left="0.19685039370078741" right="0.19685039370078741" top="0.59055118110236227" bottom="0.59055118110236227" header="0.19685039370078741" footer="0.19685039370078741"/>
  <pageSetup paperSize="9" scale="59" fitToHeight="0" orientation="portrait" r:id="rId1"/>
  <headerFooter alignWithMargins="0">
    <oddFooter>&amp;L&amp;"Tahoma,Normale"Unioncamere Veneto
Area Studi e Ricerche&amp;R&amp;"Tahoma,Normale"www.unioncamereveneto.it
www.venetocongiuntura.it
twitter@Venetocong</oddFooter>
  </headerFooter>
  <rowBreaks count="2" manualBreakCount="2">
    <brk id="61" max="48" man="1"/>
    <brk id="102" max="4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2"/>
  <sheetViews>
    <sheetView showGridLines="0" tabSelected="1" showWhiteSpace="0" view="pageBreakPreview" zoomScaleNormal="100" zoomScaleSheetLayoutView="100" workbookViewId="0">
      <selection activeCell="A26" sqref="A26"/>
    </sheetView>
  </sheetViews>
  <sheetFormatPr defaultRowHeight="12" customHeight="1"/>
  <cols>
    <col min="1" max="1" width="44.7109375" style="4" customWidth="1"/>
    <col min="2" max="12" width="9.7109375" style="1" customWidth="1"/>
    <col min="13" max="16384" width="9.140625" style="1"/>
  </cols>
  <sheetData>
    <row r="1" spans="1:42" ht="12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42" ht="13.9" customHeight="1">
      <c r="A2" s="239" t="s">
        <v>102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42" ht="13.9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42" ht="13.9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42" ht="13.9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42" ht="13.9" customHeight="1">
      <c r="A6" s="19"/>
    </row>
    <row r="7" spans="1:42" ht="13.9" customHeight="1">
      <c r="A7" s="124" t="s">
        <v>104</v>
      </c>
      <c r="B7" s="26"/>
      <c r="C7" s="26"/>
      <c r="D7" s="26"/>
      <c r="E7" s="26"/>
      <c r="F7" s="26"/>
      <c r="G7" s="26"/>
    </row>
    <row r="8" spans="1:42" ht="13.9" customHeight="1" thickBot="1">
      <c r="A8" s="6"/>
    </row>
    <row r="9" spans="1:42" s="8" customFormat="1" ht="20.45" customHeight="1" thickBot="1">
      <c r="A9" s="41" t="s">
        <v>5</v>
      </c>
      <c r="B9" s="42">
        <v>2008</v>
      </c>
      <c r="C9" s="42">
        <v>2009</v>
      </c>
      <c r="D9" s="42">
        <v>2010</v>
      </c>
      <c r="E9" s="42">
        <v>2011</v>
      </c>
      <c r="F9" s="42">
        <v>2012</v>
      </c>
      <c r="G9" s="42">
        <v>2013</v>
      </c>
      <c r="H9" s="42">
        <v>2014</v>
      </c>
      <c r="I9" s="42">
        <v>2015</v>
      </c>
      <c r="J9" s="42">
        <v>2016</v>
      </c>
      <c r="K9" s="42">
        <v>2017</v>
      </c>
      <c r="L9" s="42">
        <v>2018</v>
      </c>
      <c r="M9" s="42">
        <v>2019</v>
      </c>
    </row>
    <row r="10" spans="1:42" s="24" customFormat="1" ht="12.6" customHeight="1">
      <c r="A10" s="35" t="s">
        <v>87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37"/>
      <c r="O10" s="37"/>
      <c r="P10" s="36"/>
      <c r="Q10" s="36"/>
      <c r="R10" s="36"/>
      <c r="S10" s="3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12.6" customHeight="1">
      <c r="A11" s="6"/>
      <c r="L11" s="31"/>
      <c r="M11" s="31"/>
    </row>
    <row r="12" spans="1:42" ht="12.6" customHeight="1">
      <c r="A12" s="44" t="s">
        <v>53</v>
      </c>
      <c r="B12" s="50">
        <v>840103</v>
      </c>
      <c r="C12" s="50">
        <v>843785</v>
      </c>
      <c r="D12" s="50">
        <v>846187</v>
      </c>
      <c r="E12" s="50">
        <v>876051</v>
      </c>
      <c r="F12" s="50">
        <v>881245</v>
      </c>
      <c r="G12" s="50">
        <v>857841</v>
      </c>
      <c r="H12" s="50">
        <v>887293</v>
      </c>
      <c r="I12" s="50">
        <v>855696</v>
      </c>
      <c r="J12" s="51">
        <v>854275</v>
      </c>
      <c r="K12" s="51">
        <v>853552</v>
      </c>
      <c r="L12" s="51">
        <v>853338</v>
      </c>
      <c r="M12" s="51"/>
    </row>
    <row r="13" spans="1:42" ht="12.6" customHeight="1">
      <c r="A13" s="45" t="s">
        <v>6</v>
      </c>
      <c r="B13" s="47"/>
      <c r="C13" s="47">
        <f t="shared" ref="C13:L13" si="0">C12/B12*100-100</f>
        <v>0.43827959190718957</v>
      </c>
      <c r="D13" s="47">
        <f t="shared" si="0"/>
        <v>0.28466967296172641</v>
      </c>
      <c r="E13" s="47">
        <f t="shared" si="0"/>
        <v>3.5292435360032783</v>
      </c>
      <c r="F13" s="47">
        <f t="shared" si="0"/>
        <v>0.59288785698549873</v>
      </c>
      <c r="G13" s="47">
        <f t="shared" si="0"/>
        <v>-2.6557881179467699</v>
      </c>
      <c r="H13" s="47">
        <f t="shared" si="0"/>
        <v>3.433270268033354</v>
      </c>
      <c r="I13" s="47">
        <f t="shared" si="0"/>
        <v>-3.5610559307917526</v>
      </c>
      <c r="J13" s="47">
        <f t="shared" si="0"/>
        <v>-0.16606364877246449</v>
      </c>
      <c r="K13" s="47">
        <f t="shared" si="0"/>
        <v>-8.4633168476187848E-2</v>
      </c>
      <c r="L13" s="47">
        <f t="shared" si="0"/>
        <v>-2.5071700376770423E-2</v>
      </c>
      <c r="M13" s="47"/>
    </row>
    <row r="14" spans="1:42" ht="8.25" customHeight="1">
      <c r="A14" s="46"/>
      <c r="B14" s="50"/>
      <c r="C14" s="50"/>
      <c r="D14" s="50"/>
      <c r="E14" s="50"/>
      <c r="F14" s="50"/>
      <c r="G14" s="50"/>
      <c r="H14" s="50"/>
      <c r="I14" s="50"/>
      <c r="J14" s="51"/>
      <c r="K14" s="51"/>
      <c r="L14" s="51"/>
      <c r="M14" s="51"/>
    </row>
    <row r="15" spans="1:42" ht="12.6" customHeight="1">
      <c r="A15" s="44" t="s">
        <v>30</v>
      </c>
      <c r="B15" s="50">
        <v>56066</v>
      </c>
      <c r="C15" s="50">
        <v>61322</v>
      </c>
      <c r="D15" s="50">
        <v>65400</v>
      </c>
      <c r="E15" s="50">
        <v>68102</v>
      </c>
      <c r="F15" s="50">
        <v>72284</v>
      </c>
      <c r="G15" s="50">
        <v>79977</v>
      </c>
      <c r="H15" s="50">
        <v>81782</v>
      </c>
      <c r="I15" s="50">
        <v>81650</v>
      </c>
      <c r="J15" s="51">
        <v>82679</v>
      </c>
      <c r="K15" s="51">
        <v>84710</v>
      </c>
      <c r="L15" s="51">
        <v>87037</v>
      </c>
      <c r="M15" s="51"/>
    </row>
    <row r="16" spans="1:42" ht="12.6" customHeight="1">
      <c r="A16" s="14" t="s">
        <v>6</v>
      </c>
      <c r="B16" s="12"/>
      <c r="C16" s="12">
        <f t="shared" ref="C16:L16" si="1">C15/B15*100-100</f>
        <v>9.3746655727178734</v>
      </c>
      <c r="D16" s="12">
        <f t="shared" si="1"/>
        <v>6.6501418740419354</v>
      </c>
      <c r="E16" s="12">
        <f t="shared" si="1"/>
        <v>4.1314984709480029</v>
      </c>
      <c r="F16" s="12">
        <f t="shared" si="1"/>
        <v>6.1407888167748439</v>
      </c>
      <c r="G16" s="12">
        <f t="shared" si="1"/>
        <v>10.642742515632776</v>
      </c>
      <c r="H16" s="12">
        <f t="shared" si="1"/>
        <v>2.2568988584217919</v>
      </c>
      <c r="I16" s="12">
        <f t="shared" si="1"/>
        <v>-0.16140471008290547</v>
      </c>
      <c r="J16" s="12">
        <f t="shared" si="1"/>
        <v>1.2602571953459858</v>
      </c>
      <c r="K16" s="12">
        <f t="shared" si="1"/>
        <v>2.4564883464966982</v>
      </c>
      <c r="L16" s="12">
        <f t="shared" si="1"/>
        <v>2.7470192421201745</v>
      </c>
      <c r="M16" s="12"/>
    </row>
    <row r="17" spans="1:14" ht="12.6" customHeight="1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4" ht="12.6" customHeight="1">
      <c r="A18" s="35" t="s">
        <v>51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7"/>
    </row>
    <row r="19" spans="1:14" ht="12.6" customHeight="1">
      <c r="A19" s="6"/>
      <c r="L19" s="31"/>
      <c r="M19" s="31"/>
    </row>
    <row r="20" spans="1:14" ht="12.6" customHeight="1">
      <c r="A20" s="114" t="s">
        <v>105</v>
      </c>
      <c r="B20" s="182">
        <v>101031</v>
      </c>
      <c r="C20" s="182">
        <v>100219</v>
      </c>
      <c r="D20" s="182">
        <v>100407</v>
      </c>
      <c r="E20" s="182">
        <v>101212</v>
      </c>
      <c r="F20" s="182">
        <v>99257</v>
      </c>
      <c r="G20" s="182">
        <v>98657</v>
      </c>
      <c r="H20" s="182">
        <v>98775</v>
      </c>
      <c r="I20" s="182">
        <v>99063</v>
      </c>
      <c r="J20" s="205">
        <v>99832</v>
      </c>
      <c r="K20" s="205">
        <v>100179</v>
      </c>
      <c r="L20" s="182">
        <v>100333</v>
      </c>
      <c r="M20" s="183">
        <v>100618</v>
      </c>
      <c r="N20" s="73"/>
    </row>
    <row r="21" spans="1:14" ht="12.6" customHeight="1">
      <c r="A21" s="14" t="s">
        <v>6</v>
      </c>
      <c r="B21" s="12" t="s">
        <v>72</v>
      </c>
      <c r="C21" s="12">
        <f>C20/B20*100-100</f>
        <v>-0.80371371163306549</v>
      </c>
      <c r="D21" s="12">
        <f t="shared" ref="D21:I21" si="2">D20/C20*100-100</f>
        <v>0.1875891796964595</v>
      </c>
      <c r="E21" s="12">
        <f t="shared" si="2"/>
        <v>0.80173693069207275</v>
      </c>
      <c r="F21" s="12">
        <f t="shared" si="2"/>
        <v>-1.9315891396277038</v>
      </c>
      <c r="G21" s="12">
        <f t="shared" si="2"/>
        <v>-0.6044913708856825</v>
      </c>
      <c r="H21" s="12">
        <f t="shared" si="2"/>
        <v>0.11960631278064682</v>
      </c>
      <c r="I21" s="12">
        <f t="shared" si="2"/>
        <v>0.29157175398633228</v>
      </c>
      <c r="J21" s="12">
        <f>J20/I20*100-100</f>
        <v>0.7762736844230318</v>
      </c>
      <c r="K21" s="12">
        <f>K20/J20*100-100</f>
        <v>0.34758394102092893</v>
      </c>
      <c r="L21" s="12">
        <f>L20/K20*100-100</f>
        <v>0.15372483254974156</v>
      </c>
      <c r="M21" s="12">
        <f>M20/L20*100-100</f>
        <v>0.28405409984750918</v>
      </c>
      <c r="N21" s="73"/>
    </row>
    <row r="22" spans="1:14" ht="6" customHeight="1">
      <c r="A22" s="1"/>
      <c r="B22" s="5"/>
      <c r="C22" s="5"/>
      <c r="D22" s="5"/>
      <c r="E22" s="5"/>
      <c r="F22" s="5"/>
      <c r="G22" s="5"/>
      <c r="H22" s="5"/>
      <c r="I22" s="5"/>
      <c r="J22" s="27"/>
      <c r="K22" s="27"/>
      <c r="L22" s="28"/>
      <c r="M22" s="28"/>
      <c r="N22" s="73"/>
    </row>
    <row r="23" spans="1:14" ht="12.6" customHeight="1">
      <c r="A23" s="188" t="s">
        <v>42</v>
      </c>
      <c r="B23" s="182">
        <v>80372</v>
      </c>
      <c r="C23" s="182">
        <v>79383</v>
      </c>
      <c r="D23" s="182">
        <v>79190</v>
      </c>
      <c r="E23" s="182">
        <v>79725</v>
      </c>
      <c r="F23" s="182">
        <v>77921</v>
      </c>
      <c r="G23" s="182">
        <v>77157</v>
      </c>
      <c r="H23" s="182">
        <v>76954</v>
      </c>
      <c r="I23" s="182">
        <v>77119</v>
      </c>
      <c r="J23" s="205">
        <v>77615</v>
      </c>
      <c r="K23" s="205">
        <v>77601</v>
      </c>
      <c r="L23" s="182">
        <v>77449</v>
      </c>
      <c r="M23" s="183">
        <v>77514</v>
      </c>
      <c r="N23" s="73"/>
    </row>
    <row r="24" spans="1:14" s="7" customFormat="1" ht="13.5" customHeight="1">
      <c r="A24" s="14"/>
      <c r="B24" s="12" t="s">
        <v>72</v>
      </c>
      <c r="C24" s="12">
        <f t="shared" ref="C24:M24" si="3">C23/B23*100-100</f>
        <v>-1.2305280445926456</v>
      </c>
      <c r="D24" s="12">
        <f t="shared" si="3"/>
        <v>-0.24312510235189677</v>
      </c>
      <c r="E24" s="12">
        <f t="shared" si="3"/>
        <v>0.67559035231721509</v>
      </c>
      <c r="F24" s="12">
        <f t="shared" si="3"/>
        <v>-2.2627783004076463</v>
      </c>
      <c r="G24" s="12">
        <f t="shared" si="3"/>
        <v>-0.98048022997650719</v>
      </c>
      <c r="H24" s="12">
        <f t="shared" si="3"/>
        <v>-0.26309991316406922</v>
      </c>
      <c r="I24" s="12">
        <f t="shared" si="3"/>
        <v>0.2144138056501248</v>
      </c>
      <c r="J24" s="12">
        <f t="shared" si="3"/>
        <v>0.64316186672546394</v>
      </c>
      <c r="K24" s="12">
        <f t="shared" si="3"/>
        <v>-1.8037750434842792E-2</v>
      </c>
      <c r="L24" s="12">
        <f t="shared" si="3"/>
        <v>-0.19587376451333682</v>
      </c>
      <c r="M24" s="12">
        <f t="shared" si="3"/>
        <v>8.392619659389311E-2</v>
      </c>
      <c r="N24" s="200"/>
    </row>
    <row r="25" spans="1:14" s="7" customFormat="1" ht="13.5" customHeight="1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99"/>
      <c r="N25" s="200"/>
    </row>
    <row r="26" spans="1:14" s="7" customFormat="1" ht="12.6" customHeight="1">
      <c r="A26" s="114" t="s">
        <v>106</v>
      </c>
      <c r="B26" s="182">
        <v>91774</v>
      </c>
      <c r="C26" s="182">
        <v>90849</v>
      </c>
      <c r="D26" s="182">
        <v>90596</v>
      </c>
      <c r="E26" s="182">
        <v>90998</v>
      </c>
      <c r="F26" s="182">
        <v>89544</v>
      </c>
      <c r="G26" s="182">
        <v>88865</v>
      </c>
      <c r="H26" s="182">
        <v>88938</v>
      </c>
      <c r="I26" s="182">
        <v>89065</v>
      </c>
      <c r="J26" s="205">
        <v>89537</v>
      </c>
      <c r="K26" s="205">
        <v>89956</v>
      </c>
      <c r="L26" s="182">
        <v>90031</v>
      </c>
      <c r="M26" s="183">
        <v>90074</v>
      </c>
      <c r="N26" s="200"/>
    </row>
    <row r="27" spans="1:14" s="7" customFormat="1" ht="12.6" customHeight="1">
      <c r="A27" s="14" t="s">
        <v>6</v>
      </c>
      <c r="B27" s="12" t="s">
        <v>72</v>
      </c>
      <c r="C27" s="12">
        <f t="shared" ref="C27:M27" si="4">C26/B26*100-100</f>
        <v>-1.0079107372458367</v>
      </c>
      <c r="D27" s="12">
        <f t="shared" si="4"/>
        <v>-0.27848407797553421</v>
      </c>
      <c r="E27" s="12">
        <f t="shared" si="4"/>
        <v>0.44372819992052825</v>
      </c>
      <c r="F27" s="12">
        <f t="shared" si="4"/>
        <v>-1.5978373151058207</v>
      </c>
      <c r="G27" s="12">
        <f t="shared" si="4"/>
        <v>-0.75828642901814192</v>
      </c>
      <c r="H27" s="12">
        <f t="shared" si="4"/>
        <v>8.2147077026959892E-2</v>
      </c>
      <c r="I27" s="12">
        <f t="shared" si="4"/>
        <v>0.14279610515191621</v>
      </c>
      <c r="J27" s="12">
        <f t="shared" si="4"/>
        <v>0.52995003649020589</v>
      </c>
      <c r="K27" s="12">
        <f t="shared" si="4"/>
        <v>0.46796296503121937</v>
      </c>
      <c r="L27" s="12">
        <f t="shared" si="4"/>
        <v>8.337409400152751E-2</v>
      </c>
      <c r="M27" s="12">
        <f t="shared" si="4"/>
        <v>4.7761326654153891E-2</v>
      </c>
      <c r="N27" s="200"/>
    </row>
    <row r="28" spans="1:14" s="7" customFormat="1" ht="6.75" customHeight="1">
      <c r="A28" s="1"/>
      <c r="B28" s="5"/>
      <c r="C28" s="5"/>
      <c r="D28" s="5"/>
      <c r="E28" s="5"/>
      <c r="F28" s="5"/>
      <c r="G28" s="5"/>
      <c r="H28" s="5"/>
      <c r="I28" s="5"/>
      <c r="J28" s="27"/>
      <c r="K28" s="27"/>
      <c r="L28" s="28"/>
      <c r="M28" s="28"/>
      <c r="N28" s="200"/>
    </row>
    <row r="29" spans="1:14" s="7" customFormat="1" ht="12.6" customHeight="1">
      <c r="A29" s="188" t="s">
        <v>42</v>
      </c>
      <c r="B29" s="182">
        <v>72000</v>
      </c>
      <c r="C29" s="182">
        <v>70861</v>
      </c>
      <c r="D29" s="182">
        <v>70229</v>
      </c>
      <c r="E29" s="182">
        <v>70371</v>
      </c>
      <c r="F29" s="182">
        <v>68961</v>
      </c>
      <c r="G29" s="182">
        <v>68078</v>
      </c>
      <c r="H29" s="182">
        <v>67795</v>
      </c>
      <c r="I29" s="182">
        <v>67748</v>
      </c>
      <c r="J29" s="205">
        <v>67899</v>
      </c>
      <c r="K29" s="205">
        <v>67955</v>
      </c>
      <c r="L29" s="182">
        <v>67715</v>
      </c>
      <c r="M29" s="183">
        <v>67557</v>
      </c>
      <c r="N29" s="200"/>
    </row>
    <row r="30" spans="1:14" s="7" customFormat="1" ht="12.6" customHeight="1">
      <c r="A30" s="14" t="s">
        <v>6</v>
      </c>
      <c r="B30" s="12" t="s">
        <v>72</v>
      </c>
      <c r="C30" s="12">
        <f t="shared" ref="C30:M30" si="5">C29/B29*100-100</f>
        <v>-1.5819444444444457</v>
      </c>
      <c r="D30" s="12">
        <f t="shared" si="5"/>
        <v>-0.89188693357418458</v>
      </c>
      <c r="E30" s="12">
        <f t="shared" si="5"/>
        <v>0.20219567415169593</v>
      </c>
      <c r="F30" s="12">
        <f t="shared" si="5"/>
        <v>-2.0036662829858898</v>
      </c>
      <c r="G30" s="12">
        <f t="shared" si="5"/>
        <v>-1.2804338684183847</v>
      </c>
      <c r="H30" s="12">
        <f t="shared" si="5"/>
        <v>-0.41569963864978376</v>
      </c>
      <c r="I30" s="12">
        <f t="shared" si="5"/>
        <v>-6.932664650784659E-2</v>
      </c>
      <c r="J30" s="12">
        <f t="shared" si="5"/>
        <v>0.22288480840761338</v>
      </c>
      <c r="K30" s="12">
        <f t="shared" si="5"/>
        <v>8.2475441464538335E-2</v>
      </c>
      <c r="L30" s="12">
        <f t="shared" si="5"/>
        <v>-0.3531748951511986</v>
      </c>
      <c r="M30" s="12">
        <f t="shared" si="5"/>
        <v>-0.23333087203721448</v>
      </c>
      <c r="N30" s="200"/>
    </row>
    <row r="31" spans="1:14" s="7" customFormat="1" ht="5.25" customHeight="1">
      <c r="A31" s="6"/>
      <c r="B31" s="5"/>
      <c r="C31" s="5"/>
      <c r="D31" s="5"/>
      <c r="E31" s="5"/>
      <c r="F31" s="5"/>
      <c r="G31" s="5"/>
      <c r="H31" s="5"/>
      <c r="I31" s="5"/>
      <c r="J31" s="27"/>
      <c r="K31" s="27"/>
      <c r="L31" s="28"/>
      <c r="M31" s="28"/>
      <c r="N31" s="200"/>
    </row>
    <row r="32" spans="1:14" ht="12.6" customHeight="1">
      <c r="A32" s="114" t="s">
        <v>107</v>
      </c>
      <c r="B32" s="182">
        <f>SUM('Tavola 1. Trim'!B29:E29)</f>
        <v>5288</v>
      </c>
      <c r="C32" s="182">
        <f>SUM('Tavola 1. Trim'!F29:I29)</f>
        <v>4801</v>
      </c>
      <c r="D32" s="182">
        <f>SUM('Tavola 1. Trim'!J29:M29)</f>
        <v>5254</v>
      </c>
      <c r="E32" s="182">
        <f>SUM('Tavola 1. Trim'!N29:Q29)</f>
        <v>4827</v>
      </c>
      <c r="F32" s="182">
        <f>SUM('Tavola 1. Trim'!R29:U29)</f>
        <v>4904</v>
      </c>
      <c r="G32" s="182">
        <f>SUM('Tavola 1. Trim'!V29:Y29)</f>
        <v>4593</v>
      </c>
      <c r="H32" s="182">
        <f>SUM('Tavola 1. Trim'!Z29:AC29)</f>
        <v>4690</v>
      </c>
      <c r="I32" s="182">
        <f>SUM('Tavola 1. Trim'!AD29:AG29)</f>
        <v>4731</v>
      </c>
      <c r="J32" s="182">
        <f>SUM('Tavola 1. Trim'!AH29:AK29)</f>
        <v>4629</v>
      </c>
      <c r="K32" s="182">
        <f>SUM('Tavola 1. Trim'!AL29:AO29)</f>
        <v>4351</v>
      </c>
      <c r="L32" s="182">
        <f>SUM('Tavola 1. Trim'!AP29:AS29)</f>
        <v>4341</v>
      </c>
      <c r="M32" s="183">
        <v>4363</v>
      </c>
      <c r="N32" s="73"/>
    </row>
    <row r="33" spans="1:14" ht="12.6" customHeight="1">
      <c r="A33" s="14" t="s">
        <v>6</v>
      </c>
      <c r="B33" s="12" t="s">
        <v>72</v>
      </c>
      <c r="C33" s="12">
        <f t="shared" ref="C33:M33" si="6">C32/B32*100-100</f>
        <v>-9.2095310136157309</v>
      </c>
      <c r="D33" s="12">
        <f t="shared" si="6"/>
        <v>9.435534263695061</v>
      </c>
      <c r="E33" s="12">
        <f t="shared" si="6"/>
        <v>-8.1271412257327711</v>
      </c>
      <c r="F33" s="12">
        <f t="shared" si="6"/>
        <v>1.5951937020924021</v>
      </c>
      <c r="G33" s="12">
        <f t="shared" si="6"/>
        <v>-6.3417618270799352</v>
      </c>
      <c r="H33" s="12">
        <f t="shared" si="6"/>
        <v>2.1119094273895058</v>
      </c>
      <c r="I33" s="12">
        <f t="shared" si="6"/>
        <v>0.87420042643924489</v>
      </c>
      <c r="J33" s="12">
        <f t="shared" si="6"/>
        <v>-2.1559923906150971</v>
      </c>
      <c r="K33" s="12">
        <f t="shared" si="6"/>
        <v>-6.0056167638798854</v>
      </c>
      <c r="L33" s="12">
        <f t="shared" si="6"/>
        <v>-0.22983222247758306</v>
      </c>
      <c r="M33" s="12">
        <f t="shared" si="6"/>
        <v>0.5067956692006419</v>
      </c>
      <c r="N33" s="73"/>
    </row>
    <row r="34" spans="1:14" ht="8.25" customHeight="1">
      <c r="A34" s="6"/>
      <c r="B34" s="5"/>
      <c r="C34" s="5"/>
      <c r="D34" s="5"/>
      <c r="E34" s="5"/>
      <c r="F34" s="5"/>
      <c r="G34" s="5"/>
      <c r="H34" s="5"/>
      <c r="I34" s="5"/>
      <c r="J34" s="27"/>
      <c r="K34" s="27"/>
      <c r="L34" s="28"/>
      <c r="M34" s="28"/>
      <c r="N34" s="73"/>
    </row>
    <row r="35" spans="1:14" ht="13.9" customHeight="1">
      <c r="A35" s="114" t="s">
        <v>108</v>
      </c>
      <c r="B35" s="182">
        <f>SUM('Tavola 1. Trim'!B33:E33)</f>
        <v>6107</v>
      </c>
      <c r="C35" s="182">
        <f>SUM('Tavola 1. Trim'!F33:I33)</f>
        <v>5849</v>
      </c>
      <c r="D35" s="182">
        <f>SUM('Tavola 1. Trim'!J33:M33)</f>
        <v>5467</v>
      </c>
      <c r="E35" s="182">
        <f>SUM('Tavola 1. Trim'!N33:Q33)</f>
        <v>4344</v>
      </c>
      <c r="F35" s="182">
        <f>SUM('Tavola 1. Trim'!R33:U33)</f>
        <v>6767</v>
      </c>
      <c r="G35" s="182">
        <f>SUM('Tavola 1. Trim'!V33:Y33)</f>
        <v>5356</v>
      </c>
      <c r="H35" s="182">
        <f>SUM('Tavola 1. Trim'!Z33:AC33)</f>
        <v>4931</v>
      </c>
      <c r="I35" s="182">
        <f>SUM('Tavola 1. Trim'!AD33:AG33)</f>
        <v>4595</v>
      </c>
      <c r="J35" s="205">
        <f>SUM('Tavola 1. Trim'!AH33:AK33)</f>
        <v>4180</v>
      </c>
      <c r="K35" s="205">
        <f>SUM('Tavola 1. Trim'!AL33:AO33)</f>
        <v>4411</v>
      </c>
      <c r="L35" s="182">
        <f>SUM('Tavola 1. Trim'!AP33:AS33)</f>
        <v>4534</v>
      </c>
      <c r="M35" s="183">
        <v>4341</v>
      </c>
      <c r="N35" s="73"/>
    </row>
    <row r="36" spans="1:14" ht="12.6" customHeight="1">
      <c r="A36" s="14" t="s">
        <v>6</v>
      </c>
      <c r="B36" s="12" t="s">
        <v>72</v>
      </c>
      <c r="C36" s="12">
        <f t="shared" ref="C36:M36" si="7">C35/B35*100-100</f>
        <v>-4.2246602259701973</v>
      </c>
      <c r="D36" s="12">
        <f t="shared" si="7"/>
        <v>-6.5310309454607562</v>
      </c>
      <c r="E36" s="12">
        <f t="shared" si="7"/>
        <v>-20.541430400585327</v>
      </c>
      <c r="F36" s="12">
        <f t="shared" si="7"/>
        <v>55.778084714548783</v>
      </c>
      <c r="G36" s="12">
        <f t="shared" si="7"/>
        <v>-20.851189596571601</v>
      </c>
      <c r="H36" s="12">
        <f t="shared" si="7"/>
        <v>-7.9350261389096346</v>
      </c>
      <c r="I36" s="12">
        <f t="shared" si="7"/>
        <v>-6.8140336645710846</v>
      </c>
      <c r="J36" s="12">
        <f t="shared" si="7"/>
        <v>-9.0315560391730116</v>
      </c>
      <c r="K36" s="12">
        <f t="shared" si="7"/>
        <v>5.526315789473685</v>
      </c>
      <c r="L36" s="12">
        <f t="shared" si="7"/>
        <v>2.7884833371117708</v>
      </c>
      <c r="M36" s="12">
        <f t="shared" si="7"/>
        <v>-4.2567269519188358</v>
      </c>
      <c r="N36" s="73"/>
    </row>
    <row r="37" spans="1:14" ht="12.6" customHeight="1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99"/>
      <c r="N37" s="73"/>
    </row>
    <row r="38" spans="1:14" ht="12.6" customHeight="1">
      <c r="A38" s="188" t="s">
        <v>94</v>
      </c>
      <c r="B38" s="204"/>
      <c r="C38" s="182">
        <f>SUM('Tavola 1. Trim'!F37:I37)</f>
        <v>5436</v>
      </c>
      <c r="D38" s="182">
        <f>SUM('Tavola 1. Trim'!J37:M37)</f>
        <v>4965</v>
      </c>
      <c r="E38" s="182">
        <f>SUM('Tavola 1. Trim'!N37:Q37)</f>
        <v>4311</v>
      </c>
      <c r="F38" s="182">
        <f>SUM('Tavola 1. Trim'!R37:U37)</f>
        <v>6590</v>
      </c>
      <c r="G38" s="182">
        <f>SUM('Tavola 1. Trim'!V37:Y37)</f>
        <v>4887</v>
      </c>
      <c r="H38" s="182">
        <f>SUM('Tavola 1. Trim'!Z37:AC37)</f>
        <v>4913</v>
      </c>
      <c r="I38" s="182">
        <f>SUM('Tavola 1. Trim'!AD37:AG37)</f>
        <v>4476</v>
      </c>
      <c r="J38" s="182">
        <f>SUM('Tavola 1. Trim'!AH37:AK37)</f>
        <v>4176</v>
      </c>
      <c r="K38" s="182">
        <f>SUM('Tavola 1. Trim'!AL37:AO37)</f>
        <v>4157</v>
      </c>
      <c r="L38" s="182">
        <f>SUM('Tavola 1. Trim'!AP37:AS37)</f>
        <v>4452</v>
      </c>
      <c r="M38" s="183">
        <v>4336</v>
      </c>
      <c r="N38" s="73"/>
    </row>
    <row r="39" spans="1:14" ht="12.6" customHeight="1">
      <c r="A39" s="14" t="s">
        <v>6</v>
      </c>
      <c r="B39" s="12"/>
      <c r="C39" s="12" t="s">
        <v>72</v>
      </c>
      <c r="D39" s="12">
        <f>D38/C38*100-100</f>
        <v>-8.6644591611479029</v>
      </c>
      <c r="E39" s="12">
        <f t="shared" ref="E39:M39" si="8">E38/D38*100-100</f>
        <v>-13.17220543806647</v>
      </c>
      <c r="F39" s="12">
        <f t="shared" si="8"/>
        <v>52.864764555787531</v>
      </c>
      <c r="G39" s="12">
        <f t="shared" si="8"/>
        <v>-25.842185128983303</v>
      </c>
      <c r="H39" s="12">
        <f t="shared" si="8"/>
        <v>0.53202373644363377</v>
      </c>
      <c r="I39" s="12">
        <f t="shared" si="8"/>
        <v>-8.8947689802564582</v>
      </c>
      <c r="J39" s="12">
        <f t="shared" si="8"/>
        <v>-6.702412868632706</v>
      </c>
      <c r="K39" s="12">
        <f t="shared" si="8"/>
        <v>-0.45498084291187979</v>
      </c>
      <c r="L39" s="12">
        <f t="shared" si="8"/>
        <v>7.0964637960067449</v>
      </c>
      <c r="M39" s="12">
        <f t="shared" si="8"/>
        <v>-2.6055705300988308</v>
      </c>
      <c r="N39" s="73"/>
    </row>
    <row r="40" spans="1:14" ht="12.6" customHeight="1">
      <c r="A40" s="1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99"/>
      <c r="N40" s="73"/>
    </row>
    <row r="41" spans="1:14" ht="6.75" customHeight="1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99"/>
      <c r="N41" s="73"/>
    </row>
    <row r="42" spans="1:14" ht="12.6" customHeight="1">
      <c r="A42" s="114" t="s">
        <v>73</v>
      </c>
      <c r="B42" s="204"/>
      <c r="C42" s="204"/>
      <c r="D42" s="204"/>
      <c r="E42" s="182">
        <v>6483</v>
      </c>
      <c r="F42" s="182">
        <v>6088</v>
      </c>
      <c r="G42" s="182">
        <v>5713</v>
      </c>
      <c r="H42" s="182">
        <v>5597</v>
      </c>
      <c r="I42" s="182">
        <v>5507</v>
      </c>
      <c r="J42" s="182">
        <v>5411</v>
      </c>
      <c r="K42" s="182">
        <v>5191</v>
      </c>
      <c r="L42" s="182">
        <v>5155</v>
      </c>
      <c r="M42" s="183">
        <v>5140</v>
      </c>
      <c r="N42" s="73"/>
    </row>
    <row r="43" spans="1:14" ht="12.6" customHeight="1">
      <c r="A43" s="14" t="s">
        <v>6</v>
      </c>
      <c r="B43" s="12"/>
      <c r="C43" s="12"/>
      <c r="D43" s="12"/>
      <c r="E43" s="12" t="s">
        <v>72</v>
      </c>
      <c r="F43" s="12">
        <f t="shared" ref="F43:M43" si="9">F42/E42*100-100</f>
        <v>-6.0928582446398281</v>
      </c>
      <c r="G43" s="12">
        <f t="shared" si="9"/>
        <v>-6.1596583442838408</v>
      </c>
      <c r="H43" s="12">
        <f t="shared" si="9"/>
        <v>-2.0304568527918718</v>
      </c>
      <c r="I43" s="12">
        <f t="shared" si="9"/>
        <v>-1.6080042880114291</v>
      </c>
      <c r="J43" s="12">
        <f t="shared" si="9"/>
        <v>-1.74323588160523</v>
      </c>
      <c r="K43" s="12">
        <f t="shared" si="9"/>
        <v>-4.0657919053779352</v>
      </c>
      <c r="L43" s="12">
        <f t="shared" si="9"/>
        <v>-0.69350799460605117</v>
      </c>
      <c r="M43" s="12">
        <f t="shared" si="9"/>
        <v>-0.29097963142579886</v>
      </c>
      <c r="N43" s="73"/>
    </row>
    <row r="44" spans="1:14" ht="6.75" customHeight="1">
      <c r="A44" s="1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99"/>
      <c r="N44" s="73"/>
    </row>
    <row r="45" spans="1:14" ht="12.6" customHeight="1">
      <c r="A45" s="114" t="s">
        <v>74</v>
      </c>
      <c r="B45" s="204"/>
      <c r="C45" s="182">
        <v>16171</v>
      </c>
      <c r="D45" s="182">
        <v>16070</v>
      </c>
      <c r="E45" s="182">
        <v>16185</v>
      </c>
      <c r="F45" s="182">
        <v>15957</v>
      </c>
      <c r="G45" s="182">
        <v>15889</v>
      </c>
      <c r="H45" s="182">
        <v>13418</v>
      </c>
      <c r="I45" s="182">
        <v>13470</v>
      </c>
      <c r="J45" s="205">
        <v>13639</v>
      </c>
      <c r="K45" s="205">
        <v>13713</v>
      </c>
      <c r="L45" s="182">
        <v>13735</v>
      </c>
      <c r="M45" s="183">
        <v>13732</v>
      </c>
      <c r="N45" s="73"/>
    </row>
    <row r="46" spans="1:14" ht="12.6" customHeight="1">
      <c r="A46" s="14" t="s">
        <v>6</v>
      </c>
      <c r="B46" s="12"/>
      <c r="C46" s="12" t="s">
        <v>72</v>
      </c>
      <c r="D46" s="12">
        <f>D45/C45*100-100</f>
        <v>-0.62457485622410047</v>
      </c>
      <c r="E46" s="12">
        <f>E45/D45*100-100</f>
        <v>0.71561916614810173</v>
      </c>
      <c r="F46" s="12">
        <f t="shared" ref="F46:M46" si="10">F45/E45*100-100</f>
        <v>-1.4087117701575522</v>
      </c>
      <c r="G46" s="12">
        <f t="shared" si="10"/>
        <v>-0.4261452654007627</v>
      </c>
      <c r="H46" s="12">
        <f t="shared" si="10"/>
        <v>-15.551639499024489</v>
      </c>
      <c r="I46" s="12">
        <f t="shared" si="10"/>
        <v>0.38753912654642875</v>
      </c>
      <c r="J46" s="12">
        <f t="shared" si="10"/>
        <v>1.2546399406087687</v>
      </c>
      <c r="K46" s="12">
        <f t="shared" si="10"/>
        <v>0.54256177139086503</v>
      </c>
      <c r="L46" s="12">
        <f t="shared" si="10"/>
        <v>0.1604317071392245</v>
      </c>
      <c r="M46" s="12">
        <f t="shared" si="10"/>
        <v>-2.1842009464862144E-2</v>
      </c>
      <c r="N46" s="73"/>
    </row>
    <row r="47" spans="1:14" ht="6.75" customHeight="1">
      <c r="A47" s="1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99"/>
      <c r="N47" s="73"/>
    </row>
    <row r="48" spans="1:14" ht="12.6" customHeight="1">
      <c r="A48" s="114" t="s">
        <v>75</v>
      </c>
      <c r="B48" s="204"/>
      <c r="C48" s="204"/>
      <c r="D48" s="204"/>
      <c r="E48" s="182">
        <v>5536</v>
      </c>
      <c r="F48" s="182">
        <v>6501</v>
      </c>
      <c r="G48" s="182">
        <v>6109</v>
      </c>
      <c r="H48" s="182">
        <v>6425</v>
      </c>
      <c r="I48" s="182">
        <v>6769</v>
      </c>
      <c r="J48" s="182">
        <v>7161</v>
      </c>
      <c r="K48" s="182">
        <v>7514</v>
      </c>
      <c r="L48" s="182">
        <v>7757</v>
      </c>
      <c r="M48" s="183">
        <v>8047</v>
      </c>
      <c r="N48" s="73"/>
    </row>
    <row r="49" spans="1:14" ht="12.6" customHeight="1">
      <c r="A49" s="14" t="s">
        <v>6</v>
      </c>
      <c r="B49" s="12"/>
      <c r="C49" s="12"/>
      <c r="D49" s="12"/>
      <c r="E49" s="12" t="s">
        <v>72</v>
      </c>
      <c r="F49" s="12">
        <f t="shared" ref="F49:M49" si="11">F48/E48*100-100</f>
        <v>17.431358381502889</v>
      </c>
      <c r="G49" s="12">
        <f t="shared" si="11"/>
        <v>-6.029841562836495</v>
      </c>
      <c r="H49" s="12">
        <f t="shared" si="11"/>
        <v>5.1726960222622438</v>
      </c>
      <c r="I49" s="12">
        <f t="shared" si="11"/>
        <v>5.3540856031128357</v>
      </c>
      <c r="J49" s="12">
        <f t="shared" si="11"/>
        <v>5.7911065149948371</v>
      </c>
      <c r="K49" s="12">
        <f t="shared" si="11"/>
        <v>4.9294791230275052</v>
      </c>
      <c r="L49" s="12">
        <f t="shared" si="11"/>
        <v>3.2339632685653612</v>
      </c>
      <c r="M49" s="12">
        <f t="shared" si="11"/>
        <v>3.7385587211551012</v>
      </c>
      <c r="N49" s="73"/>
    </row>
    <row r="50" spans="1:14" ht="6.75" customHeight="1">
      <c r="A50" s="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99"/>
      <c r="N50" s="73"/>
    </row>
    <row r="51" spans="1:14" ht="12.6" customHeight="1">
      <c r="A51" s="114" t="s">
        <v>76</v>
      </c>
      <c r="B51" s="182">
        <v>21864</v>
      </c>
      <c r="C51" s="182">
        <v>21248</v>
      </c>
      <c r="D51" s="182">
        <v>20935</v>
      </c>
      <c r="E51" s="182">
        <v>20718</v>
      </c>
      <c r="F51" s="182">
        <v>20293</v>
      </c>
      <c r="G51" s="182">
        <v>19823</v>
      </c>
      <c r="H51" s="182">
        <v>19496</v>
      </c>
      <c r="I51" s="182">
        <v>19243</v>
      </c>
      <c r="J51" s="182">
        <v>19076</v>
      </c>
      <c r="K51" s="182">
        <v>19009</v>
      </c>
      <c r="L51" s="182">
        <v>18722</v>
      </c>
      <c r="M51" s="183">
        <v>18542</v>
      </c>
      <c r="N51" s="73"/>
    </row>
    <row r="52" spans="1:14" ht="12.6" customHeight="1">
      <c r="A52" s="14" t="s">
        <v>6</v>
      </c>
      <c r="B52" s="12" t="s">
        <v>72</v>
      </c>
      <c r="C52" s="12">
        <f t="shared" ref="C52:M52" si="12">C51/B51*100-100</f>
        <v>-2.8174167581412348</v>
      </c>
      <c r="D52" s="12">
        <f t="shared" si="12"/>
        <v>-1.4730798192771175</v>
      </c>
      <c r="E52" s="12">
        <f t="shared" si="12"/>
        <v>-1.0365416766181141</v>
      </c>
      <c r="F52" s="12">
        <f t="shared" si="12"/>
        <v>-2.0513563085239923</v>
      </c>
      <c r="G52" s="12">
        <f t="shared" si="12"/>
        <v>-2.3160695806435712</v>
      </c>
      <c r="H52" s="12">
        <f t="shared" si="12"/>
        <v>-1.6495989507138091</v>
      </c>
      <c r="I52" s="12">
        <f t="shared" si="12"/>
        <v>-1.2977020927369693</v>
      </c>
      <c r="J52" s="12">
        <f t="shared" si="12"/>
        <v>-0.86784804864106491</v>
      </c>
      <c r="K52" s="12">
        <f t="shared" si="12"/>
        <v>-0.35122667225833482</v>
      </c>
      <c r="L52" s="12">
        <f t="shared" si="12"/>
        <v>-1.5098111420905838</v>
      </c>
      <c r="M52" s="12">
        <f t="shared" si="12"/>
        <v>-0.96143574404443655</v>
      </c>
      <c r="N52" s="73"/>
    </row>
    <row r="53" spans="1:14" ht="6.75" customHeight="1">
      <c r="A53" s="14"/>
      <c r="B53" s="3"/>
      <c r="C53" s="3"/>
      <c r="D53" s="3"/>
      <c r="E53" s="3"/>
      <c r="F53" s="3"/>
      <c r="G53" s="3"/>
      <c r="H53" s="3"/>
      <c r="M53" s="73"/>
      <c r="N53" s="73"/>
    </row>
    <row r="54" spans="1:14" ht="12.6" customHeight="1">
      <c r="A54" s="114" t="s">
        <v>31</v>
      </c>
      <c r="B54" s="201"/>
      <c r="C54" s="201"/>
      <c r="D54" s="201"/>
      <c r="E54" s="201"/>
      <c r="F54" s="201">
        <f>SUM('Tavola 1. Trim'!R57:U57)</f>
        <v>215</v>
      </c>
      <c r="G54" s="201">
        <f>SUM('Tavola 1. Trim'!V57:Y57)</f>
        <v>199</v>
      </c>
      <c r="H54" s="201">
        <f>SUM('Tavola 1. Trim'!Z57:AC57)</f>
        <v>237</v>
      </c>
      <c r="I54" s="201">
        <f>SUM('Tavola 1. Trim'!AD57:AG57)</f>
        <v>255</v>
      </c>
      <c r="J54" s="201">
        <f>SUM('Tavola 1. Trim'!AH57:AK57)</f>
        <v>188</v>
      </c>
      <c r="K54" s="201">
        <f>SUM('Tavola 1. Trim'!AL57:AO57)</f>
        <v>191</v>
      </c>
      <c r="L54" s="202">
        <f>SUM('Tavola 1. Trim'!AP57:AS57)</f>
        <v>144</v>
      </c>
      <c r="M54" s="203">
        <v>161</v>
      </c>
      <c r="N54" s="73"/>
    </row>
    <row r="55" spans="1:14" ht="12.6" customHeight="1">
      <c r="A55" s="14" t="s">
        <v>6</v>
      </c>
      <c r="B55" s="12"/>
      <c r="C55" s="12"/>
      <c r="D55" s="12"/>
      <c r="E55" s="12"/>
      <c r="F55" s="12" t="s">
        <v>72</v>
      </c>
      <c r="G55" s="12">
        <f t="shared" ref="G55:M55" si="13">G54/F54*100-100</f>
        <v>-7.4418604651162781</v>
      </c>
      <c r="H55" s="12">
        <f t="shared" si="13"/>
        <v>19.095477386934661</v>
      </c>
      <c r="I55" s="12">
        <f t="shared" si="13"/>
        <v>7.5949367088607573</v>
      </c>
      <c r="J55" s="12">
        <f t="shared" si="13"/>
        <v>-26.274509803921561</v>
      </c>
      <c r="K55" s="12">
        <f t="shared" si="13"/>
        <v>1.5957446808510696</v>
      </c>
      <c r="L55" s="12">
        <f t="shared" si="13"/>
        <v>-24.607329842931932</v>
      </c>
      <c r="M55" s="12">
        <f t="shared" si="13"/>
        <v>11.805555555555557</v>
      </c>
      <c r="N55" s="73"/>
    </row>
    <row r="56" spans="1:14" ht="12.6" customHeight="1">
      <c r="A56" s="14"/>
      <c r="M56" s="73"/>
      <c r="N56" s="73"/>
    </row>
    <row r="57" spans="1:14" ht="12.6" customHeight="1">
      <c r="A57" s="114" t="s">
        <v>32</v>
      </c>
      <c r="B57" s="182"/>
      <c r="C57" s="182"/>
      <c r="D57" s="182"/>
      <c r="E57" s="182"/>
      <c r="F57" s="182">
        <f>SUM('Tavola 1. Trim'!R60:U60)</f>
        <v>1382</v>
      </c>
      <c r="G57" s="182">
        <f>SUM('Tavola 1. Trim'!V60:Y60)</f>
        <v>1535</v>
      </c>
      <c r="H57" s="182">
        <f>SUM('Tavola 1. Trim'!Z60:AC60)</f>
        <v>1434</v>
      </c>
      <c r="I57" s="182">
        <f>SUM('Tavola 1. Trim'!AD60:AG60)</f>
        <v>1276</v>
      </c>
      <c r="J57" s="182">
        <f>SUM('Tavola 1. Trim'!AH60:AK60)</f>
        <v>1171</v>
      </c>
      <c r="K57" s="182">
        <f>SUM('Tavola 1. Trim'!AL60:AO60)</f>
        <v>1171</v>
      </c>
      <c r="L57" s="182">
        <f>SUM('Tavola 1. Trim'!AP60:AS60)</f>
        <v>1298</v>
      </c>
      <c r="M57" s="183">
        <v>1271</v>
      </c>
      <c r="N57" s="73"/>
    </row>
    <row r="58" spans="1:14" ht="12.6" customHeight="1">
      <c r="A58" s="45" t="s">
        <v>6</v>
      </c>
      <c r="B58" s="12"/>
      <c r="C58" s="12"/>
      <c r="D58" s="12"/>
      <c r="E58" s="12"/>
      <c r="F58" s="12" t="s">
        <v>72</v>
      </c>
      <c r="G58" s="12">
        <f t="shared" ref="G58:M58" si="14">G57/F57*100-100</f>
        <v>11.07091172214183</v>
      </c>
      <c r="H58" s="12">
        <f t="shared" si="14"/>
        <v>-6.5798045602605839</v>
      </c>
      <c r="I58" s="12">
        <f t="shared" si="14"/>
        <v>-11.018131101813111</v>
      </c>
      <c r="J58" s="12">
        <f t="shared" si="14"/>
        <v>-8.2288401253918408</v>
      </c>
      <c r="K58" s="12">
        <f t="shared" si="14"/>
        <v>0</v>
      </c>
      <c r="L58" s="12">
        <f t="shared" si="14"/>
        <v>10.845431255337317</v>
      </c>
      <c r="M58" s="12">
        <f t="shared" si="14"/>
        <v>-2.0801232665639446</v>
      </c>
    </row>
    <row r="59" spans="1:14" ht="12" customHeight="1">
      <c r="A59" s="4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4" ht="12" customHeight="1">
      <c r="A60" s="114" t="s">
        <v>43</v>
      </c>
      <c r="B60" s="182"/>
      <c r="C60" s="182"/>
      <c r="D60" s="182"/>
      <c r="E60" s="182"/>
      <c r="F60" s="182"/>
      <c r="G60" s="182">
        <v>20</v>
      </c>
      <c r="H60" s="182">
        <v>43</v>
      </c>
      <c r="I60" s="182">
        <v>61</v>
      </c>
      <c r="J60" s="182">
        <v>74</v>
      </c>
      <c r="K60" s="182">
        <v>105</v>
      </c>
      <c r="L60" s="182">
        <v>101</v>
      </c>
      <c r="M60" s="183">
        <v>107</v>
      </c>
    </row>
    <row r="61" spans="1:14" ht="12" customHeight="1">
      <c r="A61" s="45" t="s">
        <v>6</v>
      </c>
      <c r="B61" s="12"/>
      <c r="C61" s="12"/>
      <c r="D61" s="12"/>
      <c r="E61" s="12"/>
      <c r="F61" s="12"/>
      <c r="G61" s="12" t="s">
        <v>72</v>
      </c>
      <c r="H61" s="12">
        <f t="shared" ref="H61:M61" si="15">H60/G60*100-100</f>
        <v>115</v>
      </c>
      <c r="I61" s="12">
        <f t="shared" si="15"/>
        <v>41.860465116279073</v>
      </c>
      <c r="J61" s="12">
        <f t="shared" si="15"/>
        <v>21.311475409836063</v>
      </c>
      <c r="K61" s="12">
        <f t="shared" si="15"/>
        <v>41.891891891891873</v>
      </c>
      <c r="L61" s="12">
        <f t="shared" si="15"/>
        <v>-3.8095238095238102</v>
      </c>
      <c r="M61" s="12">
        <f t="shared" si="15"/>
        <v>5.940594059405953</v>
      </c>
    </row>
    <row r="62" spans="1:14" ht="12" customHeight="1">
      <c r="A62" s="44" t="s">
        <v>44</v>
      </c>
      <c r="M62" s="73"/>
    </row>
    <row r="63" spans="1:14" ht="12" customHeight="1">
      <c r="A63" s="211" t="s">
        <v>45</v>
      </c>
      <c r="B63" s="182"/>
      <c r="C63" s="182"/>
      <c r="D63" s="182"/>
      <c r="E63" s="182"/>
      <c r="F63" s="182"/>
      <c r="G63" s="182">
        <v>34</v>
      </c>
      <c r="H63" s="182">
        <v>63</v>
      </c>
      <c r="I63" s="182">
        <v>99</v>
      </c>
      <c r="J63" s="182">
        <v>127</v>
      </c>
      <c r="K63" s="182">
        <v>175</v>
      </c>
      <c r="L63" s="182">
        <v>209</v>
      </c>
      <c r="M63" s="183">
        <v>201</v>
      </c>
    </row>
    <row r="64" spans="1:14" ht="12" customHeight="1">
      <c r="A64" s="45" t="s">
        <v>6</v>
      </c>
      <c r="B64" s="12"/>
      <c r="C64" s="12"/>
      <c r="D64" s="12"/>
      <c r="E64" s="12"/>
      <c r="F64" s="12"/>
      <c r="G64" s="12" t="s">
        <v>72</v>
      </c>
      <c r="H64" s="12">
        <f t="shared" ref="H64:M64" si="16">H63/G63*100-100</f>
        <v>85.29411764705884</v>
      </c>
      <c r="I64" s="12">
        <f t="shared" si="16"/>
        <v>57.142857142857139</v>
      </c>
      <c r="J64" s="12">
        <f t="shared" si="16"/>
        <v>28.282828282828291</v>
      </c>
      <c r="K64" s="12">
        <f t="shared" si="16"/>
        <v>37.795275590551171</v>
      </c>
      <c r="L64" s="12">
        <f t="shared" si="16"/>
        <v>19.428571428571445</v>
      </c>
      <c r="M64" s="12">
        <f t="shared" si="16"/>
        <v>-3.8277511961722439</v>
      </c>
    </row>
    <row r="65" spans="1:13" ht="6" customHeight="1">
      <c r="A65" s="44"/>
      <c r="B65" s="5"/>
      <c r="C65" s="5"/>
      <c r="D65" s="5"/>
      <c r="E65" s="5"/>
      <c r="F65" s="5"/>
      <c r="G65" s="5"/>
      <c r="H65" s="5"/>
      <c r="I65" s="5"/>
      <c r="J65" s="5"/>
      <c r="K65" s="5"/>
      <c r="L65" s="28"/>
      <c r="M65" s="28"/>
    </row>
    <row r="66" spans="1:13" ht="12" customHeight="1">
      <c r="A66" s="211" t="s">
        <v>46</v>
      </c>
      <c r="B66" s="182"/>
      <c r="C66" s="182"/>
      <c r="D66" s="182"/>
      <c r="E66" s="182"/>
      <c r="F66" s="182"/>
      <c r="G66" s="182">
        <v>63</v>
      </c>
      <c r="H66" s="182">
        <v>135</v>
      </c>
      <c r="I66" s="182">
        <v>205</v>
      </c>
      <c r="J66" s="182">
        <v>283</v>
      </c>
      <c r="K66" s="182">
        <v>432</v>
      </c>
      <c r="L66" s="182">
        <v>495</v>
      </c>
      <c r="M66" s="183">
        <v>556</v>
      </c>
    </row>
    <row r="67" spans="1:13" ht="12" customHeight="1">
      <c r="A67" s="45" t="s">
        <v>6</v>
      </c>
      <c r="B67" s="12"/>
      <c r="C67" s="12"/>
      <c r="D67" s="12"/>
      <c r="E67" s="12"/>
      <c r="F67" s="12"/>
      <c r="G67" s="12" t="s">
        <v>72</v>
      </c>
      <c r="H67" s="12">
        <f t="shared" ref="H67:M67" si="17">H66/G66*100-100</f>
        <v>114.28571428571428</v>
      </c>
      <c r="I67" s="12">
        <f t="shared" si="17"/>
        <v>51.851851851851848</v>
      </c>
      <c r="J67" s="12">
        <f t="shared" si="17"/>
        <v>38.048780487804862</v>
      </c>
      <c r="K67" s="12">
        <f t="shared" si="17"/>
        <v>52.650176678445234</v>
      </c>
      <c r="L67" s="12">
        <f t="shared" si="17"/>
        <v>14.583333333333329</v>
      </c>
      <c r="M67" s="12">
        <f t="shared" si="17"/>
        <v>12.323232323232318</v>
      </c>
    </row>
    <row r="68" spans="1:13" ht="12.6" customHeight="1">
      <c r="A68" s="1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2.6" customHeight="1">
      <c r="A69" s="35" t="s">
        <v>54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7"/>
      <c r="M69" s="37"/>
    </row>
    <row r="70" spans="1:13" ht="12.6" customHeight="1">
      <c r="A70" s="2"/>
    </row>
    <row r="71" spans="1:13" ht="12.6" hidden="1" customHeight="1">
      <c r="A71" s="2"/>
      <c r="B71" s="1">
        <f>B72*1000000</f>
        <v>22453400000</v>
      </c>
      <c r="C71" s="1">
        <f t="shared" ref="C71:K71" si="18">C72*1000000</f>
        <v>22270800000.000004</v>
      </c>
      <c r="D71" s="1">
        <f t="shared" si="18"/>
        <v>22569499999.999996</v>
      </c>
      <c r="E71" s="1">
        <f t="shared" si="18"/>
        <v>23052499999.999996</v>
      </c>
      <c r="F71" s="1">
        <f t="shared" si="18"/>
        <v>22323000000</v>
      </c>
      <c r="G71" s="1">
        <f t="shared" si="18"/>
        <v>22509799999.999996</v>
      </c>
      <c r="H71" s="1">
        <f t="shared" si="18"/>
        <v>22779299999.999996</v>
      </c>
      <c r="I71" s="1">
        <f t="shared" si="18"/>
        <v>23308100000</v>
      </c>
      <c r="J71" s="1">
        <f t="shared" si="18"/>
        <v>23883600000</v>
      </c>
      <c r="K71" s="1">
        <f t="shared" si="18"/>
        <v>24552535734.961353</v>
      </c>
    </row>
    <row r="72" spans="1:13" ht="12.6" customHeight="1">
      <c r="A72" s="6" t="s">
        <v>55</v>
      </c>
      <c r="B72" s="11">
        <v>22453.4</v>
      </c>
      <c r="C72" s="11">
        <v>22270.800000000003</v>
      </c>
      <c r="D72" s="11">
        <v>22569.499999999996</v>
      </c>
      <c r="E72" s="11">
        <v>23052.499999999996</v>
      </c>
      <c r="F72" s="11">
        <v>22323</v>
      </c>
      <c r="G72" s="11">
        <v>22509.799999999996</v>
      </c>
      <c r="H72" s="11">
        <v>22779.299999999996</v>
      </c>
      <c r="I72" s="11">
        <v>23308.1</v>
      </c>
      <c r="J72" s="11">
        <v>23883.599999999999</v>
      </c>
      <c r="K72" s="11">
        <v>24552.535734961355</v>
      </c>
      <c r="L72" s="11">
        <v>25008.279840457417</v>
      </c>
      <c r="M72" s="11"/>
    </row>
    <row r="73" spans="1:13" ht="12.6" customHeight="1">
      <c r="A73" s="14" t="s">
        <v>6</v>
      </c>
      <c r="B73" s="12" t="s">
        <v>72</v>
      </c>
      <c r="C73" s="12">
        <f t="shared" ref="C73:L73" si="19">C72/B72*100-100</f>
        <v>-0.81323986567734607</v>
      </c>
      <c r="D73" s="12">
        <f t="shared" si="19"/>
        <v>1.3412180972394196</v>
      </c>
      <c r="E73" s="12">
        <f t="shared" si="19"/>
        <v>2.1400562706307227</v>
      </c>
      <c r="F73" s="12">
        <f t="shared" si="19"/>
        <v>-3.1645157791996326</v>
      </c>
      <c r="G73" s="12">
        <f t="shared" si="19"/>
        <v>0.83680508892172156</v>
      </c>
      <c r="H73" s="12">
        <f t="shared" si="19"/>
        <v>1.1972563061422221</v>
      </c>
      <c r="I73" s="12">
        <f t="shared" si="19"/>
        <v>2.3214058377562168</v>
      </c>
      <c r="J73" s="12">
        <f t="shared" si="19"/>
        <v>2.4690987253358259</v>
      </c>
      <c r="K73" s="12">
        <f t="shared" si="19"/>
        <v>2.8008161875151103</v>
      </c>
      <c r="L73" s="12">
        <f t="shared" si="19"/>
        <v>1.8561997441555889</v>
      </c>
      <c r="M73" s="12"/>
    </row>
    <row r="74" spans="1:13" ht="6" customHeight="1">
      <c r="A74" s="1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6" customHeight="1">
      <c r="A75" s="6" t="s">
        <v>56</v>
      </c>
      <c r="B75" s="11">
        <v>26717.378000000001</v>
      </c>
      <c r="C75" s="11">
        <v>26303.120999999999</v>
      </c>
      <c r="D75" s="11">
        <v>26536.528999999999</v>
      </c>
      <c r="E75" s="11">
        <v>27015.719000000001</v>
      </c>
      <c r="F75" s="11">
        <v>26093.295999999998</v>
      </c>
      <c r="G75" s="11">
        <v>26259.516</v>
      </c>
      <c r="H75" s="11">
        <v>26549.326000000001</v>
      </c>
      <c r="I75" s="11">
        <v>27200.597000000002</v>
      </c>
      <c r="J75" s="11">
        <v>27934.085999999999</v>
      </c>
      <c r="K75" s="11">
        <v>28752.954175055616</v>
      </c>
      <c r="L75" s="11">
        <v>29317.652223074987</v>
      </c>
      <c r="M75" s="11"/>
    </row>
    <row r="76" spans="1:13" ht="12.6" customHeight="1">
      <c r="A76" s="14" t="s">
        <v>6</v>
      </c>
      <c r="B76" s="12" t="s">
        <v>72</v>
      </c>
      <c r="C76" s="12">
        <f t="shared" ref="C76:L76" si="20">C75/B75*100-100</f>
        <v>-1.5505151740563718</v>
      </c>
      <c r="D76" s="12">
        <f t="shared" si="20"/>
        <v>0.88737758534433908</v>
      </c>
      <c r="E76" s="12">
        <f t="shared" si="20"/>
        <v>1.8057749753180019</v>
      </c>
      <c r="F76" s="12">
        <f t="shared" si="20"/>
        <v>-3.4143936720692238</v>
      </c>
      <c r="G76" s="12">
        <f t="shared" si="20"/>
        <v>0.63702186186060317</v>
      </c>
      <c r="H76" s="12">
        <f t="shared" si="20"/>
        <v>1.1036380106929755</v>
      </c>
      <c r="I76" s="12">
        <f t="shared" si="20"/>
        <v>2.4530603903089627</v>
      </c>
      <c r="J76" s="12">
        <f t="shared" si="20"/>
        <v>2.6965915490751797</v>
      </c>
      <c r="K76" s="12">
        <f t="shared" si="20"/>
        <v>2.9314299922167351</v>
      </c>
      <c r="L76" s="12">
        <f t="shared" si="20"/>
        <v>1.9639653184202928</v>
      </c>
      <c r="M76" s="12"/>
    </row>
    <row r="77" spans="1:13" ht="12.6" customHeight="1">
      <c r="A77" s="1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2.75">
      <c r="A78" s="35" t="s">
        <v>47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7"/>
      <c r="M78" s="37"/>
    </row>
    <row r="79" spans="1:13" ht="12.75">
      <c r="A79" s="2"/>
    </row>
    <row r="80" spans="1:13" ht="12.75" hidden="1">
      <c r="A80" s="2"/>
      <c r="B80" s="1">
        <v>2268762</v>
      </c>
      <c r="C80" s="1">
        <v>7586909</v>
      </c>
      <c r="D80" s="1">
        <v>12358567</v>
      </c>
      <c r="E80" s="1">
        <v>13780246</v>
      </c>
      <c r="F80" s="1">
        <v>18722434</v>
      </c>
      <c r="G80" s="1">
        <v>15760668</v>
      </c>
      <c r="H80" s="1">
        <v>14046258</v>
      </c>
      <c r="I80" s="1">
        <v>9613767</v>
      </c>
      <c r="J80" s="1">
        <v>7856895</v>
      </c>
      <c r="K80" s="1">
        <v>5159639</v>
      </c>
      <c r="L80" s="1">
        <v>3569524</v>
      </c>
    </row>
    <row r="81" spans="1:13" ht="12.75">
      <c r="A81" s="114" t="s">
        <v>18</v>
      </c>
      <c r="B81" s="198">
        <f>B80/1000</f>
        <v>2268.7620000000002</v>
      </c>
      <c r="C81" s="198">
        <f t="shared" ref="C81:L81" si="21">C80/1000</f>
        <v>7586.9089999999997</v>
      </c>
      <c r="D81" s="198">
        <f t="shared" si="21"/>
        <v>12358.566999999999</v>
      </c>
      <c r="E81" s="198">
        <f t="shared" si="21"/>
        <v>13780.245999999999</v>
      </c>
      <c r="F81" s="198">
        <f t="shared" si="21"/>
        <v>18722.434000000001</v>
      </c>
      <c r="G81" s="198">
        <f t="shared" si="21"/>
        <v>15760.668</v>
      </c>
      <c r="H81" s="198">
        <f t="shared" si="21"/>
        <v>14046.258</v>
      </c>
      <c r="I81" s="198">
        <f t="shared" si="21"/>
        <v>9613.7669999999998</v>
      </c>
      <c r="J81" s="198">
        <f t="shared" si="21"/>
        <v>7856.8950000000004</v>
      </c>
      <c r="K81" s="198">
        <f t="shared" si="21"/>
        <v>5159.6390000000001</v>
      </c>
      <c r="L81" s="198">
        <f t="shared" si="21"/>
        <v>3569.5239999999999</v>
      </c>
      <c r="M81" s="227">
        <f>SUM('Tavola 1. Trim'!AT66:AW66)</f>
        <v>3024.1309999999994</v>
      </c>
    </row>
    <row r="82" spans="1:13" ht="12.75">
      <c r="A82" s="14" t="s">
        <v>6</v>
      </c>
      <c r="B82" s="12" t="s">
        <v>72</v>
      </c>
      <c r="C82" s="12">
        <f>C81/B81*100-100</f>
        <v>234.40744335456952</v>
      </c>
      <c r="D82" s="12">
        <f t="shared" ref="D82:M82" si="22">D81/C81*100-100</f>
        <v>62.89330740621773</v>
      </c>
      <c r="E82" s="12">
        <f t="shared" si="22"/>
        <v>11.50359099076779</v>
      </c>
      <c r="F82" s="12">
        <f t="shared" si="22"/>
        <v>35.864294440026697</v>
      </c>
      <c r="G82" s="12">
        <f t="shared" si="22"/>
        <v>-15.819342720075824</v>
      </c>
      <c r="H82" s="12">
        <f t="shared" si="22"/>
        <v>-10.877774977558047</v>
      </c>
      <c r="I82" s="12">
        <f t="shared" si="22"/>
        <v>-31.556383201846359</v>
      </c>
      <c r="J82" s="12">
        <f t="shared" si="22"/>
        <v>-18.274543162945378</v>
      </c>
      <c r="K82" s="12">
        <f t="shared" si="22"/>
        <v>-34.32979567628179</v>
      </c>
      <c r="L82" s="12">
        <f t="shared" si="22"/>
        <v>-30.818338259711581</v>
      </c>
      <c r="M82" s="12">
        <f t="shared" si="22"/>
        <v>-15.279152066213882</v>
      </c>
    </row>
    <row r="83" spans="1:13" ht="9.75" customHeight="1">
      <c r="A83" s="14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2.6" customHeight="1">
      <c r="A84" s="44" t="s">
        <v>48</v>
      </c>
      <c r="B84" s="72">
        <v>167795</v>
      </c>
      <c r="C84" s="72">
        <v>139995</v>
      </c>
      <c r="D84" s="72">
        <v>145660</v>
      </c>
      <c r="E84" s="72">
        <v>155695</v>
      </c>
      <c r="F84" s="72">
        <v>152780</v>
      </c>
      <c r="G84" s="72">
        <v>154985</v>
      </c>
      <c r="H84" s="72">
        <v>164960</v>
      </c>
      <c r="I84" s="72">
        <v>180075</v>
      </c>
      <c r="J84" s="72">
        <v>179280</v>
      </c>
      <c r="K84" s="72">
        <v>205990</v>
      </c>
      <c r="L84" s="72">
        <v>203635</v>
      </c>
      <c r="M84" s="72"/>
    </row>
    <row r="85" spans="1:13" ht="12.75">
      <c r="A85" s="45" t="s">
        <v>6</v>
      </c>
      <c r="B85" s="47" t="s">
        <v>72</v>
      </c>
      <c r="C85" s="47">
        <f>C84/B84*100-100</f>
        <v>-16.567835751959237</v>
      </c>
      <c r="D85" s="47">
        <f t="shared" ref="D85:L85" si="23">D84/C84*100-100</f>
        <v>4.0465730918961356</v>
      </c>
      <c r="E85" s="47">
        <f t="shared" si="23"/>
        <v>6.8893313195112</v>
      </c>
      <c r="F85" s="47">
        <f t="shared" si="23"/>
        <v>-1.8722502328269996</v>
      </c>
      <c r="G85" s="47">
        <f t="shared" si="23"/>
        <v>1.4432517345202172</v>
      </c>
      <c r="H85" s="47">
        <f t="shared" si="23"/>
        <v>6.4361067200051707</v>
      </c>
      <c r="I85" s="47">
        <f t="shared" si="23"/>
        <v>9.1628273520853583</v>
      </c>
      <c r="J85" s="47">
        <f t="shared" si="23"/>
        <v>-0.44148271553518725</v>
      </c>
      <c r="K85" s="47">
        <f t="shared" si="23"/>
        <v>14.898482820169562</v>
      </c>
      <c r="L85" s="47">
        <f t="shared" si="23"/>
        <v>-1.1432593815233787</v>
      </c>
      <c r="M85" s="47"/>
    </row>
    <row r="86" spans="1:13" ht="8.25" customHeight="1">
      <c r="A86" s="45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2.6" customHeight="1">
      <c r="A87" s="44" t="s">
        <v>49</v>
      </c>
      <c r="B87" s="72">
        <v>164135</v>
      </c>
      <c r="C87" s="72">
        <v>144895</v>
      </c>
      <c r="D87" s="72">
        <v>146390</v>
      </c>
      <c r="E87" s="72">
        <v>156980</v>
      </c>
      <c r="F87" s="72">
        <v>152885</v>
      </c>
      <c r="G87" s="72">
        <v>156230</v>
      </c>
      <c r="H87" s="72">
        <v>166610</v>
      </c>
      <c r="I87" s="72">
        <v>172960</v>
      </c>
      <c r="J87" s="72">
        <v>174935</v>
      </c>
      <c r="K87" s="72">
        <v>199495</v>
      </c>
      <c r="L87" s="72">
        <v>198880</v>
      </c>
      <c r="M87" s="72"/>
    </row>
    <row r="88" spans="1:13" ht="12.75">
      <c r="A88" s="45" t="s">
        <v>6</v>
      </c>
      <c r="B88" s="47" t="s">
        <v>72</v>
      </c>
      <c r="C88" s="47">
        <f>C87/B87*100-100</f>
        <v>-11.722058061961192</v>
      </c>
      <c r="D88" s="47">
        <f t="shared" ref="D88:L88" si="24">D87/C87*100-100</f>
        <v>1.031781634977051</v>
      </c>
      <c r="E88" s="47">
        <f t="shared" si="24"/>
        <v>7.2341006899378328</v>
      </c>
      <c r="F88" s="47">
        <f t="shared" si="24"/>
        <v>-2.6086125621098262</v>
      </c>
      <c r="G88" s="47">
        <f t="shared" si="24"/>
        <v>2.1879190241030955</v>
      </c>
      <c r="H88" s="47">
        <f t="shared" si="24"/>
        <v>6.6440504384561336</v>
      </c>
      <c r="I88" s="47">
        <f t="shared" si="24"/>
        <v>3.8112958405857995</v>
      </c>
      <c r="J88" s="47">
        <f t="shared" si="24"/>
        <v>1.1418825161887156</v>
      </c>
      <c r="K88" s="47">
        <f t="shared" si="24"/>
        <v>14.039500385857593</v>
      </c>
      <c r="L88" s="47">
        <f t="shared" si="24"/>
        <v>-0.30827840296748832</v>
      </c>
      <c r="M88" s="47"/>
    </row>
    <row r="89" spans="1:13" ht="7.5" customHeight="1">
      <c r="A89" s="45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2.75">
      <c r="A90" s="44" t="s">
        <v>50</v>
      </c>
      <c r="B90" s="72">
        <f>B84-B87</f>
        <v>3660</v>
      </c>
      <c r="C90" s="72">
        <f t="shared" ref="C90:L90" si="25">C84-C87</f>
        <v>-4900</v>
      </c>
      <c r="D90" s="72">
        <f t="shared" si="25"/>
        <v>-730</v>
      </c>
      <c r="E90" s="72">
        <f t="shared" si="25"/>
        <v>-1285</v>
      </c>
      <c r="F90" s="72">
        <f t="shared" si="25"/>
        <v>-105</v>
      </c>
      <c r="G90" s="72">
        <f t="shared" si="25"/>
        <v>-1245</v>
      </c>
      <c r="H90" s="72">
        <f t="shared" si="25"/>
        <v>-1650</v>
      </c>
      <c r="I90" s="72">
        <f t="shared" si="25"/>
        <v>7115</v>
      </c>
      <c r="J90" s="72">
        <f t="shared" si="25"/>
        <v>4345</v>
      </c>
      <c r="K90" s="72">
        <f t="shared" si="25"/>
        <v>6495</v>
      </c>
      <c r="L90" s="72">
        <f t="shared" si="25"/>
        <v>4755</v>
      </c>
      <c r="M90" s="72"/>
    </row>
    <row r="91" spans="1:13" ht="12.75">
      <c r="A91" s="45" t="s">
        <v>6</v>
      </c>
      <c r="B91" s="47" t="s">
        <v>72</v>
      </c>
      <c r="C91" s="117">
        <f>C90-B90</f>
        <v>-8560</v>
      </c>
      <c r="D91" s="117">
        <f t="shared" ref="D91:L91" si="26">D90-C90</f>
        <v>4170</v>
      </c>
      <c r="E91" s="117">
        <f t="shared" si="26"/>
        <v>-555</v>
      </c>
      <c r="F91" s="117">
        <f t="shared" si="26"/>
        <v>1180</v>
      </c>
      <c r="G91" s="117">
        <f t="shared" si="26"/>
        <v>-1140</v>
      </c>
      <c r="H91" s="117">
        <f t="shared" si="26"/>
        <v>-405</v>
      </c>
      <c r="I91" s="117">
        <f t="shared" si="26"/>
        <v>8765</v>
      </c>
      <c r="J91" s="117">
        <f t="shared" si="26"/>
        <v>-2770</v>
      </c>
      <c r="K91" s="117">
        <f t="shared" si="26"/>
        <v>2150</v>
      </c>
      <c r="L91" s="117">
        <f t="shared" si="26"/>
        <v>-1740</v>
      </c>
      <c r="M91" s="117"/>
    </row>
    <row r="92" spans="1:13" ht="6" customHeight="1">
      <c r="A92" s="14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46" customFormat="1" ht="12.75">
      <c r="A93" s="44" t="s">
        <v>57</v>
      </c>
      <c r="B93" s="72">
        <v>353.82100000000003</v>
      </c>
      <c r="C93" s="72">
        <v>346.26900000000001</v>
      </c>
      <c r="D93" s="72">
        <v>346.82900000000001</v>
      </c>
      <c r="E93" s="72">
        <v>348.52300000000002</v>
      </c>
      <c r="F93" s="72">
        <v>345.77199999999999</v>
      </c>
      <c r="G93" s="72">
        <v>329.50599999999997</v>
      </c>
      <c r="H93" s="72">
        <v>338.839</v>
      </c>
      <c r="I93" s="72">
        <v>346.74799999999999</v>
      </c>
      <c r="J93" s="72">
        <v>353.96199999999999</v>
      </c>
      <c r="K93" s="72">
        <v>373.411</v>
      </c>
      <c r="L93" s="72">
        <v>354.64800000000002</v>
      </c>
      <c r="M93" s="72"/>
    </row>
    <row r="94" spans="1:13" ht="12" customHeight="1">
      <c r="A94" s="14" t="s">
        <v>6</v>
      </c>
      <c r="B94" s="12" t="s">
        <v>72</v>
      </c>
      <c r="C94" s="12">
        <f t="shared" ref="C94:L94" si="27">C93/B93*100-100</f>
        <v>-2.1344125984608127</v>
      </c>
      <c r="D94" s="12">
        <f t="shared" si="27"/>
        <v>0.16172397760124113</v>
      </c>
      <c r="E94" s="12">
        <f t="shared" si="27"/>
        <v>0.48842513169313406</v>
      </c>
      <c r="F94" s="12">
        <f t="shared" si="27"/>
        <v>-0.78933097672178576</v>
      </c>
      <c r="G94" s="12">
        <f t="shared" si="27"/>
        <v>-4.7042559837118176</v>
      </c>
      <c r="H94" s="12">
        <f t="shared" si="27"/>
        <v>2.8324218678870778</v>
      </c>
      <c r="I94" s="12">
        <f t="shared" si="27"/>
        <v>2.334146895723336</v>
      </c>
      <c r="J94" s="12">
        <f t="shared" si="27"/>
        <v>2.0804734273881991</v>
      </c>
      <c r="K94" s="12">
        <f t="shared" si="27"/>
        <v>5.4946576186144256</v>
      </c>
      <c r="L94" s="12">
        <f t="shared" si="27"/>
        <v>-5.024758242258514</v>
      </c>
      <c r="M94" s="12"/>
    </row>
    <row r="95" spans="1:13" ht="9" customHeight="1">
      <c r="A95" s="14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2" customHeight="1">
      <c r="A96" s="6" t="s">
        <v>58</v>
      </c>
      <c r="B96" s="32">
        <v>65.7</v>
      </c>
      <c r="C96" s="32">
        <v>65.5</v>
      </c>
      <c r="D96" s="32">
        <v>66.3</v>
      </c>
      <c r="E96" s="32">
        <v>65.8</v>
      </c>
      <c r="F96" s="32">
        <v>67.900000000000006</v>
      </c>
      <c r="G96" s="32">
        <v>65.2</v>
      </c>
      <c r="H96" s="32">
        <v>67.400000000000006</v>
      </c>
      <c r="I96" s="32">
        <v>67.400000000000006</v>
      </c>
      <c r="J96" s="32">
        <v>69</v>
      </c>
      <c r="K96" s="32">
        <v>70.900000000000006</v>
      </c>
      <c r="L96" s="32">
        <v>68.945109000000002</v>
      </c>
      <c r="M96" s="32"/>
    </row>
    <row r="97" spans="1:13" ht="12" customHeight="1">
      <c r="A97" s="14" t="s">
        <v>6</v>
      </c>
      <c r="B97" s="12" t="s">
        <v>72</v>
      </c>
      <c r="C97" s="12">
        <f t="shared" ref="C97:L97" si="28">C96/B96*100-100</f>
        <v>-0.30441400304414401</v>
      </c>
      <c r="D97" s="12">
        <f t="shared" si="28"/>
        <v>1.221374045801511</v>
      </c>
      <c r="E97" s="12">
        <f t="shared" si="28"/>
        <v>-0.7541478129713397</v>
      </c>
      <c r="F97" s="12">
        <f t="shared" si="28"/>
        <v>3.1914893617021534</v>
      </c>
      <c r="G97" s="12">
        <f t="shared" si="28"/>
        <v>-3.9764359351988361</v>
      </c>
      <c r="H97" s="12">
        <f t="shared" si="28"/>
        <v>3.3742331288343621</v>
      </c>
      <c r="I97" s="12">
        <f t="shared" si="28"/>
        <v>0</v>
      </c>
      <c r="J97" s="12">
        <f t="shared" si="28"/>
        <v>2.3738872403560833</v>
      </c>
      <c r="K97" s="12">
        <f t="shared" si="28"/>
        <v>2.7536231884057969</v>
      </c>
      <c r="L97" s="12">
        <f t="shared" si="28"/>
        <v>-2.7572510578279434</v>
      </c>
      <c r="M97" s="12"/>
    </row>
    <row r="98" spans="1:13" ht="6.75" customHeight="1">
      <c r="A98" s="14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2" customHeight="1">
      <c r="A99" s="6" t="s">
        <v>59</v>
      </c>
      <c r="B99" s="32">
        <v>63.4</v>
      </c>
      <c r="C99" s="32">
        <v>61.9</v>
      </c>
      <c r="D99" s="32">
        <v>62</v>
      </c>
      <c r="E99" s="32">
        <v>62.2</v>
      </c>
      <c r="F99" s="32">
        <v>62</v>
      </c>
      <c r="G99" s="32">
        <v>59.3</v>
      </c>
      <c r="H99" s="32">
        <v>60.9</v>
      </c>
      <c r="I99" s="32">
        <v>62.5</v>
      </c>
      <c r="J99" s="32">
        <v>64.099999999999994</v>
      </c>
      <c r="K99" s="32">
        <v>67.400000000000006</v>
      </c>
      <c r="L99" s="32">
        <v>64.429169999999999</v>
      </c>
      <c r="M99" s="32"/>
    </row>
    <row r="100" spans="1:13" ht="12" customHeight="1">
      <c r="A100" s="14" t="s">
        <v>6</v>
      </c>
      <c r="B100" s="12" t="s">
        <v>72</v>
      </c>
      <c r="C100" s="12">
        <f t="shared" ref="C100:L100" si="29">C99/B99*100-100</f>
        <v>-2.3659305993690793</v>
      </c>
      <c r="D100" s="12">
        <f t="shared" si="29"/>
        <v>0.16155088852988797</v>
      </c>
      <c r="E100" s="12">
        <f t="shared" si="29"/>
        <v>0.32258064516128115</v>
      </c>
      <c r="F100" s="12">
        <f t="shared" si="29"/>
        <v>-0.32154340836014228</v>
      </c>
      <c r="G100" s="12">
        <f t="shared" si="29"/>
        <v>-4.3548387096774235</v>
      </c>
      <c r="H100" s="12">
        <f>H99/G99*100-100</f>
        <v>2.6981450252951049</v>
      </c>
      <c r="I100" s="12">
        <f t="shared" si="29"/>
        <v>2.6272577996715825</v>
      </c>
      <c r="J100" s="12">
        <f t="shared" si="29"/>
        <v>2.5599999999999881</v>
      </c>
      <c r="K100" s="12">
        <f t="shared" si="29"/>
        <v>5.1482059282371466</v>
      </c>
      <c r="L100" s="12">
        <f t="shared" si="29"/>
        <v>-4.4077596439169184</v>
      </c>
      <c r="M100" s="12"/>
    </row>
    <row r="101" spans="1:13" ht="9" customHeight="1">
      <c r="A101" s="14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2" customHeight="1">
      <c r="A102" s="6" t="s">
        <v>7</v>
      </c>
      <c r="B102" s="32">
        <v>3.5</v>
      </c>
      <c r="C102" s="32">
        <v>5.5</v>
      </c>
      <c r="D102" s="32">
        <v>6.5</v>
      </c>
      <c r="E102" s="32">
        <v>5.3</v>
      </c>
      <c r="F102" s="32">
        <v>8.6</v>
      </c>
      <c r="G102" s="32">
        <v>8.9</v>
      </c>
      <c r="H102" s="32">
        <v>9.4</v>
      </c>
      <c r="I102" s="32">
        <v>7.1</v>
      </c>
      <c r="J102" s="32">
        <v>7</v>
      </c>
      <c r="K102" s="32">
        <v>4.8</v>
      </c>
      <c r="L102" s="32">
        <v>6.4035979999999997</v>
      </c>
      <c r="M102" s="32"/>
    </row>
    <row r="103" spans="1:13" ht="12" customHeight="1">
      <c r="A103" s="14" t="s">
        <v>6</v>
      </c>
      <c r="B103" s="12" t="s">
        <v>72</v>
      </c>
      <c r="C103" s="12">
        <f t="shared" ref="C103:L103" si="30">C102/B102*100-100</f>
        <v>57.142857142857139</v>
      </c>
      <c r="D103" s="12">
        <f t="shared" si="30"/>
        <v>18.181818181818187</v>
      </c>
      <c r="E103" s="12">
        <f t="shared" si="30"/>
        <v>-18.461538461538467</v>
      </c>
      <c r="F103" s="12">
        <f t="shared" si="30"/>
        <v>62.264150943396231</v>
      </c>
      <c r="G103" s="12">
        <f t="shared" si="30"/>
        <v>3.4883720930232585</v>
      </c>
      <c r="H103" s="12">
        <f t="shared" si="30"/>
        <v>5.6179775280898809</v>
      </c>
      <c r="I103" s="12">
        <f t="shared" si="30"/>
        <v>-24.468085106382986</v>
      </c>
      <c r="J103" s="12">
        <f t="shared" si="30"/>
        <v>-1.4084507042253449</v>
      </c>
      <c r="K103" s="12">
        <f t="shared" si="30"/>
        <v>-31.428571428571431</v>
      </c>
      <c r="L103" s="12">
        <f t="shared" si="30"/>
        <v>33.408291666666656</v>
      </c>
      <c r="M103" s="12"/>
    </row>
    <row r="104" spans="1:13" ht="7.5" customHeight="1">
      <c r="A104" s="1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2" customHeight="1">
      <c r="A105" s="6" t="s">
        <v>60</v>
      </c>
      <c r="B105" s="12">
        <v>8.1999999999999993</v>
      </c>
      <c r="C105" s="32">
        <v>13.2</v>
      </c>
      <c r="D105" s="32">
        <v>18.3</v>
      </c>
      <c r="E105" s="32">
        <v>15.6</v>
      </c>
      <c r="F105" s="32">
        <v>22.1</v>
      </c>
      <c r="G105" s="32">
        <v>27.1</v>
      </c>
      <c r="H105" s="32">
        <v>23.4</v>
      </c>
      <c r="I105" s="32">
        <v>17.3</v>
      </c>
      <c r="J105" s="32">
        <v>18.100000000000001</v>
      </c>
      <c r="K105" s="32">
        <v>8.1</v>
      </c>
      <c r="L105" s="32">
        <v>12.618290999999999</v>
      </c>
      <c r="M105" s="32"/>
    </row>
    <row r="106" spans="1:13" ht="12" customHeight="1">
      <c r="A106" s="14" t="s">
        <v>6</v>
      </c>
      <c r="B106" s="12" t="s">
        <v>72</v>
      </c>
      <c r="C106" s="12">
        <f>C105/B105*100-100</f>
        <v>60.975609756097583</v>
      </c>
      <c r="D106" s="12">
        <f>D105/C105*100-100</f>
        <v>38.636363636363654</v>
      </c>
      <c r="E106" s="12">
        <f>E105/D105*100-100</f>
        <v>-14.754098360655746</v>
      </c>
      <c r="F106" s="12">
        <f t="shared" ref="F106:L106" si="31">F105/E105*100-100</f>
        <v>41.666666666666686</v>
      </c>
      <c r="G106" s="12">
        <f t="shared" si="31"/>
        <v>22.624434389140276</v>
      </c>
      <c r="H106" s="12">
        <f t="shared" si="31"/>
        <v>-13.653136531365334</v>
      </c>
      <c r="I106" s="12">
        <f t="shared" si="31"/>
        <v>-26.068376068376068</v>
      </c>
      <c r="J106" s="12">
        <f t="shared" si="31"/>
        <v>4.6242774566473912</v>
      </c>
      <c r="K106" s="12">
        <f t="shared" si="31"/>
        <v>-55.248618784530393</v>
      </c>
      <c r="L106" s="12">
        <f t="shared" si="31"/>
        <v>55.781370370370354</v>
      </c>
      <c r="M106" s="12"/>
    </row>
    <row r="107" spans="1:13" ht="6.75" customHeight="1">
      <c r="A107" s="14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2" customHeight="1">
      <c r="A108" s="6" t="s">
        <v>77</v>
      </c>
      <c r="B108" s="12">
        <v>34.299999999999997</v>
      </c>
      <c r="C108" s="32">
        <v>34.5</v>
      </c>
      <c r="D108" s="32">
        <v>33.700000000000003</v>
      </c>
      <c r="E108" s="32">
        <v>34.200000000000003</v>
      </c>
      <c r="F108" s="32">
        <v>32.1</v>
      </c>
      <c r="G108" s="32">
        <v>34.799999999999997</v>
      </c>
      <c r="H108" s="32">
        <v>32.6</v>
      </c>
      <c r="I108" s="32">
        <v>32.6</v>
      </c>
      <c r="J108" s="32">
        <v>31</v>
      </c>
      <c r="K108" s="32">
        <v>29.1</v>
      </c>
      <c r="L108" s="32">
        <v>31.054891000000001</v>
      </c>
      <c r="M108" s="32"/>
    </row>
    <row r="109" spans="1:13" ht="12" customHeight="1">
      <c r="A109" s="14" t="s">
        <v>6</v>
      </c>
      <c r="B109" s="12" t="s">
        <v>72</v>
      </c>
      <c r="C109" s="12">
        <f t="shared" ref="C109:L109" si="32">C108/B108*100-100</f>
        <v>0.58309037900873761</v>
      </c>
      <c r="D109" s="12">
        <f t="shared" si="32"/>
        <v>-2.318840579710141</v>
      </c>
      <c r="E109" s="12">
        <f t="shared" si="32"/>
        <v>1.4836795252225414</v>
      </c>
      <c r="F109" s="12">
        <f t="shared" si="32"/>
        <v>-6.1403508771929864</v>
      </c>
      <c r="G109" s="12">
        <f t="shared" si="32"/>
        <v>8.4112149532710134</v>
      </c>
      <c r="H109" s="12">
        <f t="shared" si="32"/>
        <v>-6.3218390804597533</v>
      </c>
      <c r="I109" s="12">
        <f t="shared" si="32"/>
        <v>0</v>
      </c>
      <c r="J109" s="12">
        <f t="shared" si="32"/>
        <v>-4.9079754601226995</v>
      </c>
      <c r="K109" s="12">
        <f t="shared" si="32"/>
        <v>-6.1290322580645125</v>
      </c>
      <c r="L109" s="12">
        <f t="shared" si="32"/>
        <v>6.7178384879725144</v>
      </c>
      <c r="M109" s="12"/>
    </row>
    <row r="110" spans="1:13" ht="12.6" customHeight="1">
      <c r="A110" s="6"/>
      <c r="B110" s="9"/>
      <c r="C110" s="9"/>
      <c r="D110" s="9"/>
      <c r="E110" s="9"/>
      <c r="F110" s="10"/>
    </row>
    <row r="111" spans="1:13" ht="12.75">
      <c r="A111" s="35" t="s">
        <v>33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7"/>
      <c r="M111" s="37"/>
    </row>
    <row r="112" spans="1:13" ht="12" customHeight="1">
      <c r="A112" s="14"/>
    </row>
    <row r="113" spans="1:13" ht="12" hidden="1" customHeight="1">
      <c r="A113" s="14"/>
      <c r="B113" s="39">
        <v>4559906734</v>
      </c>
      <c r="C113" s="39">
        <v>3302090543</v>
      </c>
      <c r="D113" s="39">
        <v>3813831205</v>
      </c>
      <c r="E113" s="39">
        <v>3825118837</v>
      </c>
      <c r="F113" s="39">
        <v>4024025837</v>
      </c>
      <c r="G113" s="39">
        <v>4098521608</v>
      </c>
      <c r="H113" s="39">
        <v>4160156934</v>
      </c>
      <c r="I113" s="39">
        <v>4391316709</v>
      </c>
      <c r="J113" s="39">
        <v>4595349889</v>
      </c>
      <c r="K113" s="39">
        <v>4717806727</v>
      </c>
      <c r="L113" s="39">
        <v>5039401499</v>
      </c>
      <c r="M113" s="39"/>
    </row>
    <row r="114" spans="1:13" ht="12.6" customHeight="1">
      <c r="A114" s="6" t="s">
        <v>23</v>
      </c>
      <c r="B114" s="5">
        <f>B113/1000000</f>
        <v>4559.9067340000001</v>
      </c>
      <c r="C114" s="5">
        <f t="shared" ref="C114:K114" si="33">C113/1000000</f>
        <v>3302.0905429999998</v>
      </c>
      <c r="D114" s="5">
        <f t="shared" si="33"/>
        <v>3813.831205</v>
      </c>
      <c r="E114" s="5">
        <f t="shared" si="33"/>
        <v>3825.118837</v>
      </c>
      <c r="F114" s="5">
        <f t="shared" si="33"/>
        <v>4024.0258370000001</v>
      </c>
      <c r="G114" s="5">
        <f t="shared" si="33"/>
        <v>4098.521608</v>
      </c>
      <c r="H114" s="5">
        <f t="shared" si="33"/>
        <v>4160.1569339999996</v>
      </c>
      <c r="I114" s="5">
        <f t="shared" si="33"/>
        <v>4391.3167089999997</v>
      </c>
      <c r="J114" s="5">
        <f t="shared" si="33"/>
        <v>4595.3498890000001</v>
      </c>
      <c r="K114" s="5">
        <f t="shared" si="33"/>
        <v>4717.8067270000001</v>
      </c>
      <c r="L114" s="5">
        <f>L113/1000000</f>
        <v>5039.4014989999996</v>
      </c>
      <c r="M114" s="5"/>
    </row>
    <row r="115" spans="1:13" ht="12.6" customHeight="1">
      <c r="A115" s="14" t="s">
        <v>6</v>
      </c>
      <c r="B115" s="12" t="s">
        <v>72</v>
      </c>
      <c r="C115" s="12">
        <f>C114/B114*100-100</f>
        <v>-27.584252581776596</v>
      </c>
      <c r="D115" s="12">
        <f t="shared" ref="D115:L115" si="34">D114/C114*100-100</f>
        <v>15.49747517023188</v>
      </c>
      <c r="E115" s="12">
        <f t="shared" si="34"/>
        <v>0.29596569416081309</v>
      </c>
      <c r="F115" s="12">
        <f t="shared" si="34"/>
        <v>5.2000214496865453</v>
      </c>
      <c r="G115" s="12">
        <f t="shared" si="34"/>
        <v>1.8512746691392579</v>
      </c>
      <c r="H115" s="12">
        <f t="shared" si="34"/>
        <v>1.50384289495247</v>
      </c>
      <c r="I115" s="12">
        <f t="shared" si="34"/>
        <v>5.5565157436918895</v>
      </c>
      <c r="J115" s="12">
        <f t="shared" si="34"/>
        <v>4.6462870596838144</v>
      </c>
      <c r="K115" s="12">
        <f t="shared" si="34"/>
        <v>2.6647990024247719</v>
      </c>
      <c r="L115" s="12">
        <f t="shared" si="34"/>
        <v>6.8166160805086236</v>
      </c>
      <c r="M115" s="12"/>
    </row>
    <row r="116" spans="1:13" ht="12.6" customHeight="1">
      <c r="A116" s="14"/>
    </row>
    <row r="117" spans="1:13" ht="12.6" hidden="1" customHeight="1">
      <c r="A117" s="14"/>
      <c r="B117" s="39">
        <v>5408563177</v>
      </c>
      <c r="C117" s="39">
        <v>4340758445</v>
      </c>
      <c r="D117" s="39">
        <v>5049862729</v>
      </c>
      <c r="E117" s="39">
        <v>4836047105</v>
      </c>
      <c r="F117" s="39">
        <v>5789673375</v>
      </c>
      <c r="G117" s="39">
        <v>5244572767</v>
      </c>
      <c r="H117" s="39">
        <v>4607846276</v>
      </c>
      <c r="I117" s="39">
        <v>4922072796</v>
      </c>
      <c r="J117" s="39">
        <v>5077419646</v>
      </c>
      <c r="K117" s="39">
        <v>5695182932</v>
      </c>
      <c r="L117" s="39">
        <v>5905737247</v>
      </c>
      <c r="M117" s="39"/>
    </row>
    <row r="118" spans="1:13" ht="12.6" customHeight="1">
      <c r="A118" s="6" t="s">
        <v>24</v>
      </c>
      <c r="B118" s="5">
        <f>B117/1000000</f>
        <v>5408.563177</v>
      </c>
      <c r="C118" s="5">
        <f t="shared" ref="C118:K118" si="35">C117/1000000</f>
        <v>4340.7584450000004</v>
      </c>
      <c r="D118" s="5">
        <f t="shared" si="35"/>
        <v>5049.8627290000004</v>
      </c>
      <c r="E118" s="5">
        <f t="shared" si="35"/>
        <v>4836.0471049999996</v>
      </c>
      <c r="F118" s="5">
        <f t="shared" si="35"/>
        <v>5789.6733750000003</v>
      </c>
      <c r="G118" s="5">
        <f t="shared" si="35"/>
        <v>5244.5727669999997</v>
      </c>
      <c r="H118" s="5">
        <f t="shared" si="35"/>
        <v>4607.8462760000002</v>
      </c>
      <c r="I118" s="5">
        <f t="shared" si="35"/>
        <v>4922.0727960000004</v>
      </c>
      <c r="J118" s="5">
        <f t="shared" si="35"/>
        <v>5077.4196460000003</v>
      </c>
      <c r="K118" s="5">
        <f t="shared" si="35"/>
        <v>5695.1829319999997</v>
      </c>
      <c r="L118" s="5">
        <f>L117/1000000</f>
        <v>5905.737247</v>
      </c>
      <c r="M118" s="5"/>
    </row>
    <row r="119" spans="1:13" ht="12.6" customHeight="1">
      <c r="A119" s="14" t="s">
        <v>6</v>
      </c>
      <c r="B119" s="12" t="s">
        <v>72</v>
      </c>
      <c r="C119" s="12">
        <f>C118/B118*100-100</f>
        <v>-19.742854008636826</v>
      </c>
      <c r="D119" s="12">
        <f t="shared" ref="D119:L119" si="36">D118/C118*100-100</f>
        <v>16.335953566289717</v>
      </c>
      <c r="E119" s="12">
        <f t="shared" si="36"/>
        <v>-4.2340878450440869</v>
      </c>
      <c r="F119" s="12">
        <f t="shared" si="36"/>
        <v>19.719126991423309</v>
      </c>
      <c r="G119" s="12">
        <f t="shared" si="36"/>
        <v>-9.4150493938701771</v>
      </c>
      <c r="H119" s="12">
        <f t="shared" si="36"/>
        <v>-12.14067416523271</v>
      </c>
      <c r="I119" s="12">
        <f t="shared" si="36"/>
        <v>6.8193794058766883</v>
      </c>
      <c r="J119" s="12">
        <f t="shared" si="36"/>
        <v>3.1561266246660438</v>
      </c>
      <c r="K119" s="12">
        <f t="shared" si="36"/>
        <v>12.166874693658116</v>
      </c>
      <c r="L119" s="12">
        <f t="shared" si="36"/>
        <v>3.6970597347618366</v>
      </c>
      <c r="M119" s="12"/>
    </row>
    <row r="120" spans="1:13" ht="12.6" customHeight="1">
      <c r="A120" s="2"/>
    </row>
    <row r="121" spans="1:13" ht="12.6" customHeight="1">
      <c r="A121" s="6" t="s">
        <v>25</v>
      </c>
      <c r="B121" s="3">
        <f t="shared" ref="B121:K121" si="37">B114-B118</f>
        <v>-848.65644299999985</v>
      </c>
      <c r="C121" s="3">
        <f t="shared" si="37"/>
        <v>-1038.6679020000006</v>
      </c>
      <c r="D121" s="3">
        <f t="shared" si="37"/>
        <v>-1236.0315240000004</v>
      </c>
      <c r="E121" s="3">
        <f t="shared" si="37"/>
        <v>-1010.9282679999997</v>
      </c>
      <c r="F121" s="3">
        <f t="shared" si="37"/>
        <v>-1765.6475380000002</v>
      </c>
      <c r="G121" s="3">
        <f t="shared" si="37"/>
        <v>-1146.0511589999996</v>
      </c>
      <c r="H121" s="3">
        <f t="shared" si="37"/>
        <v>-447.68934200000058</v>
      </c>
      <c r="I121" s="3">
        <f t="shared" si="37"/>
        <v>-530.75608700000066</v>
      </c>
      <c r="J121" s="3">
        <f t="shared" si="37"/>
        <v>-482.06975700000021</v>
      </c>
      <c r="K121" s="3">
        <f t="shared" si="37"/>
        <v>-977.37620499999957</v>
      </c>
      <c r="L121" s="3">
        <f>L114-L118</f>
        <v>-866.33574800000042</v>
      </c>
      <c r="M121" s="3"/>
    </row>
    <row r="122" spans="1:13" ht="12.6" customHeight="1">
      <c r="A122" s="14" t="s">
        <v>61</v>
      </c>
      <c r="B122" s="17" t="s">
        <v>72</v>
      </c>
      <c r="C122" s="17">
        <f t="shared" ref="C122:L122" si="38">C121-B121</f>
        <v>-190.01145900000074</v>
      </c>
      <c r="D122" s="17">
        <f t="shared" si="38"/>
        <v>-197.36362199999985</v>
      </c>
      <c r="E122" s="17">
        <f t="shared" si="38"/>
        <v>225.10325600000078</v>
      </c>
      <c r="F122" s="17">
        <f t="shared" si="38"/>
        <v>-754.71927000000051</v>
      </c>
      <c r="G122" s="17">
        <f t="shared" si="38"/>
        <v>619.59637900000052</v>
      </c>
      <c r="H122" s="17">
        <f t="shared" si="38"/>
        <v>698.36181699999906</v>
      </c>
      <c r="I122" s="17">
        <f t="shared" si="38"/>
        <v>-83.066745000000083</v>
      </c>
      <c r="J122" s="17">
        <f t="shared" si="38"/>
        <v>48.686330000000453</v>
      </c>
      <c r="K122" s="17">
        <f t="shared" si="38"/>
        <v>-495.30644799999936</v>
      </c>
      <c r="L122" s="17">
        <f t="shared" si="38"/>
        <v>111.04045699999915</v>
      </c>
      <c r="M122" s="17"/>
    </row>
    <row r="123" spans="1:13" ht="12.6" customHeight="1">
      <c r="A123" s="14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3" ht="12.75">
      <c r="A124" s="35" t="s">
        <v>27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7"/>
      <c r="M124" s="37"/>
    </row>
    <row r="125" spans="1:13" ht="12.75">
      <c r="A125" s="2"/>
    </row>
    <row r="126" spans="1:13" ht="12.75">
      <c r="A126" s="6" t="s">
        <v>66</v>
      </c>
      <c r="B126" s="3"/>
      <c r="C126" s="3"/>
      <c r="D126" s="3"/>
      <c r="E126" s="5">
        <v>9805.86</v>
      </c>
      <c r="F126" s="5">
        <v>7403.92</v>
      </c>
      <c r="G126" s="5">
        <v>6760.02</v>
      </c>
      <c r="H126" s="5">
        <v>6915.36</v>
      </c>
      <c r="I126" s="5">
        <v>8233.41</v>
      </c>
      <c r="J126" s="5">
        <v>10472.69</v>
      </c>
      <c r="K126" s="5">
        <v>10608.78</v>
      </c>
      <c r="L126" s="5">
        <v>11607.09</v>
      </c>
      <c r="M126" s="5"/>
    </row>
    <row r="127" spans="1:13" ht="12.75">
      <c r="A127" s="14" t="s">
        <v>6</v>
      </c>
      <c r="B127" s="12"/>
      <c r="C127" s="12"/>
      <c r="D127" s="12"/>
      <c r="E127" s="12" t="s">
        <v>4</v>
      </c>
      <c r="F127" s="12">
        <f t="shared" ref="F127:L127" si="39">F126/E126*100-100</f>
        <v>-24.494944859502382</v>
      </c>
      <c r="G127" s="12">
        <f t="shared" si="39"/>
        <v>-8.6967444272763572</v>
      </c>
      <c r="H127" s="12">
        <f t="shared" si="39"/>
        <v>2.2979221954964544</v>
      </c>
      <c r="I127" s="12">
        <f t="shared" si="39"/>
        <v>19.059745262719517</v>
      </c>
      <c r="J127" s="12">
        <f t="shared" si="39"/>
        <v>27.197479537639936</v>
      </c>
      <c r="K127" s="12">
        <f t="shared" si="39"/>
        <v>1.2994751109791167</v>
      </c>
      <c r="L127" s="12">
        <f t="shared" si="39"/>
        <v>9.4102243613309042</v>
      </c>
      <c r="M127" s="12"/>
    </row>
    <row r="128" spans="1:13" ht="12.6" customHeight="1">
      <c r="A128" s="14"/>
      <c r="B128" s="12"/>
      <c r="C128" s="12"/>
      <c r="D128" s="12"/>
      <c r="E128" s="12"/>
      <c r="F128" s="12"/>
      <c r="G128" s="12"/>
    </row>
    <row r="129" spans="1:13" ht="12.75">
      <c r="A129" s="35" t="s">
        <v>28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7"/>
      <c r="M129" s="37"/>
    </row>
    <row r="130" spans="1:13" ht="12" customHeight="1">
      <c r="A130" s="14"/>
      <c r="B130" s="20"/>
      <c r="C130" s="142"/>
      <c r="D130" s="142"/>
      <c r="E130" s="142"/>
      <c r="F130" s="142"/>
      <c r="G130" s="46"/>
      <c r="H130" s="46"/>
      <c r="I130" s="46"/>
      <c r="J130" s="46"/>
      <c r="K130" s="46"/>
      <c r="L130" s="46"/>
      <c r="M130" s="46"/>
    </row>
    <row r="131" spans="1:13" ht="12" customHeight="1">
      <c r="A131" s="138" t="s">
        <v>101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</row>
    <row r="132" spans="1:13" ht="12" customHeight="1">
      <c r="A132" s="139"/>
      <c r="B132" s="20"/>
      <c r="C132" s="142"/>
      <c r="D132" s="142"/>
    </row>
    <row r="133" spans="1:13" ht="12" customHeight="1">
      <c r="A133" s="140" t="s">
        <v>96</v>
      </c>
      <c r="B133" s="20"/>
      <c r="C133" s="142"/>
      <c r="D133" s="142"/>
      <c r="E133" s="20">
        <v>22.581061999999999</v>
      </c>
      <c r="F133" s="20">
        <v>22.237176000000002</v>
      </c>
      <c r="G133" s="20">
        <v>22.176742000000001</v>
      </c>
      <c r="H133" s="20">
        <v>21.853348</v>
      </c>
      <c r="I133" s="20">
        <v>21.814384</v>
      </c>
      <c r="J133" s="20">
        <v>21.203710999999998</v>
      </c>
      <c r="K133" s="20">
        <v>20.316617000000001</v>
      </c>
      <c r="L133" s="20">
        <v>19.757504000000001</v>
      </c>
      <c r="M133" s="20"/>
    </row>
    <row r="134" spans="1:13" ht="12" customHeight="1">
      <c r="A134" s="140"/>
      <c r="B134" s="20"/>
      <c r="C134" s="142"/>
      <c r="D134" s="142"/>
    </row>
    <row r="135" spans="1:13" ht="12" customHeight="1">
      <c r="A135" s="140" t="s">
        <v>97</v>
      </c>
      <c r="B135" s="20"/>
      <c r="C135" s="142"/>
      <c r="D135" s="142"/>
      <c r="E135" s="20">
        <v>13.973024000000001</v>
      </c>
      <c r="F135" s="20">
        <v>14.36617</v>
      </c>
      <c r="G135" s="20">
        <v>14.975194999999999</v>
      </c>
      <c r="H135" s="20">
        <v>15.658620000000001</v>
      </c>
      <c r="I135" s="20">
        <v>16.405989000000002</v>
      </c>
      <c r="J135" s="20">
        <v>17.360357</v>
      </c>
      <c r="K135" s="20">
        <v>18.314029999999999</v>
      </c>
      <c r="L135" s="20">
        <v>18.79467</v>
      </c>
      <c r="M135" s="20"/>
    </row>
    <row r="136" spans="1:13" ht="12" customHeight="1">
      <c r="A136" s="139"/>
      <c r="B136" s="20"/>
      <c r="C136" s="142"/>
      <c r="D136" s="142"/>
      <c r="E136" s="143"/>
      <c r="F136" s="143"/>
      <c r="G136" s="143"/>
      <c r="H136" s="143"/>
      <c r="I136" s="143"/>
      <c r="J136" s="143"/>
      <c r="K136" s="143"/>
      <c r="L136" s="143"/>
      <c r="M136" s="143"/>
    </row>
    <row r="137" spans="1:13" ht="12" customHeight="1">
      <c r="A137" s="138" t="s">
        <v>98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</row>
    <row r="138" spans="1:13" ht="12.75">
      <c r="A138" s="139"/>
      <c r="B138" s="29"/>
      <c r="C138" s="131"/>
      <c r="D138" s="131"/>
      <c r="E138" s="50"/>
      <c r="F138" s="50"/>
      <c r="G138" s="50"/>
      <c r="H138" s="50"/>
      <c r="I138" s="50"/>
      <c r="J138" s="50"/>
      <c r="K138" s="50"/>
      <c r="L138" s="50"/>
      <c r="M138" s="50"/>
    </row>
    <row r="139" spans="1:13" ht="12.6" customHeight="1">
      <c r="A139" s="140" t="s">
        <v>96</v>
      </c>
      <c r="B139" s="47"/>
      <c r="C139" s="47"/>
      <c r="D139" s="47"/>
      <c r="E139" s="20">
        <v>14.694048</v>
      </c>
      <c r="F139" s="20">
        <v>14.450442000000001</v>
      </c>
      <c r="G139" s="20">
        <v>14.459932999999999</v>
      </c>
      <c r="H139" s="20">
        <v>14.142310999999999</v>
      </c>
      <c r="I139" s="20">
        <v>13.762048</v>
      </c>
      <c r="J139" s="20">
        <v>12.986654</v>
      </c>
      <c r="K139" s="20">
        <v>12.082485999999999</v>
      </c>
      <c r="L139" s="20">
        <v>11.367808999999999</v>
      </c>
      <c r="M139" s="20"/>
    </row>
    <row r="140" spans="1:13" ht="12.6" customHeight="1">
      <c r="A140" s="140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2.6" customHeight="1">
      <c r="A141" s="140" t="s">
        <v>99</v>
      </c>
      <c r="B141" s="20">
        <f>AVERAGE('Tavola 1. Trim'!B118:E118)</f>
        <v>2.6384999999999996</v>
      </c>
      <c r="C141" s="20">
        <f>AVERAGE('Tavola 1. Trim'!F118:I118)</f>
        <v>5.4215</v>
      </c>
      <c r="D141" s="20">
        <f>AVERAGE('Tavola 1. Trim'!J118:M118)</f>
        <v>6.3239999999999998</v>
      </c>
      <c r="E141" s="20">
        <f>AVERAGE('Tavola 1. Trim'!N118:Q118)</f>
        <v>7.2067500000000004</v>
      </c>
      <c r="F141" s="20">
        <f>AVERAGE('Tavola 1. Trim'!R118:U118)</f>
        <v>6.3369999999999997</v>
      </c>
      <c r="G141" s="20">
        <f>AVERAGE('Tavola 1. Trim'!V118:Y118)</f>
        <v>7.1092500000000012</v>
      </c>
      <c r="H141" s="20">
        <f>AVERAGE('Tavola 1. Trim'!Z118:AC118)</f>
        <v>8.4577500000000008</v>
      </c>
      <c r="I141" s="20">
        <f>AVERAGE('Tavola 1. Trim'!AD118:AG118)</f>
        <v>6.3930000000000007</v>
      </c>
      <c r="J141" s="20">
        <f>AVERAGE('Tavola 1. Trim'!AH118:AK118)</f>
        <v>5.0692500000000003</v>
      </c>
      <c r="K141" s="20">
        <f>AVERAGE('Tavola 1. Trim'!AL118:AO118)</f>
        <v>4.2327500000000002</v>
      </c>
      <c r="L141" s="20">
        <f>AVERAGE('Tavola 1. Trim'!AP118:AS118)</f>
        <v>2.6384999999999996</v>
      </c>
      <c r="M141" s="20"/>
    </row>
    <row r="142" spans="1:13" ht="12.6" customHeight="1">
      <c r="A142" s="141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2.6" customHeight="1">
      <c r="A143" s="138" t="s">
        <v>100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</row>
    <row r="144" spans="1:13" ht="12.6" customHeight="1">
      <c r="A144" s="139"/>
      <c r="B144" s="29"/>
      <c r="C144" s="131"/>
      <c r="D144" s="131"/>
      <c r="E144" s="50"/>
      <c r="F144" s="50"/>
      <c r="G144" s="50"/>
      <c r="H144" s="50"/>
      <c r="I144" s="50"/>
      <c r="J144" s="50"/>
      <c r="K144" s="50"/>
      <c r="L144" s="50"/>
      <c r="M144" s="50"/>
    </row>
    <row r="145" spans="1:13" ht="12.6" customHeight="1">
      <c r="A145" s="140" t="s">
        <v>96</v>
      </c>
      <c r="B145" s="12"/>
      <c r="C145" s="47"/>
      <c r="D145" s="47"/>
      <c r="E145" s="20">
        <v>7.8870139999999997</v>
      </c>
      <c r="F145" s="20">
        <v>7.786734</v>
      </c>
      <c r="G145" s="20">
        <v>7.7168089999999996</v>
      </c>
      <c r="H145" s="20">
        <v>7.7110370000000001</v>
      </c>
      <c r="I145" s="20">
        <v>8.0523360000000004</v>
      </c>
      <c r="J145" s="20">
        <v>8.2170570000000005</v>
      </c>
      <c r="K145" s="20">
        <v>8.2341309999999996</v>
      </c>
      <c r="L145" s="20">
        <v>8.3896949999999997</v>
      </c>
      <c r="M145" s="20"/>
    </row>
    <row r="146" spans="1:13" ht="12.6" customHeight="1">
      <c r="A146" s="140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2.75">
      <c r="A147" s="140" t="s">
        <v>99</v>
      </c>
      <c r="B147" s="20">
        <f>AVERAGE('Tavola 1. Trim'!B124:E124)</f>
        <v>2.0702499999999997</v>
      </c>
      <c r="C147" s="20">
        <f>AVERAGE('Tavola 1. Trim'!F124:I124)</f>
        <v>2.5667499999999999</v>
      </c>
      <c r="D147" s="20">
        <f>AVERAGE('Tavola 1. Trim'!J124:M124)</f>
        <v>2.58175</v>
      </c>
      <c r="E147" s="20">
        <f>AVERAGE('Tavola 1. Trim'!N124:Q124)</f>
        <v>2.1857500000000001</v>
      </c>
      <c r="F147" s="20">
        <f>AVERAGE('Tavola 1. Trim'!R124:U124)</f>
        <v>2.29725</v>
      </c>
      <c r="G147" s="20">
        <f>AVERAGE('Tavola 1. Trim'!V124:Y124)</f>
        <v>2.69475</v>
      </c>
      <c r="H147" s="20">
        <f>AVERAGE('Tavola 1. Trim'!Z124:AC124)</f>
        <v>2.1372499999999999</v>
      </c>
      <c r="I147" s="20">
        <f>AVERAGE('Tavola 1. Trim'!AD124:AG124)</f>
        <v>2.1114999999999995</v>
      </c>
      <c r="J147" s="20">
        <f>AVERAGE('Tavola 1. Trim'!AH124:AK124)</f>
        <v>2.0235000000000003</v>
      </c>
      <c r="K147" s="20">
        <f>AVERAGE('Tavola 1. Trim'!AL124:AO124)</f>
        <v>1.6825000000000001</v>
      </c>
      <c r="L147" s="20">
        <f>AVERAGE('Tavola 1. Trim'!AP124:AS124)</f>
        <v>1.0500000000000003</v>
      </c>
      <c r="M147" s="20"/>
    </row>
    <row r="148" spans="1:13" ht="12.6" customHeight="1">
      <c r="A148" s="19"/>
      <c r="B148" s="19"/>
      <c r="C148" s="19"/>
      <c r="D148" s="19"/>
      <c r="E148" s="19"/>
      <c r="F148" s="19"/>
      <c r="G148" s="19"/>
    </row>
    <row r="149" spans="1:13" ht="12.75">
      <c r="A149" s="35" t="s">
        <v>62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7"/>
      <c r="M149" s="37"/>
    </row>
    <row r="150" spans="1:13" ht="12.6" customHeight="1">
      <c r="A150" s="6"/>
    </row>
    <row r="151" spans="1:13" ht="12.6" hidden="1" customHeight="1">
      <c r="A151" s="6"/>
      <c r="B151" s="1">
        <v>7279346</v>
      </c>
      <c r="C151" s="1">
        <v>7235628</v>
      </c>
      <c r="D151" s="1">
        <v>8254966</v>
      </c>
      <c r="E151" s="1">
        <v>8207371</v>
      </c>
      <c r="F151" s="1">
        <v>8240596</v>
      </c>
      <c r="G151" s="1">
        <v>8323059</v>
      </c>
      <c r="H151" s="1">
        <v>8323059</v>
      </c>
      <c r="I151" s="1">
        <v>8652195</v>
      </c>
      <c r="J151" s="1">
        <v>8798677</v>
      </c>
      <c r="K151" s="1">
        <v>9500934</v>
      </c>
      <c r="L151" s="1">
        <v>9677150</v>
      </c>
    </row>
    <row r="152" spans="1:13" ht="12.6" customHeight="1">
      <c r="A152" s="6" t="s">
        <v>63</v>
      </c>
      <c r="B152" s="5">
        <f>B151/1000</f>
        <v>7279.3459999999995</v>
      </c>
      <c r="C152" s="5">
        <f t="shared" ref="C152:L152" si="40">C151/1000</f>
        <v>7235.6279999999997</v>
      </c>
      <c r="D152" s="5">
        <f t="shared" si="40"/>
        <v>8254.9660000000003</v>
      </c>
      <c r="E152" s="5">
        <f t="shared" si="40"/>
        <v>8207.3709999999992</v>
      </c>
      <c r="F152" s="5">
        <f t="shared" si="40"/>
        <v>8240.5959999999995</v>
      </c>
      <c r="G152" s="5">
        <f t="shared" si="40"/>
        <v>8323.0589999999993</v>
      </c>
      <c r="H152" s="5">
        <f t="shared" si="40"/>
        <v>8323.0589999999993</v>
      </c>
      <c r="I152" s="5">
        <f t="shared" si="40"/>
        <v>8652.1949999999997</v>
      </c>
      <c r="J152" s="5">
        <f t="shared" si="40"/>
        <v>8798.6769999999997</v>
      </c>
      <c r="K152" s="5">
        <f t="shared" si="40"/>
        <v>9500.9339999999993</v>
      </c>
      <c r="L152" s="5">
        <f t="shared" si="40"/>
        <v>9677.15</v>
      </c>
      <c r="M152" s="5"/>
    </row>
    <row r="153" spans="1:13" ht="12.6" customHeight="1">
      <c r="A153" s="14" t="s">
        <v>6</v>
      </c>
      <c r="B153" s="12" t="s">
        <v>72</v>
      </c>
      <c r="C153" s="12">
        <f>C152/B152*100-100</f>
        <v>-0.60057593085971916</v>
      </c>
      <c r="D153" s="12">
        <f t="shared" ref="D153:L153" si="41">D152/C152*100-100</f>
        <v>14.087761283471181</v>
      </c>
      <c r="E153" s="12">
        <f t="shared" si="41"/>
        <v>-0.57656203550689611</v>
      </c>
      <c r="F153" s="12">
        <f t="shared" si="41"/>
        <v>0.40481903401223462</v>
      </c>
      <c r="G153" s="12">
        <f t="shared" si="41"/>
        <v>1.00069218294405</v>
      </c>
      <c r="H153" s="12">
        <f t="shared" si="41"/>
        <v>0</v>
      </c>
      <c r="I153" s="12">
        <f t="shared" si="41"/>
        <v>3.9545075914997057</v>
      </c>
      <c r="J153" s="12">
        <f t="shared" si="41"/>
        <v>1.6930039140356854</v>
      </c>
      <c r="K153" s="12">
        <f t="shared" si="41"/>
        <v>7.9813931117143966</v>
      </c>
      <c r="L153" s="12">
        <f t="shared" si="41"/>
        <v>1.8547229146102779</v>
      </c>
      <c r="M153" s="12"/>
    </row>
    <row r="154" spans="1:13" ht="12" customHeight="1">
      <c r="A154" s="14"/>
    </row>
    <row r="155" spans="1:13" ht="12" hidden="1" customHeight="1">
      <c r="A155" s="14"/>
      <c r="B155" s="1">
        <v>33528879</v>
      </c>
      <c r="C155" s="1">
        <v>33585048</v>
      </c>
      <c r="D155" s="1">
        <v>34978006</v>
      </c>
      <c r="E155" s="1">
        <v>34037263</v>
      </c>
      <c r="F155" s="1">
        <v>33938624</v>
      </c>
      <c r="G155" s="1">
        <v>34051434</v>
      </c>
      <c r="H155" s="1">
        <v>34051434</v>
      </c>
      <c r="I155" s="1">
        <v>34186544</v>
      </c>
      <c r="J155" s="1">
        <v>34419316</v>
      </c>
      <c r="K155" s="1">
        <v>37042454</v>
      </c>
      <c r="L155" s="1">
        <v>36628413</v>
      </c>
    </row>
    <row r="156" spans="1:13" ht="12" customHeight="1">
      <c r="A156" s="6" t="s">
        <v>64</v>
      </c>
      <c r="B156" s="5">
        <f>B155/1000</f>
        <v>33528.879000000001</v>
      </c>
      <c r="C156" s="5">
        <f t="shared" ref="C156:L156" si="42">C155/1000</f>
        <v>33585.048000000003</v>
      </c>
      <c r="D156" s="5">
        <f t="shared" si="42"/>
        <v>34978.006000000001</v>
      </c>
      <c r="E156" s="5">
        <f t="shared" si="42"/>
        <v>34037.262999999999</v>
      </c>
      <c r="F156" s="5">
        <f t="shared" si="42"/>
        <v>33938.624000000003</v>
      </c>
      <c r="G156" s="5">
        <f t="shared" si="42"/>
        <v>34051.434000000001</v>
      </c>
      <c r="H156" s="5">
        <f t="shared" si="42"/>
        <v>34051.434000000001</v>
      </c>
      <c r="I156" s="5">
        <f t="shared" si="42"/>
        <v>34186.544000000002</v>
      </c>
      <c r="J156" s="5">
        <f t="shared" si="42"/>
        <v>34419.315999999999</v>
      </c>
      <c r="K156" s="5">
        <f t="shared" si="42"/>
        <v>37042.453999999998</v>
      </c>
      <c r="L156" s="5">
        <f t="shared" si="42"/>
        <v>36628.413</v>
      </c>
      <c r="M156" s="5"/>
    </row>
    <row r="157" spans="1:13" ht="12" customHeight="1">
      <c r="A157" s="14" t="s">
        <v>6</v>
      </c>
      <c r="B157" s="12" t="s">
        <v>72</v>
      </c>
      <c r="C157" s="12">
        <f>C156/B156*100-100</f>
        <v>0.16752424081938955</v>
      </c>
      <c r="D157" s="12">
        <f t="shared" ref="D157:K157" si="43">D156/C156*100-100</f>
        <v>4.1475539948610418</v>
      </c>
      <c r="E157" s="12">
        <f t="shared" si="43"/>
        <v>-2.6895272417758775</v>
      </c>
      <c r="F157" s="12">
        <f t="shared" si="43"/>
        <v>-0.2897970967877086</v>
      </c>
      <c r="G157" s="12">
        <f t="shared" si="43"/>
        <v>0.33239414774151044</v>
      </c>
      <c r="H157" s="12">
        <f t="shared" si="43"/>
        <v>0</v>
      </c>
      <c r="I157" s="12">
        <f t="shared" si="43"/>
        <v>0.39678211496175209</v>
      </c>
      <c r="J157" s="12">
        <f t="shared" si="43"/>
        <v>0.68088777853647287</v>
      </c>
      <c r="K157" s="12">
        <f t="shared" si="43"/>
        <v>7.6211218142742752</v>
      </c>
      <c r="L157" s="12">
        <f>L156/K156*100-100</f>
        <v>-1.1177472205270078</v>
      </c>
      <c r="M157" s="12"/>
    </row>
    <row r="158" spans="1:13" ht="12" customHeight="1">
      <c r="A158" s="14"/>
      <c r="B158" s="23"/>
      <c r="C158" s="23"/>
      <c r="D158" s="23"/>
      <c r="E158" s="23"/>
      <c r="F158" s="23"/>
      <c r="G158" s="13"/>
      <c r="H158" s="13"/>
      <c r="I158" s="13"/>
      <c r="J158" s="25"/>
      <c r="K158" s="25"/>
    </row>
    <row r="159" spans="1:13" ht="12" customHeight="1">
      <c r="A159" s="35" t="s">
        <v>65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7"/>
      <c r="M159" s="37"/>
    </row>
    <row r="160" spans="1:13" ht="12" customHeight="1">
      <c r="A160" s="6"/>
    </row>
    <row r="161" spans="1:56" ht="12" customHeight="1">
      <c r="A161" s="114" t="s">
        <v>92</v>
      </c>
      <c r="B161" s="228">
        <v>3</v>
      </c>
      <c r="C161" s="228">
        <v>0.2</v>
      </c>
      <c r="D161" s="228">
        <v>1.6</v>
      </c>
      <c r="E161" s="228">
        <v>3</v>
      </c>
      <c r="F161" s="228">
        <v>3.5</v>
      </c>
      <c r="G161" s="228">
        <v>1.4</v>
      </c>
      <c r="H161" s="228">
        <v>0</v>
      </c>
      <c r="I161" s="228">
        <v>-0.2</v>
      </c>
      <c r="J161" s="228">
        <v>0.3</v>
      </c>
      <c r="K161" s="228">
        <v>1.5</v>
      </c>
      <c r="L161" s="228">
        <v>1</v>
      </c>
      <c r="M161" s="229">
        <v>0.3</v>
      </c>
    </row>
    <row r="162" spans="1:56" ht="12" customHeight="1">
      <c r="A162" s="45" t="s">
        <v>6</v>
      </c>
      <c r="B162" s="12" t="s">
        <v>72</v>
      </c>
      <c r="C162" s="12">
        <f>C161/B161*100-100</f>
        <v>-93.333333333333329</v>
      </c>
      <c r="D162" s="12">
        <f t="shared" ref="D162:M162" si="44">D161/C161*100-100</f>
        <v>700</v>
      </c>
      <c r="E162" s="12">
        <f t="shared" si="44"/>
        <v>87.5</v>
      </c>
      <c r="F162" s="12">
        <f t="shared" si="44"/>
        <v>16.666666666666671</v>
      </c>
      <c r="G162" s="12">
        <f t="shared" si="44"/>
        <v>-60</v>
      </c>
      <c r="H162" s="12">
        <f t="shared" si="44"/>
        <v>-100</v>
      </c>
      <c r="I162" s="12" t="e">
        <f t="shared" si="44"/>
        <v>#DIV/0!</v>
      </c>
      <c r="J162" s="12">
        <f t="shared" si="44"/>
        <v>-249.99999999999997</v>
      </c>
      <c r="K162" s="12">
        <f t="shared" si="44"/>
        <v>400</v>
      </c>
      <c r="L162" s="12">
        <f t="shared" si="44"/>
        <v>-33.333333333333343</v>
      </c>
      <c r="M162" s="12">
        <f t="shared" si="44"/>
        <v>-70</v>
      </c>
    </row>
    <row r="163" spans="1:56" ht="12" customHeight="1">
      <c r="A163" s="45"/>
      <c r="B163" s="23"/>
      <c r="C163" s="23"/>
      <c r="D163" s="23"/>
      <c r="E163" s="23"/>
      <c r="F163" s="23"/>
      <c r="G163" s="13"/>
      <c r="H163" s="13"/>
      <c r="I163" s="13"/>
      <c r="J163" s="25"/>
      <c r="K163" s="25"/>
      <c r="M163" s="73"/>
    </row>
    <row r="164" spans="1:56" ht="12" customHeight="1">
      <c r="A164" s="114" t="s">
        <v>17</v>
      </c>
      <c r="B164" s="182">
        <v>25038</v>
      </c>
      <c r="C164" s="182">
        <v>25230</v>
      </c>
      <c r="D164" s="182">
        <v>22454</v>
      </c>
      <c r="E164" s="182">
        <v>19469</v>
      </c>
      <c r="F164" s="182">
        <v>15665</v>
      </c>
      <c r="G164" s="182">
        <v>14802</v>
      </c>
      <c r="H164" s="182">
        <v>16320</v>
      </c>
      <c r="I164" s="182">
        <v>18690</v>
      </c>
      <c r="J164" s="182">
        <v>21553</v>
      </c>
      <c r="K164" s="182">
        <v>21196</v>
      </c>
      <c r="L164" s="182">
        <v>22000</v>
      </c>
      <c r="M164" s="183">
        <v>21355</v>
      </c>
    </row>
    <row r="165" spans="1:56" ht="12" customHeight="1">
      <c r="A165" s="45" t="s">
        <v>6</v>
      </c>
      <c r="B165" s="12" t="s">
        <v>72</v>
      </c>
      <c r="C165" s="12">
        <f>C164/B164*100-100</f>
        <v>0.76683441169423361</v>
      </c>
      <c r="D165" s="12">
        <f t="shared" ref="D165:M165" si="45">D164/C164*100-100</f>
        <v>-11.00277447483154</v>
      </c>
      <c r="E165" s="12">
        <f t="shared" si="45"/>
        <v>-13.293845194620118</v>
      </c>
      <c r="F165" s="12">
        <f t="shared" si="45"/>
        <v>-19.538753916482605</v>
      </c>
      <c r="G165" s="12">
        <f t="shared" si="45"/>
        <v>-5.5090967124162233</v>
      </c>
      <c r="H165" s="12">
        <f t="shared" si="45"/>
        <v>10.255370895824882</v>
      </c>
      <c r="I165" s="12">
        <f t="shared" si="45"/>
        <v>14.52205882352942</v>
      </c>
      <c r="J165" s="12">
        <f t="shared" si="45"/>
        <v>15.31835205992509</v>
      </c>
      <c r="K165" s="12">
        <f t="shared" si="45"/>
        <v>-1.6563819421890287</v>
      </c>
      <c r="L165" s="12">
        <f t="shared" si="45"/>
        <v>3.7931685223627056</v>
      </c>
      <c r="M165" s="12">
        <f t="shared" si="45"/>
        <v>-2.931818181818187</v>
      </c>
    </row>
    <row r="166" spans="1:56" ht="12" customHeight="1">
      <c r="A166" s="14"/>
      <c r="B166" s="23"/>
      <c r="C166" s="23"/>
      <c r="D166" s="23"/>
      <c r="E166" s="23"/>
      <c r="F166" s="23"/>
      <c r="G166" s="13"/>
      <c r="H166" s="13"/>
      <c r="I166" s="13"/>
      <c r="J166" s="25"/>
      <c r="K166" s="25"/>
    </row>
    <row r="167" spans="1:56" ht="12" customHeight="1">
      <c r="A167" s="230" t="s">
        <v>88</v>
      </c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</row>
    <row r="168" spans="1:56" ht="12" customHeight="1">
      <c r="A168" s="230" t="s">
        <v>89</v>
      </c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</row>
    <row r="169" spans="1:56" ht="12" customHeight="1">
      <c r="A169" s="22" t="s">
        <v>90</v>
      </c>
    </row>
    <row r="170" spans="1:56" ht="12" customHeight="1">
      <c r="A170" s="238" t="s">
        <v>91</v>
      </c>
      <c r="B170" s="238"/>
      <c r="C170" s="238"/>
      <c r="D170" s="238"/>
      <c r="E170" s="238"/>
      <c r="F170" s="238"/>
    </row>
    <row r="171" spans="1:56" ht="12.75" customHeight="1" thickBo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spans="1:56" ht="12" customHeight="1">
      <c r="A172" s="237" t="s">
        <v>34</v>
      </c>
      <c r="B172" s="237"/>
      <c r="C172" s="237"/>
      <c r="D172" s="237"/>
      <c r="E172" s="237"/>
      <c r="F172" s="237"/>
      <c r="G172" s="23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</sheetData>
  <mergeCells count="5">
    <mergeCell ref="A172:G172"/>
    <mergeCell ref="A168:K168"/>
    <mergeCell ref="A170:F170"/>
    <mergeCell ref="A167:K167"/>
    <mergeCell ref="A2:L5"/>
  </mergeCells>
  <phoneticPr fontId="57" type="noConversion"/>
  <pageMargins left="0.19685039370078741" right="0.19685039370078741" top="0.59055118110236227" bottom="0.59055118110236227" header="0.19685039370078741" footer="0.19685039370078741"/>
  <pageSetup paperSize="9" scale="64" fitToHeight="0" orientation="portrait" r:id="rId1"/>
  <headerFooter alignWithMargins="0">
    <oddFooter>&amp;L&amp;"Tahoma,Normale"Unioncamere Veneto
Area Studi e Ricerche&amp;R&amp;"Tahoma,Normale"www.unioncamereveneto.it
www.venetocongiuntura.it
twitter@Venetocong</oddFooter>
  </headerFooter>
  <rowBreaks count="2" manualBreakCount="2">
    <brk id="67" max="12" man="1"/>
    <brk id="127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94"/>
  <sheetViews>
    <sheetView showGridLines="0" showWhiteSpace="0" view="pageBreakPreview" zoomScaleNormal="100" zoomScaleSheetLayoutView="100" workbookViewId="0">
      <selection activeCell="A30" sqref="A30"/>
    </sheetView>
  </sheetViews>
  <sheetFormatPr defaultRowHeight="12" customHeight="1"/>
  <cols>
    <col min="1" max="1" width="44.7109375" style="4" customWidth="1"/>
    <col min="2" max="2" width="9.7109375" style="1" customWidth="1"/>
    <col min="3" max="3" width="9.7109375" style="73" customWidth="1"/>
    <col min="4" max="9" width="9.7109375" style="1" customWidth="1"/>
    <col min="10" max="10" width="10.140625" style="151" bestFit="1" customWidth="1"/>
    <col min="11" max="11" width="11.28515625" style="94" bestFit="1" customWidth="1"/>
    <col min="12" max="16384" width="9.140625" style="1"/>
  </cols>
  <sheetData>
    <row r="1" spans="1:12" ht="13.9" customHeight="1">
      <c r="A1" s="146"/>
      <c r="B1" s="147"/>
      <c r="C1" s="148"/>
      <c r="D1" s="147"/>
      <c r="E1" s="147"/>
      <c r="F1" s="147"/>
      <c r="G1" s="147"/>
      <c r="H1" s="147"/>
      <c r="I1" s="147"/>
      <c r="J1" s="149"/>
      <c r="K1" s="150"/>
    </row>
    <row r="2" spans="1:12" ht="13.9" customHeight="1">
      <c r="A2" s="240" t="s">
        <v>79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2" ht="13.9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2" ht="13.9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2" ht="13.9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2" ht="13.9" customHeight="1">
      <c r="A6" s="19"/>
    </row>
    <row r="7" spans="1:12" ht="13.9" customHeight="1">
      <c r="A7" s="124" t="s">
        <v>104</v>
      </c>
      <c r="B7" s="26"/>
      <c r="C7" s="74"/>
      <c r="D7" s="26"/>
      <c r="E7" s="26"/>
      <c r="F7" s="26"/>
      <c r="G7" s="26"/>
    </row>
    <row r="8" spans="1:12" ht="13.9" customHeight="1" thickBot="1">
      <c r="A8" s="6"/>
      <c r="H8" s="6"/>
      <c r="J8" s="152"/>
    </row>
    <row r="9" spans="1:12" s="8" customFormat="1" ht="20.45" customHeight="1" thickBot="1">
      <c r="A9" s="41" t="s">
        <v>5</v>
      </c>
      <c r="B9" s="58" t="s">
        <v>15</v>
      </c>
      <c r="C9" s="42" t="s">
        <v>35</v>
      </c>
      <c r="D9" s="42" t="s">
        <v>36</v>
      </c>
      <c r="E9" s="42" t="s">
        <v>37</v>
      </c>
      <c r="F9" s="42" t="s">
        <v>38</v>
      </c>
      <c r="G9" s="42" t="s">
        <v>39</v>
      </c>
      <c r="H9" s="42" t="s">
        <v>40</v>
      </c>
      <c r="I9" s="42" t="s">
        <v>41</v>
      </c>
      <c r="J9" s="153" t="s">
        <v>13</v>
      </c>
      <c r="K9" s="95" t="s">
        <v>14</v>
      </c>
      <c r="L9" s="80"/>
    </row>
    <row r="10" spans="1:12" s="24" customFormat="1" ht="12.6" customHeight="1">
      <c r="A10" s="35" t="s">
        <v>52</v>
      </c>
      <c r="B10" s="36"/>
      <c r="C10" s="75"/>
      <c r="D10" s="37"/>
      <c r="E10" s="35"/>
      <c r="F10" s="36"/>
      <c r="G10" s="36"/>
      <c r="H10" s="36"/>
      <c r="I10" s="36"/>
      <c r="J10" s="154"/>
      <c r="K10" s="96"/>
    </row>
    <row r="11" spans="1:12" ht="12.6" customHeight="1">
      <c r="A11" s="6"/>
      <c r="J11" s="155"/>
      <c r="K11" s="97"/>
    </row>
    <row r="12" spans="1:12" ht="12.6" customHeight="1">
      <c r="A12" s="6" t="s">
        <v>53</v>
      </c>
      <c r="B12" s="15">
        <v>2018</v>
      </c>
      <c r="C12" s="59">
        <v>202950</v>
      </c>
      <c r="D12" s="59">
        <v>937908</v>
      </c>
      <c r="E12" s="59">
        <v>234937</v>
      </c>
      <c r="F12" s="59">
        <v>887806</v>
      </c>
      <c r="G12" s="76">
        <v>853338</v>
      </c>
      <c r="H12" s="59">
        <v>926497</v>
      </c>
      <c r="I12" s="59">
        <v>862418</v>
      </c>
      <c r="J12" s="155">
        <v>4905854</v>
      </c>
      <c r="K12" s="97">
        <v>60359546</v>
      </c>
    </row>
    <row r="13" spans="1:12" ht="12.6" customHeight="1">
      <c r="A13" s="14" t="s">
        <v>80</v>
      </c>
      <c r="B13" s="15"/>
      <c r="C13" s="60">
        <f>C12/$J$12*100</f>
        <v>4.1368944122674662</v>
      </c>
      <c r="D13" s="60">
        <f t="shared" ref="D13:J13" si="0">D12/$J$12*100</f>
        <v>19.118139267903203</v>
      </c>
      <c r="E13" s="60">
        <f t="shared" si="0"/>
        <v>4.7889113699673898</v>
      </c>
      <c r="F13" s="60">
        <f t="shared" si="0"/>
        <v>18.096869576632326</v>
      </c>
      <c r="G13" s="77">
        <f t="shared" si="0"/>
        <v>17.394280384210372</v>
      </c>
      <c r="H13" s="60">
        <f t="shared" si="0"/>
        <v>18.885539602279238</v>
      </c>
      <c r="I13" s="60">
        <f t="shared" si="0"/>
        <v>17.579365386740005</v>
      </c>
      <c r="J13" s="156">
        <f t="shared" si="0"/>
        <v>100</v>
      </c>
      <c r="K13" s="157"/>
    </row>
    <row r="14" spans="1:12" ht="12.6" customHeight="1">
      <c r="A14" s="14" t="s">
        <v>12</v>
      </c>
      <c r="B14" s="15"/>
      <c r="C14" s="60">
        <f>C12/$K$12*100</f>
        <v>0.33623513337890248</v>
      </c>
      <c r="D14" s="60">
        <f t="shared" ref="D14:K14" si="1">D12/$K$12*100</f>
        <v>1.5538685463273698</v>
      </c>
      <c r="E14" s="60">
        <f t="shared" si="1"/>
        <v>0.38922923641605917</v>
      </c>
      <c r="F14" s="60">
        <f t="shared" si="1"/>
        <v>1.4708626204710022</v>
      </c>
      <c r="G14" s="77">
        <f t="shared" si="1"/>
        <v>1.413758148545385</v>
      </c>
      <c r="H14" s="60">
        <f t="shared" si="1"/>
        <v>1.5349635002224835</v>
      </c>
      <c r="I14" s="60">
        <f t="shared" si="1"/>
        <v>1.4288013365773162</v>
      </c>
      <c r="J14" s="156">
        <f t="shared" si="1"/>
        <v>8.1277185219385171</v>
      </c>
      <c r="K14" s="158">
        <f t="shared" si="1"/>
        <v>100</v>
      </c>
    </row>
    <row r="15" spans="1:12" ht="8.25" customHeight="1">
      <c r="A15" s="1"/>
      <c r="B15" s="5"/>
      <c r="C15" s="59"/>
      <c r="D15" s="59"/>
      <c r="E15" s="59"/>
      <c r="F15" s="59"/>
      <c r="G15" s="76"/>
      <c r="H15" s="59"/>
      <c r="I15" s="59"/>
      <c r="J15" s="155"/>
      <c r="K15" s="206"/>
    </row>
    <row r="16" spans="1:12" ht="12.6" customHeight="1">
      <c r="A16" s="6" t="s">
        <v>30</v>
      </c>
      <c r="B16" s="15">
        <v>2018</v>
      </c>
      <c r="C16" s="59">
        <v>97085</v>
      </c>
      <c r="D16" s="59">
        <v>94303</v>
      </c>
      <c r="E16" s="59">
        <v>18549</v>
      </c>
      <c r="F16" s="59">
        <v>93074</v>
      </c>
      <c r="G16" s="76">
        <v>87037</v>
      </c>
      <c r="H16" s="59">
        <v>110029</v>
      </c>
      <c r="I16" s="59">
        <v>82818</v>
      </c>
      <c r="J16" s="155">
        <v>501085</v>
      </c>
      <c r="K16" s="97">
        <v>5255503</v>
      </c>
    </row>
    <row r="17" spans="1:11" ht="12.6" customHeight="1">
      <c r="A17" s="14"/>
      <c r="B17" s="15"/>
      <c r="C17" s="60">
        <f>C16/$J$16*100</f>
        <v>19.374956344731931</v>
      </c>
      <c r="D17" s="60">
        <f t="shared" ref="D17:J17" si="2">D16/$J$16*100</f>
        <v>18.81976111837313</v>
      </c>
      <c r="E17" s="60">
        <f t="shared" si="2"/>
        <v>3.7017671652514044</v>
      </c>
      <c r="F17" s="60">
        <f t="shared" si="2"/>
        <v>18.574493349431734</v>
      </c>
      <c r="G17" s="77">
        <f t="shared" si="2"/>
        <v>17.36970773421675</v>
      </c>
      <c r="H17" s="60">
        <f t="shared" si="2"/>
        <v>21.958150812736363</v>
      </c>
      <c r="I17" s="60">
        <f t="shared" si="2"/>
        <v>16.527734815450472</v>
      </c>
      <c r="J17" s="156">
        <f t="shared" si="2"/>
        <v>100</v>
      </c>
      <c r="K17" s="157"/>
    </row>
    <row r="18" spans="1:11" ht="12.6" customHeight="1">
      <c r="A18" s="14" t="s">
        <v>12</v>
      </c>
      <c r="B18" s="15"/>
      <c r="C18" s="60">
        <f>C16/$K$16*100</f>
        <v>1.8473017711149626</v>
      </c>
      <c r="D18" s="60">
        <f t="shared" ref="D18:K18" si="3">D16/$K$16*100</f>
        <v>1.7943667808771113</v>
      </c>
      <c r="E18" s="60">
        <f t="shared" si="3"/>
        <v>0.35294433282599214</v>
      </c>
      <c r="F18" s="60">
        <f t="shared" si="3"/>
        <v>1.7709817690143075</v>
      </c>
      <c r="G18" s="77">
        <f t="shared" si="3"/>
        <v>1.656111698537704</v>
      </c>
      <c r="H18" s="60">
        <f t="shared" si="3"/>
        <v>2.0935959888140108</v>
      </c>
      <c r="I18" s="60">
        <f t="shared" si="3"/>
        <v>1.5758339401575834</v>
      </c>
      <c r="J18" s="156">
        <f t="shared" si="3"/>
        <v>9.5344822369999598</v>
      </c>
      <c r="K18" s="158">
        <f t="shared" si="3"/>
        <v>100</v>
      </c>
    </row>
    <row r="19" spans="1:11" ht="12.6" customHeight="1">
      <c r="A19" s="14"/>
      <c r="B19" s="12"/>
      <c r="C19" s="61"/>
      <c r="D19" s="61"/>
      <c r="E19" s="61"/>
      <c r="F19" s="61"/>
      <c r="G19" s="78"/>
      <c r="H19" s="61"/>
      <c r="I19" s="61"/>
      <c r="J19" s="89"/>
      <c r="K19" s="99"/>
    </row>
    <row r="20" spans="1:11" ht="12.6" customHeight="1">
      <c r="A20" s="35" t="s">
        <v>51</v>
      </c>
      <c r="B20" s="36"/>
      <c r="C20" s="62"/>
      <c r="D20" s="62"/>
      <c r="E20" s="62"/>
      <c r="F20" s="62"/>
      <c r="G20" s="79"/>
      <c r="H20" s="62"/>
      <c r="I20" s="62"/>
      <c r="J20" s="159"/>
      <c r="K20" s="100"/>
    </row>
    <row r="21" spans="1:11" ht="12.6" customHeight="1">
      <c r="A21" s="6"/>
      <c r="C21" s="63"/>
      <c r="D21" s="63"/>
      <c r="E21" s="63"/>
      <c r="F21" s="63"/>
      <c r="G21" s="80"/>
      <c r="H21" s="63"/>
      <c r="I21" s="63"/>
      <c r="J21" s="160"/>
      <c r="K21" s="101"/>
    </row>
    <row r="22" spans="1:11" ht="12.6" customHeight="1">
      <c r="A22" s="114" t="s">
        <v>105</v>
      </c>
      <c r="B22" s="188">
        <v>2019</v>
      </c>
      <c r="C22" s="208">
        <v>19674</v>
      </c>
      <c r="D22" s="208">
        <v>117888</v>
      </c>
      <c r="E22" s="208">
        <v>32292</v>
      </c>
      <c r="F22" s="208">
        <v>106949</v>
      </c>
      <c r="G22" s="207">
        <v>100618</v>
      </c>
      <c r="H22" s="208">
        <v>116567</v>
      </c>
      <c r="I22" s="208">
        <v>101158</v>
      </c>
      <c r="J22" s="209">
        <v>595146</v>
      </c>
      <c r="K22" s="210">
        <v>7383603</v>
      </c>
    </row>
    <row r="23" spans="1:11" ht="12.6" customHeight="1">
      <c r="A23" s="14" t="s">
        <v>80</v>
      </c>
      <c r="B23" s="15"/>
      <c r="C23" s="60">
        <f>C22/$J$22*100</f>
        <v>3.3057434646288471</v>
      </c>
      <c r="D23" s="60">
        <f t="shared" ref="D23:J23" si="4">D22/$J$22*100</f>
        <v>19.808248732243854</v>
      </c>
      <c r="E23" s="60">
        <f t="shared" si="4"/>
        <v>5.4258954945509172</v>
      </c>
      <c r="F23" s="60">
        <f t="shared" si="4"/>
        <v>17.970212351254986</v>
      </c>
      <c r="G23" s="77">
        <f t="shared" si="4"/>
        <v>16.906439764360343</v>
      </c>
      <c r="H23" s="60">
        <f t="shared" si="4"/>
        <v>19.586286390230295</v>
      </c>
      <c r="I23" s="60">
        <f t="shared" si="4"/>
        <v>16.997173802730757</v>
      </c>
      <c r="J23" s="156">
        <f t="shared" si="4"/>
        <v>100</v>
      </c>
      <c r="K23" s="158"/>
    </row>
    <row r="24" spans="1:11" ht="12.6" customHeight="1">
      <c r="A24" s="14" t="s">
        <v>12</v>
      </c>
      <c r="B24" s="5"/>
      <c r="C24" s="61">
        <f>C22/$K$22*100</f>
        <v>0.26645527935345387</v>
      </c>
      <c r="D24" s="61">
        <f t="shared" ref="D24:K24" si="5">D22/$K$22*100</f>
        <v>1.5966188864704671</v>
      </c>
      <c r="E24" s="61">
        <f t="shared" si="5"/>
        <v>0.4373474576030158</v>
      </c>
      <c r="F24" s="61">
        <f t="shared" si="5"/>
        <v>1.4484662840079565</v>
      </c>
      <c r="G24" s="78">
        <f t="shared" si="5"/>
        <v>1.3627222373683958</v>
      </c>
      <c r="H24" s="61">
        <f t="shared" si="5"/>
        <v>1.5787278920602856</v>
      </c>
      <c r="I24" s="61">
        <f t="shared" si="5"/>
        <v>1.3700357400038978</v>
      </c>
      <c r="J24" s="161">
        <f t="shared" si="5"/>
        <v>8.0603737768674737</v>
      </c>
      <c r="K24" s="162">
        <f t="shared" si="5"/>
        <v>100</v>
      </c>
    </row>
    <row r="25" spans="1:11" ht="6.75" customHeight="1">
      <c r="A25" s="1"/>
      <c r="C25" s="59"/>
      <c r="D25" s="59"/>
      <c r="E25" s="59"/>
      <c r="F25" s="59"/>
      <c r="G25" s="76"/>
      <c r="H25" s="59"/>
      <c r="I25" s="59"/>
      <c r="J25" s="155"/>
      <c r="K25" s="97"/>
    </row>
    <row r="26" spans="1:11" ht="12.6" customHeight="1">
      <c r="A26" s="188" t="s">
        <v>42</v>
      </c>
      <c r="B26" s="188"/>
      <c r="C26" s="208">
        <v>15282</v>
      </c>
      <c r="D26" s="208">
        <v>96961</v>
      </c>
      <c r="E26" s="208">
        <v>26917</v>
      </c>
      <c r="F26" s="208">
        <v>88132</v>
      </c>
      <c r="G26" s="207">
        <v>77514</v>
      </c>
      <c r="H26" s="208">
        <v>96278</v>
      </c>
      <c r="I26" s="208">
        <v>82999</v>
      </c>
      <c r="J26" s="209">
        <v>484083</v>
      </c>
      <c r="K26" s="210">
        <v>6091971</v>
      </c>
    </row>
    <row r="27" spans="1:11" ht="12.6" customHeight="1">
      <c r="A27" s="14" t="s">
        <v>80</v>
      </c>
      <c r="B27" s="15"/>
      <c r="C27" s="60">
        <f>C26/$J$26*100</f>
        <v>3.1568966478888951</v>
      </c>
      <c r="D27" s="60">
        <f t="shared" ref="D27:J27" si="6">D26/$J$26*100</f>
        <v>20.02982959533799</v>
      </c>
      <c r="E27" s="60">
        <f t="shared" si="6"/>
        <v>5.5604100949630535</v>
      </c>
      <c r="F27" s="60">
        <f t="shared" si="6"/>
        <v>18.205968811133626</v>
      </c>
      <c r="G27" s="77">
        <f t="shared" si="6"/>
        <v>16.012543303524396</v>
      </c>
      <c r="H27" s="60">
        <f t="shared" si="6"/>
        <v>19.88873808830304</v>
      </c>
      <c r="I27" s="60">
        <f t="shared" si="6"/>
        <v>17.145613458848999</v>
      </c>
      <c r="J27" s="156">
        <f t="shared" si="6"/>
        <v>100</v>
      </c>
      <c r="K27" s="158"/>
    </row>
    <row r="28" spans="1:11" ht="12.6" customHeight="1">
      <c r="A28" s="14" t="s">
        <v>12</v>
      </c>
      <c r="B28" s="5"/>
      <c r="C28" s="61">
        <f>C26/$K$26*100</f>
        <v>0.2508547726179261</v>
      </c>
      <c r="D28" s="61">
        <f t="shared" ref="D28:K28" si="7">D26/$K$26*100</f>
        <v>1.5916195267508659</v>
      </c>
      <c r="E28" s="61">
        <f t="shared" si="7"/>
        <v>0.44184386301247991</v>
      </c>
      <c r="F28" s="61">
        <f t="shared" si="7"/>
        <v>1.4466910627118876</v>
      </c>
      <c r="G28" s="78">
        <f t="shared" si="7"/>
        <v>1.2723960767377258</v>
      </c>
      <c r="H28" s="61">
        <f t="shared" si="7"/>
        <v>1.5804080485609666</v>
      </c>
      <c r="I28" s="61">
        <f t="shared" si="7"/>
        <v>1.3624326182774016</v>
      </c>
      <c r="J28" s="161">
        <f t="shared" si="7"/>
        <v>7.9462459686692535</v>
      </c>
      <c r="K28" s="162">
        <f t="shared" si="7"/>
        <v>100</v>
      </c>
    </row>
    <row r="29" spans="1:11" ht="12.6" customHeight="1">
      <c r="A29" s="14"/>
      <c r="B29" s="5"/>
      <c r="C29" s="59"/>
      <c r="D29" s="59"/>
      <c r="E29" s="59"/>
      <c r="F29" s="59"/>
      <c r="G29" s="76"/>
      <c r="H29" s="59"/>
      <c r="I29" s="59"/>
      <c r="J29" s="155"/>
      <c r="K29" s="97"/>
    </row>
    <row r="30" spans="1:11" ht="12.6" customHeight="1">
      <c r="A30" s="114" t="s">
        <v>106</v>
      </c>
      <c r="B30" s="188">
        <v>2019</v>
      </c>
      <c r="C30" s="208">
        <v>18214</v>
      </c>
      <c r="D30" s="208">
        <v>106970</v>
      </c>
      <c r="E30" s="208">
        <v>29302</v>
      </c>
      <c r="F30" s="208">
        <v>97326</v>
      </c>
      <c r="G30" s="207">
        <v>90074</v>
      </c>
      <c r="H30" s="208">
        <v>104881</v>
      </c>
      <c r="I30" s="208">
        <v>89677</v>
      </c>
      <c r="J30" s="209">
        <v>536444</v>
      </c>
      <c r="K30" s="210">
        <v>6342757</v>
      </c>
    </row>
    <row r="31" spans="1:11" ht="12.6" customHeight="1">
      <c r="A31" s="14" t="s">
        <v>80</v>
      </c>
      <c r="B31" s="15"/>
      <c r="C31" s="60">
        <f>C30/$J$30*100</f>
        <v>3.3953217856849927</v>
      </c>
      <c r="D31" s="60">
        <f t="shared" ref="D31:J31" si="8">D30/$J$30*100</f>
        <v>19.94057161604939</v>
      </c>
      <c r="E31" s="60">
        <f t="shared" si="8"/>
        <v>5.4622663316208211</v>
      </c>
      <c r="F31" s="60">
        <f t="shared" si="8"/>
        <v>18.142807077719205</v>
      </c>
      <c r="G31" s="77">
        <f t="shared" si="8"/>
        <v>16.790941831766222</v>
      </c>
      <c r="H31" s="60">
        <f t="shared" si="8"/>
        <v>19.551155386209931</v>
      </c>
      <c r="I31" s="60">
        <f t="shared" si="8"/>
        <v>16.716935970949436</v>
      </c>
      <c r="J31" s="156">
        <f t="shared" si="8"/>
        <v>100</v>
      </c>
      <c r="K31" s="158"/>
    </row>
    <row r="32" spans="1:11" ht="12.6" customHeight="1">
      <c r="A32" s="14" t="s">
        <v>12</v>
      </c>
      <c r="C32" s="61">
        <f>C30/$K$30*100</f>
        <v>0.28716219145712185</v>
      </c>
      <c r="D32" s="61">
        <f t="shared" ref="D32:K32" si="9">D30/$K$30*100</f>
        <v>1.6864905907636063</v>
      </c>
      <c r="E32" s="61">
        <f t="shared" si="9"/>
        <v>0.46197576227498549</v>
      </c>
      <c r="F32" s="61">
        <f t="shared" si="9"/>
        <v>1.5344431451496565</v>
      </c>
      <c r="G32" s="78">
        <f t="shared" si="9"/>
        <v>1.4201080066601952</v>
      </c>
      <c r="H32" s="61">
        <f t="shared" si="9"/>
        <v>1.6535553860884153</v>
      </c>
      <c r="I32" s="61">
        <f t="shared" si="9"/>
        <v>1.4138488988305875</v>
      </c>
      <c r="J32" s="161">
        <f t="shared" si="9"/>
        <v>8.4575839812245679</v>
      </c>
      <c r="K32" s="162">
        <f t="shared" si="9"/>
        <v>100</v>
      </c>
    </row>
    <row r="33" spans="1:11" ht="12.6" customHeight="1">
      <c r="A33" s="14"/>
      <c r="C33" s="59"/>
      <c r="D33" s="59"/>
      <c r="E33" s="59"/>
      <c r="F33" s="59"/>
      <c r="G33" s="76"/>
      <c r="H33" s="59"/>
      <c r="I33" s="59"/>
      <c r="J33" s="155"/>
      <c r="K33" s="97"/>
    </row>
    <row r="34" spans="1:11" s="7" customFormat="1" ht="12.6" customHeight="1">
      <c r="A34" s="188" t="s">
        <v>42</v>
      </c>
      <c r="B34" s="188"/>
      <c r="C34" s="208">
        <v>13942</v>
      </c>
      <c r="D34" s="208">
        <v>86748</v>
      </c>
      <c r="E34" s="208">
        <v>24118</v>
      </c>
      <c r="F34" s="208">
        <v>79297</v>
      </c>
      <c r="G34" s="207">
        <v>67557</v>
      </c>
      <c r="H34" s="208">
        <v>85657</v>
      </c>
      <c r="I34" s="208">
        <v>72947</v>
      </c>
      <c r="J34" s="209">
        <v>430266</v>
      </c>
      <c r="K34" s="210">
        <v>5137678</v>
      </c>
    </row>
    <row r="35" spans="1:11" s="7" customFormat="1" ht="12.6" customHeight="1">
      <c r="A35" s="14" t="s">
        <v>80</v>
      </c>
      <c r="B35" s="15"/>
      <c r="C35" s="60">
        <f>C34/$J$34*100</f>
        <v>3.2403211036893453</v>
      </c>
      <c r="D35" s="60">
        <f t="shared" ref="D35:J35" si="10">D34/$J$34*100</f>
        <v>20.161481502140536</v>
      </c>
      <c r="E35" s="60">
        <f t="shared" si="10"/>
        <v>5.60536970153347</v>
      </c>
      <c r="F35" s="60">
        <f t="shared" si="10"/>
        <v>18.429762054171139</v>
      </c>
      <c r="G35" s="77">
        <f t="shared" si="10"/>
        <v>15.701217386453962</v>
      </c>
      <c r="H35" s="60">
        <f t="shared" si="10"/>
        <v>19.907917427823719</v>
      </c>
      <c r="I35" s="60">
        <f t="shared" si="10"/>
        <v>16.953930824187825</v>
      </c>
      <c r="J35" s="156">
        <f t="shared" si="10"/>
        <v>100</v>
      </c>
      <c r="K35" s="158"/>
    </row>
    <row r="36" spans="1:11" s="7" customFormat="1" ht="12.6" customHeight="1">
      <c r="A36" s="14" t="s">
        <v>12</v>
      </c>
      <c r="B36" s="5"/>
      <c r="C36" s="61">
        <f>C34/$K$34*100</f>
        <v>0.27136772682133836</v>
      </c>
      <c r="D36" s="61">
        <f t="shared" ref="D36:K36" si="11">D34/$K$34*100</f>
        <v>1.6884670467865057</v>
      </c>
      <c r="E36" s="61">
        <f t="shared" si="11"/>
        <v>0.4694338570848543</v>
      </c>
      <c r="F36" s="61">
        <f t="shared" si="11"/>
        <v>1.5434404413822742</v>
      </c>
      <c r="G36" s="78">
        <f t="shared" si="11"/>
        <v>1.3149325434564019</v>
      </c>
      <c r="H36" s="61">
        <f t="shared" si="11"/>
        <v>1.6672317727969719</v>
      </c>
      <c r="I36" s="61">
        <f t="shared" si="11"/>
        <v>1.4198437504257759</v>
      </c>
      <c r="J36" s="161">
        <f t="shared" si="11"/>
        <v>8.3747171387541215</v>
      </c>
      <c r="K36" s="162">
        <f t="shared" si="11"/>
        <v>100</v>
      </c>
    </row>
    <row r="37" spans="1:11" s="7" customFormat="1" ht="12.6" customHeight="1">
      <c r="A37" s="6"/>
      <c r="C37" s="59"/>
      <c r="D37" s="59"/>
      <c r="E37" s="59"/>
      <c r="F37" s="59"/>
      <c r="G37" s="76"/>
      <c r="H37" s="59"/>
      <c r="I37" s="59"/>
      <c r="J37" s="155"/>
      <c r="K37" s="97"/>
    </row>
    <row r="38" spans="1:11" s="7" customFormat="1" ht="12.6" customHeight="1">
      <c r="A38" s="114" t="s">
        <v>107</v>
      </c>
      <c r="B38" s="188">
        <v>2019</v>
      </c>
      <c r="C38" s="208">
        <v>766</v>
      </c>
      <c r="D38" s="208">
        <v>5346</v>
      </c>
      <c r="E38" s="208">
        <v>1355</v>
      </c>
      <c r="F38" s="208">
        <v>4750</v>
      </c>
      <c r="G38" s="207">
        <v>4363</v>
      </c>
      <c r="H38" s="208">
        <v>5666</v>
      </c>
      <c r="I38" s="208">
        <v>4208</v>
      </c>
      <c r="J38" s="209">
        <v>26454</v>
      </c>
      <c r="K38" s="210">
        <v>353052</v>
      </c>
    </row>
    <row r="39" spans="1:11" s="7" customFormat="1" ht="12.6" customHeight="1">
      <c r="A39" s="14" t="s">
        <v>80</v>
      </c>
      <c r="B39" s="15"/>
      <c r="C39" s="60">
        <f>C38/$J$38*100</f>
        <v>2.8955923489831408</v>
      </c>
      <c r="D39" s="60">
        <f t="shared" ref="D39:J39" si="12">D38/$J$38*100</f>
        <v>20.208664096166931</v>
      </c>
      <c r="E39" s="60">
        <f t="shared" si="12"/>
        <v>5.1220987374310116</v>
      </c>
      <c r="F39" s="60">
        <f t="shared" si="12"/>
        <v>17.955696681031224</v>
      </c>
      <c r="G39" s="77">
        <f t="shared" si="12"/>
        <v>16.49277991986089</v>
      </c>
      <c r="H39" s="60">
        <f t="shared" si="12"/>
        <v>21.418311030467983</v>
      </c>
      <c r="I39" s="60">
        <f t="shared" si="12"/>
        <v>15.90685718605882</v>
      </c>
      <c r="J39" s="156">
        <f t="shared" si="12"/>
        <v>100</v>
      </c>
      <c r="K39" s="158"/>
    </row>
    <row r="40" spans="1:11" s="7" customFormat="1" ht="12.6" customHeight="1">
      <c r="A40" s="14" t="s">
        <v>12</v>
      </c>
      <c r="B40" s="5"/>
      <c r="C40" s="61">
        <f>C38/$K$38*100</f>
        <v>0.21696520625856816</v>
      </c>
      <c r="D40" s="61">
        <f t="shared" ref="D40:K40" si="13">D38/$K$38*100</f>
        <v>1.5142245334964821</v>
      </c>
      <c r="E40" s="61">
        <f t="shared" si="13"/>
        <v>0.383796154674099</v>
      </c>
      <c r="F40" s="61">
        <f t="shared" si="13"/>
        <v>1.3454108743187971</v>
      </c>
      <c r="G40" s="78">
        <f t="shared" si="13"/>
        <v>1.2357952936111396</v>
      </c>
      <c r="H40" s="61">
        <f t="shared" si="13"/>
        <v>1.6048627397663799</v>
      </c>
      <c r="I40" s="61">
        <f t="shared" si="13"/>
        <v>1.1918924124491577</v>
      </c>
      <c r="J40" s="161">
        <f t="shared" si="13"/>
        <v>7.492947214574623</v>
      </c>
      <c r="K40" s="162">
        <f t="shared" si="13"/>
        <v>100</v>
      </c>
    </row>
    <row r="41" spans="1:11" ht="12.6" customHeight="1">
      <c r="A41" s="6"/>
      <c r="C41" s="59"/>
      <c r="D41" s="59"/>
      <c r="E41" s="59"/>
      <c r="F41" s="59"/>
      <c r="G41" s="76"/>
      <c r="H41" s="59"/>
      <c r="I41" s="59"/>
      <c r="J41" s="155"/>
      <c r="K41" s="97"/>
    </row>
    <row r="42" spans="1:11" ht="12.6" customHeight="1">
      <c r="A42" s="114" t="s">
        <v>108</v>
      </c>
      <c r="B42" s="188">
        <v>2019</v>
      </c>
      <c r="C42" s="208">
        <v>874</v>
      </c>
      <c r="D42" s="208">
        <v>7108</v>
      </c>
      <c r="E42" s="208">
        <v>1499</v>
      </c>
      <c r="F42" s="208">
        <v>5116</v>
      </c>
      <c r="G42" s="207">
        <v>4341</v>
      </c>
      <c r="H42" s="208">
        <v>5933</v>
      </c>
      <c r="I42" s="208">
        <v>4384</v>
      </c>
      <c r="J42" s="209">
        <v>29255</v>
      </c>
      <c r="K42" s="210">
        <v>362218</v>
      </c>
    </row>
    <row r="43" spans="1:11" ht="12.6" customHeight="1">
      <c r="A43" s="14" t="s">
        <v>80</v>
      </c>
      <c r="B43" s="15"/>
      <c r="C43" s="60">
        <f>C42/$J$42*100</f>
        <v>2.9875235002563665</v>
      </c>
      <c r="D43" s="60">
        <f t="shared" ref="D43:J43" si="14">D42/$J$42*100</f>
        <v>24.296701418560929</v>
      </c>
      <c r="E43" s="60">
        <f t="shared" si="14"/>
        <v>5.1239104426593745</v>
      </c>
      <c r="F43" s="60">
        <f t="shared" si="14"/>
        <v>17.487608955734064</v>
      </c>
      <c r="G43" s="77">
        <f t="shared" si="14"/>
        <v>14.838489147154332</v>
      </c>
      <c r="H43" s="60">
        <f t="shared" si="14"/>
        <v>20.280293966843274</v>
      </c>
      <c r="I43" s="60">
        <f t="shared" si="14"/>
        <v>14.985472568791661</v>
      </c>
      <c r="J43" s="156">
        <f t="shared" si="14"/>
        <v>100</v>
      </c>
      <c r="K43" s="158"/>
    </row>
    <row r="44" spans="1:11" ht="12.6" customHeight="1">
      <c r="A44" s="14" t="s">
        <v>12</v>
      </c>
      <c r="B44" s="5"/>
      <c r="C44" s="61">
        <f>C42/$K$42*100</f>
        <v>0.24129115615458097</v>
      </c>
      <c r="D44" s="61">
        <f t="shared" ref="D44:K44" si="15">D42/$K$42*100</f>
        <v>1.9623541624104821</v>
      </c>
      <c r="E44" s="61">
        <f t="shared" si="15"/>
        <v>0.41383917972049983</v>
      </c>
      <c r="F44" s="61">
        <f t="shared" si="15"/>
        <v>1.4124091017011855</v>
      </c>
      <c r="G44" s="78">
        <f t="shared" si="15"/>
        <v>1.1984495524794461</v>
      </c>
      <c r="H44" s="61">
        <f t="shared" si="15"/>
        <v>1.6379638781065546</v>
      </c>
      <c r="I44" s="61">
        <f t="shared" si="15"/>
        <v>1.2103208565007815</v>
      </c>
      <c r="J44" s="161">
        <f t="shared" si="15"/>
        <v>8.0766278870735295</v>
      </c>
      <c r="K44" s="162">
        <f t="shared" si="15"/>
        <v>100</v>
      </c>
    </row>
    <row r="45" spans="1:11" ht="12.6" customHeight="1">
      <c r="A45" s="14"/>
      <c r="B45" s="5"/>
      <c r="C45" s="61"/>
      <c r="D45" s="61"/>
      <c r="E45" s="61"/>
      <c r="F45" s="61"/>
      <c r="G45" s="78"/>
      <c r="H45" s="61"/>
      <c r="I45" s="61"/>
      <c r="J45" s="161"/>
      <c r="K45" s="162"/>
    </row>
    <row r="46" spans="1:11" s="7" customFormat="1" ht="12.6" customHeight="1">
      <c r="A46" s="188" t="s">
        <v>94</v>
      </c>
      <c r="B46" s="188">
        <v>2019</v>
      </c>
      <c r="C46" s="208">
        <v>872</v>
      </c>
      <c r="D46" s="208">
        <v>4840</v>
      </c>
      <c r="E46" s="208">
        <v>1497</v>
      </c>
      <c r="F46" s="208">
        <v>4886</v>
      </c>
      <c r="G46" s="207">
        <v>4336</v>
      </c>
      <c r="H46" s="208">
        <v>5516</v>
      </c>
      <c r="I46" s="208">
        <v>4357</v>
      </c>
      <c r="J46" s="209">
        <v>26304</v>
      </c>
      <c r="K46" s="210">
        <v>326423</v>
      </c>
    </row>
    <row r="47" spans="1:11" ht="12.6" customHeight="1">
      <c r="A47" s="14" t="s">
        <v>80</v>
      </c>
      <c r="B47" s="5"/>
      <c r="C47" s="61">
        <f>C46/$J$42*100</f>
        <v>2.9806870620406767</v>
      </c>
      <c r="D47" s="61">
        <f t="shared" ref="D47:J47" si="16">D46/$J$42*100</f>
        <v>16.544180481968894</v>
      </c>
      <c r="E47" s="61">
        <f t="shared" si="16"/>
        <v>5.1170740044436851</v>
      </c>
      <c r="F47" s="61">
        <f t="shared" si="16"/>
        <v>16.701418560929756</v>
      </c>
      <c r="G47" s="78">
        <f t="shared" si="16"/>
        <v>14.821398051615109</v>
      </c>
      <c r="H47" s="61">
        <f t="shared" si="16"/>
        <v>18.854896598871989</v>
      </c>
      <c r="I47" s="61">
        <f t="shared" si="16"/>
        <v>14.893180652879851</v>
      </c>
      <c r="J47" s="161">
        <f t="shared" si="16"/>
        <v>89.912835412749956</v>
      </c>
      <c r="K47" s="162"/>
    </row>
    <row r="48" spans="1:11" ht="12.6" customHeight="1">
      <c r="A48" s="14" t="s">
        <v>12</v>
      </c>
      <c r="B48" s="5"/>
      <c r="C48" s="61">
        <f>C46/$K$42*100</f>
        <v>0.24073900247917002</v>
      </c>
      <c r="D48" s="61">
        <f t="shared" ref="D48:K48" si="17">D46/$K$42*100</f>
        <v>1.3362118944944756</v>
      </c>
      <c r="E48" s="61">
        <f t="shared" si="17"/>
        <v>0.41328702604508888</v>
      </c>
      <c r="F48" s="61">
        <f t="shared" si="17"/>
        <v>1.3489114290289272</v>
      </c>
      <c r="G48" s="78">
        <f t="shared" si="17"/>
        <v>1.1970691682909187</v>
      </c>
      <c r="H48" s="61">
        <f t="shared" si="17"/>
        <v>1.5228398367833735</v>
      </c>
      <c r="I48" s="61">
        <f t="shared" si="17"/>
        <v>1.2028667818827337</v>
      </c>
      <c r="J48" s="161">
        <f t="shared" si="17"/>
        <v>7.2619251390046884</v>
      </c>
      <c r="K48" s="162">
        <f t="shared" si="17"/>
        <v>90.117829594332704</v>
      </c>
    </row>
    <row r="49" spans="1:11" ht="12.6" customHeight="1">
      <c r="A49" s="14"/>
      <c r="C49" s="59"/>
      <c r="D49" s="59"/>
      <c r="E49" s="59"/>
      <c r="F49" s="59"/>
      <c r="G49" s="76"/>
      <c r="H49" s="59"/>
      <c r="I49" s="59"/>
      <c r="J49" s="155"/>
      <c r="K49" s="97"/>
    </row>
    <row r="50" spans="1:11" ht="12.6" customHeight="1">
      <c r="A50" s="114" t="s">
        <v>73</v>
      </c>
      <c r="B50" s="188">
        <v>2019</v>
      </c>
      <c r="C50" s="208">
        <v>1139</v>
      </c>
      <c r="D50" s="208">
        <v>6232</v>
      </c>
      <c r="E50" s="208">
        <v>1977</v>
      </c>
      <c r="F50" s="208">
        <v>5586</v>
      </c>
      <c r="G50" s="207">
        <v>5140</v>
      </c>
      <c r="H50" s="208">
        <v>7044</v>
      </c>
      <c r="I50" s="208">
        <v>5377</v>
      </c>
      <c r="J50" s="209">
        <v>32495</v>
      </c>
      <c r="K50" s="210">
        <v>488409</v>
      </c>
    </row>
    <row r="51" spans="1:11" ht="12.6" customHeight="1">
      <c r="A51" s="14" t="s">
        <v>80</v>
      </c>
      <c r="B51" s="15"/>
      <c r="C51" s="60">
        <f>C50/$J$50*100</f>
        <v>3.5051546391752577</v>
      </c>
      <c r="D51" s="60">
        <f t="shared" ref="D51:J51" si="18">D50/$J$50*100</f>
        <v>19.178335128481304</v>
      </c>
      <c r="E51" s="60">
        <f t="shared" si="18"/>
        <v>6.0840129250653945</v>
      </c>
      <c r="F51" s="60">
        <f t="shared" si="18"/>
        <v>17.190336974919219</v>
      </c>
      <c r="G51" s="77">
        <f t="shared" si="18"/>
        <v>15.817818125865518</v>
      </c>
      <c r="H51" s="60">
        <f t="shared" si="18"/>
        <v>21.677181104785351</v>
      </c>
      <c r="I51" s="60">
        <f t="shared" si="18"/>
        <v>16.547161101707957</v>
      </c>
      <c r="J51" s="156">
        <f t="shared" si="18"/>
        <v>100</v>
      </c>
      <c r="K51" s="158"/>
    </row>
    <row r="52" spans="1:11" ht="12.6" customHeight="1">
      <c r="A52" s="14" t="s">
        <v>12</v>
      </c>
      <c r="B52" s="3"/>
      <c r="C52" s="61">
        <f>C50/$K$50*100</f>
        <v>0.233206185799197</v>
      </c>
      <c r="D52" s="61">
        <f t="shared" ref="D52:K52" si="19">D50/$K$50*100</f>
        <v>1.2759797628626828</v>
      </c>
      <c r="E52" s="61">
        <f t="shared" si="19"/>
        <v>0.40478369563214439</v>
      </c>
      <c r="F52" s="61">
        <f t="shared" si="19"/>
        <v>1.1437135679317949</v>
      </c>
      <c r="G52" s="78">
        <f t="shared" si="19"/>
        <v>1.0523966593572192</v>
      </c>
      <c r="H52" s="61">
        <f t="shared" si="19"/>
        <v>1.4422338654693094</v>
      </c>
      <c r="I52" s="61">
        <f t="shared" si="19"/>
        <v>1.1009215636894487</v>
      </c>
      <c r="J52" s="161">
        <f t="shared" si="19"/>
        <v>6.6532353007417955</v>
      </c>
      <c r="K52" s="162">
        <f t="shared" si="19"/>
        <v>100</v>
      </c>
    </row>
    <row r="53" spans="1:11" ht="12.6" customHeight="1">
      <c r="A53" s="14"/>
      <c r="C53" s="63"/>
      <c r="D53" s="63"/>
      <c r="E53" s="63"/>
      <c r="F53" s="63"/>
      <c r="G53" s="80"/>
      <c r="H53" s="63"/>
      <c r="I53" s="63"/>
      <c r="J53" s="160"/>
      <c r="K53" s="101"/>
    </row>
    <row r="54" spans="1:11" ht="12.6" customHeight="1">
      <c r="A54" s="114" t="s">
        <v>74</v>
      </c>
      <c r="B54" s="188">
        <v>2019</v>
      </c>
      <c r="C54" s="208">
        <v>2931</v>
      </c>
      <c r="D54" s="208">
        <v>17812</v>
      </c>
      <c r="E54" s="208">
        <v>5826</v>
      </c>
      <c r="F54" s="208">
        <v>15925</v>
      </c>
      <c r="G54" s="207">
        <v>13732</v>
      </c>
      <c r="H54" s="208">
        <v>17719</v>
      </c>
      <c r="I54" s="208">
        <v>14497</v>
      </c>
      <c r="J54" s="209">
        <v>88442</v>
      </c>
      <c r="K54" s="210">
        <v>1164324</v>
      </c>
    </row>
    <row r="55" spans="1:11" ht="12.6" customHeight="1">
      <c r="A55" s="14" t="s">
        <v>80</v>
      </c>
      <c r="B55" s="15"/>
      <c r="C55" s="60">
        <f>C54/$J$54*100</f>
        <v>3.3140363175866669</v>
      </c>
      <c r="D55" s="60">
        <f t="shared" ref="D55:J55" si="20">D54/$J$54*100</f>
        <v>20.139752606227809</v>
      </c>
      <c r="E55" s="60">
        <f t="shared" si="20"/>
        <v>6.5873679925827098</v>
      </c>
      <c r="F55" s="60">
        <f t="shared" si="20"/>
        <v>18.006150923769248</v>
      </c>
      <c r="G55" s="77">
        <f t="shared" si="20"/>
        <v>15.526559779290384</v>
      </c>
      <c r="H55" s="60">
        <f t="shared" si="20"/>
        <v>20.034598946202031</v>
      </c>
      <c r="I55" s="60">
        <f t="shared" si="20"/>
        <v>16.391533434341149</v>
      </c>
      <c r="J55" s="156">
        <f t="shared" si="20"/>
        <v>100</v>
      </c>
      <c r="K55" s="158"/>
    </row>
    <row r="56" spans="1:11" ht="12.6" customHeight="1">
      <c r="A56" s="14" t="s">
        <v>12</v>
      </c>
      <c r="C56" s="61">
        <f>C54/$K$54*100</f>
        <v>0.2517340534078143</v>
      </c>
      <c r="D56" s="61">
        <f t="shared" ref="D56:K56" si="21">D54/$K$54*100</f>
        <v>1.5298147251108798</v>
      </c>
      <c r="E56" s="61">
        <f t="shared" si="21"/>
        <v>0.50037618394879768</v>
      </c>
      <c r="F56" s="61">
        <f t="shared" si="21"/>
        <v>1.367746434841161</v>
      </c>
      <c r="G56" s="78">
        <f t="shared" si="21"/>
        <v>1.1793968002033799</v>
      </c>
      <c r="H56" s="61">
        <f t="shared" si="21"/>
        <v>1.5218272577049001</v>
      </c>
      <c r="I56" s="61">
        <f t="shared" si="21"/>
        <v>1.2451001611235362</v>
      </c>
      <c r="J56" s="161">
        <f t="shared" si="21"/>
        <v>7.5959956163404687</v>
      </c>
      <c r="K56" s="162">
        <f t="shared" si="21"/>
        <v>100</v>
      </c>
    </row>
    <row r="57" spans="1:11" ht="12.6" customHeight="1">
      <c r="A57" s="14"/>
      <c r="C57" s="63"/>
      <c r="D57" s="63"/>
      <c r="E57" s="63"/>
      <c r="F57" s="63"/>
      <c r="G57" s="80"/>
      <c r="H57" s="63"/>
      <c r="I57" s="63"/>
      <c r="J57" s="160"/>
      <c r="K57" s="101"/>
    </row>
    <row r="58" spans="1:11" ht="12.6" customHeight="1">
      <c r="A58" s="114" t="s">
        <v>75</v>
      </c>
      <c r="B58" s="188">
        <v>2019</v>
      </c>
      <c r="C58" s="208">
        <v>1183</v>
      </c>
      <c r="D58" s="208">
        <v>8463</v>
      </c>
      <c r="E58" s="208">
        <v>2357</v>
      </c>
      <c r="F58" s="208">
        <v>8573</v>
      </c>
      <c r="G58" s="207">
        <v>8047</v>
      </c>
      <c r="H58" s="208">
        <v>10373</v>
      </c>
      <c r="I58" s="208">
        <v>6934</v>
      </c>
      <c r="J58" s="209">
        <v>45930</v>
      </c>
      <c r="K58" s="210">
        <v>548404</v>
      </c>
    </row>
    <row r="59" spans="1:11" ht="12.6" customHeight="1">
      <c r="A59" s="14" t="s">
        <v>80</v>
      </c>
      <c r="B59" s="15"/>
      <c r="C59" s="60">
        <f>C58/$J$58*100</f>
        <v>2.5756586109296755</v>
      </c>
      <c r="D59" s="60">
        <f t="shared" ref="D59:J59" si="22">D58/$J$58*100</f>
        <v>18.425865447419987</v>
      </c>
      <c r="E59" s="60">
        <f t="shared" si="22"/>
        <v>5.1317221859351188</v>
      </c>
      <c r="F59" s="60">
        <f t="shared" si="22"/>
        <v>18.665360330938384</v>
      </c>
      <c r="G59" s="77">
        <f t="shared" si="22"/>
        <v>17.520139342477684</v>
      </c>
      <c r="H59" s="60">
        <f t="shared" si="22"/>
        <v>22.584367515784891</v>
      </c>
      <c r="I59" s="60">
        <f t="shared" si="22"/>
        <v>15.096886566514261</v>
      </c>
      <c r="J59" s="156">
        <f t="shared" si="22"/>
        <v>100</v>
      </c>
      <c r="K59" s="158"/>
    </row>
    <row r="60" spans="1:11" ht="12.6" customHeight="1">
      <c r="A60" s="14" t="s">
        <v>12</v>
      </c>
      <c r="B60" s="12"/>
      <c r="C60" s="61">
        <f>C58/$K$58*100</f>
        <v>0.21571688025616154</v>
      </c>
      <c r="D60" s="61">
        <f t="shared" ref="D60:K60" si="23">D58/$K$58*100</f>
        <v>1.5432053741402325</v>
      </c>
      <c r="E60" s="61">
        <f t="shared" si="23"/>
        <v>0.42979263462702683</v>
      </c>
      <c r="F60" s="61">
        <f t="shared" si="23"/>
        <v>1.5632635794049641</v>
      </c>
      <c r="G60" s="78">
        <f t="shared" si="23"/>
        <v>1.4673488887754282</v>
      </c>
      <c r="H60" s="61">
        <f t="shared" si="23"/>
        <v>1.8914887564642127</v>
      </c>
      <c r="I60" s="61">
        <f t="shared" si="23"/>
        <v>1.2643963209604598</v>
      </c>
      <c r="J60" s="161">
        <f t="shared" si="23"/>
        <v>8.3752124346284855</v>
      </c>
      <c r="K60" s="162">
        <f t="shared" si="23"/>
        <v>100</v>
      </c>
    </row>
    <row r="61" spans="1:11" ht="12.6" customHeight="1">
      <c r="A61" s="6"/>
      <c r="C61" s="63"/>
      <c r="D61" s="63"/>
      <c r="E61" s="63"/>
      <c r="F61" s="63"/>
      <c r="G61" s="80"/>
      <c r="H61" s="63"/>
      <c r="I61" s="63"/>
      <c r="J61" s="160"/>
      <c r="K61" s="101"/>
    </row>
    <row r="62" spans="1:11" ht="12.6" customHeight="1">
      <c r="A62" s="114" t="s">
        <v>76</v>
      </c>
      <c r="B62" s="188">
        <v>2019</v>
      </c>
      <c r="C62" s="208">
        <v>4754</v>
      </c>
      <c r="D62" s="208">
        <v>25037</v>
      </c>
      <c r="E62" s="208">
        <v>6196</v>
      </c>
      <c r="F62" s="208">
        <v>22540</v>
      </c>
      <c r="G62" s="207">
        <v>18542</v>
      </c>
      <c r="H62" s="208">
        <v>24723</v>
      </c>
      <c r="I62" s="208">
        <v>23570</v>
      </c>
      <c r="J62" s="209">
        <v>125362</v>
      </c>
      <c r="K62" s="210">
        <v>1286467</v>
      </c>
    </row>
    <row r="63" spans="1:11" ht="12.6" customHeight="1">
      <c r="A63" s="14" t="s">
        <v>80</v>
      </c>
      <c r="B63" s="15"/>
      <c r="C63" s="60">
        <f>C62/$J$62*100</f>
        <v>3.7922177374323955</v>
      </c>
      <c r="D63" s="60">
        <f t="shared" ref="D63:J63" si="24">D62/$J$62*100</f>
        <v>19.971761777891228</v>
      </c>
      <c r="E63" s="60">
        <f t="shared" si="24"/>
        <v>4.9424865589253519</v>
      </c>
      <c r="F63" s="60">
        <f t="shared" si="24"/>
        <v>17.97993012236563</v>
      </c>
      <c r="G63" s="77">
        <f t="shared" si="24"/>
        <v>14.790765941832454</v>
      </c>
      <c r="H63" s="60">
        <f t="shared" si="24"/>
        <v>19.721287152406632</v>
      </c>
      <c r="I63" s="60">
        <f t="shared" si="24"/>
        <v>18.801550709146312</v>
      </c>
      <c r="J63" s="156">
        <f t="shared" si="24"/>
        <v>100</v>
      </c>
      <c r="K63" s="158"/>
    </row>
    <row r="64" spans="1:11" ht="12.6" customHeight="1">
      <c r="A64" s="14" t="s">
        <v>12</v>
      </c>
      <c r="B64" s="12"/>
      <c r="C64" s="61">
        <f>C62/$K$62*100</f>
        <v>0.36953921087754293</v>
      </c>
      <c r="D64" s="61">
        <f t="shared" ref="D64:J64" si="25">D62/$K$62*100</f>
        <v>1.9461828402905013</v>
      </c>
      <c r="E64" s="61">
        <f t="shared" si="25"/>
        <v>0.48162914400447121</v>
      </c>
      <c r="F64" s="61">
        <f t="shared" si="25"/>
        <v>1.7520853624694608</v>
      </c>
      <c r="G64" s="78">
        <f t="shared" si="25"/>
        <v>1.4413117476002106</v>
      </c>
      <c r="H64" s="61">
        <f t="shared" si="25"/>
        <v>1.9217749075568982</v>
      </c>
      <c r="I64" s="61">
        <f t="shared" si="25"/>
        <v>1.8321496004172668</v>
      </c>
      <c r="J64" s="161">
        <f t="shared" si="25"/>
        <v>9.7446728132163507</v>
      </c>
      <c r="K64" s="162">
        <f>K62/$K$62*100</f>
        <v>100</v>
      </c>
    </row>
    <row r="65" spans="1:11" ht="12.6" customHeight="1">
      <c r="A65" s="14"/>
      <c r="B65" s="15"/>
      <c r="C65" s="63"/>
      <c r="D65" s="63"/>
      <c r="E65" s="63"/>
      <c r="F65" s="63"/>
      <c r="G65" s="80"/>
      <c r="H65" s="63"/>
      <c r="I65" s="63"/>
      <c r="J65" s="160"/>
      <c r="K65" s="101"/>
    </row>
    <row r="66" spans="1:11" ht="12.6" customHeight="1">
      <c r="A66" s="114" t="s">
        <v>31</v>
      </c>
      <c r="B66" s="188">
        <v>2019</v>
      </c>
      <c r="C66" s="208">
        <v>18</v>
      </c>
      <c r="D66" s="208">
        <v>75</v>
      </c>
      <c r="E66" s="208">
        <v>8</v>
      </c>
      <c r="F66" s="208">
        <v>48</v>
      </c>
      <c r="G66" s="207">
        <v>45</v>
      </c>
      <c r="H66" s="208">
        <v>63</v>
      </c>
      <c r="I66" s="208">
        <v>52</v>
      </c>
      <c r="J66" s="209">
        <v>296</v>
      </c>
      <c r="K66" s="210">
        <v>11133</v>
      </c>
    </row>
    <row r="67" spans="1:11" ht="12.6" customHeight="1">
      <c r="A67" s="14" t="s">
        <v>80</v>
      </c>
      <c r="B67" s="15"/>
      <c r="C67" s="60">
        <f>C66/$J$66*100</f>
        <v>6.0810810810810816</v>
      </c>
      <c r="D67" s="60">
        <f t="shared" ref="D67:J67" si="26">D66/$J$66*100</f>
        <v>25.337837837837839</v>
      </c>
      <c r="E67" s="60">
        <f t="shared" si="26"/>
        <v>2.7027027027027026</v>
      </c>
      <c r="F67" s="60">
        <f t="shared" si="26"/>
        <v>16.216216216216218</v>
      </c>
      <c r="G67" s="77">
        <f t="shared" si="26"/>
        <v>15.202702702702704</v>
      </c>
      <c r="H67" s="60">
        <f t="shared" si="26"/>
        <v>21.283783783783782</v>
      </c>
      <c r="I67" s="60">
        <f t="shared" si="26"/>
        <v>17.567567567567568</v>
      </c>
      <c r="J67" s="156">
        <f t="shared" si="26"/>
        <v>100</v>
      </c>
      <c r="K67" s="158"/>
    </row>
    <row r="68" spans="1:11" ht="12.6" customHeight="1">
      <c r="A68" s="14" t="s">
        <v>12</v>
      </c>
      <c r="B68" s="12"/>
      <c r="C68" s="61">
        <f>C66/$K$66*100</f>
        <v>0.16168148746968472</v>
      </c>
      <c r="D68" s="61">
        <f t="shared" ref="D68:K68" si="27">D66/$K$66*100</f>
        <v>0.67367286445701968</v>
      </c>
      <c r="E68" s="61">
        <f t="shared" si="27"/>
        <v>7.1858438875415431E-2</v>
      </c>
      <c r="F68" s="61">
        <f t="shared" si="27"/>
        <v>0.43115063325249259</v>
      </c>
      <c r="G68" s="78">
        <f t="shared" si="27"/>
        <v>0.40420371867421184</v>
      </c>
      <c r="H68" s="61">
        <f t="shared" si="27"/>
        <v>0.56588520614389648</v>
      </c>
      <c r="I68" s="61">
        <f t="shared" si="27"/>
        <v>0.4670798526902003</v>
      </c>
      <c r="J68" s="161">
        <f t="shared" si="27"/>
        <v>2.6587622383903708</v>
      </c>
      <c r="K68" s="162">
        <f t="shared" si="27"/>
        <v>100</v>
      </c>
    </row>
    <row r="69" spans="1:11" ht="12.6" customHeight="1">
      <c r="A69" s="14"/>
      <c r="B69" s="5"/>
      <c r="C69" s="59"/>
      <c r="D69" s="59"/>
      <c r="E69" s="59"/>
      <c r="F69" s="59"/>
      <c r="G69" s="76"/>
      <c r="H69" s="59"/>
      <c r="I69" s="59"/>
      <c r="J69" s="155"/>
      <c r="K69" s="97"/>
    </row>
    <row r="70" spans="1:11" ht="12.6" customHeight="1">
      <c r="A70" s="114" t="s">
        <v>32</v>
      </c>
      <c r="B70" s="188">
        <v>2019</v>
      </c>
      <c r="C70" s="208">
        <v>177</v>
      </c>
      <c r="D70" s="208">
        <v>1384</v>
      </c>
      <c r="E70" s="208">
        <v>313</v>
      </c>
      <c r="F70" s="208">
        <v>1494</v>
      </c>
      <c r="G70" s="207">
        <v>1271</v>
      </c>
      <c r="H70" s="208">
        <v>1643</v>
      </c>
      <c r="I70" s="208">
        <v>1189</v>
      </c>
      <c r="J70" s="209">
        <v>2929</v>
      </c>
      <c r="K70" s="210">
        <v>94337</v>
      </c>
    </row>
    <row r="71" spans="1:11" ht="12.6" customHeight="1">
      <c r="A71" s="14" t="s">
        <v>80</v>
      </c>
      <c r="B71" s="15"/>
      <c r="C71" s="60">
        <f>C70/$J$70*100</f>
        <v>6.0430180949129397</v>
      </c>
      <c r="D71" s="60">
        <f t="shared" ref="D71:J71" si="28">D70/$J$70*100</f>
        <v>47.251621713895524</v>
      </c>
      <c r="E71" s="60">
        <f t="shared" si="28"/>
        <v>10.686241037896894</v>
      </c>
      <c r="F71" s="60">
        <f t="shared" si="28"/>
        <v>51.00716968248549</v>
      </c>
      <c r="G71" s="77">
        <f t="shared" si="28"/>
        <v>43.393649709798567</v>
      </c>
      <c r="H71" s="60">
        <f t="shared" si="28"/>
        <v>56.094230112666445</v>
      </c>
      <c r="I71" s="60">
        <f t="shared" si="28"/>
        <v>40.594059405940598</v>
      </c>
      <c r="J71" s="156">
        <f t="shared" si="28"/>
        <v>100</v>
      </c>
      <c r="K71" s="158"/>
    </row>
    <row r="72" spans="1:11" ht="12.6" customHeight="1">
      <c r="A72" s="14" t="s">
        <v>12</v>
      </c>
      <c r="B72" s="12"/>
      <c r="C72" s="61">
        <f>C70/$K$70*100</f>
        <v>0.18762521598100426</v>
      </c>
      <c r="D72" s="61">
        <f t="shared" ref="D72:K72" si="29">D70/$K$70*100</f>
        <v>1.4670807848458187</v>
      </c>
      <c r="E72" s="61">
        <f t="shared" si="29"/>
        <v>0.33178922374041997</v>
      </c>
      <c r="F72" s="61">
        <f t="shared" si="29"/>
        <v>1.5836840264159344</v>
      </c>
      <c r="G72" s="78">
        <f t="shared" si="29"/>
        <v>1.3472974548692453</v>
      </c>
      <c r="H72" s="61">
        <f t="shared" si="29"/>
        <v>1.7416284172700001</v>
      </c>
      <c r="I72" s="61">
        <f t="shared" si="29"/>
        <v>1.2603750384260684</v>
      </c>
      <c r="J72" s="161">
        <f t="shared" si="29"/>
        <v>3.1048263141715342</v>
      </c>
      <c r="K72" s="162">
        <f t="shared" si="29"/>
        <v>100</v>
      </c>
    </row>
    <row r="73" spans="1:11" ht="12.6" customHeight="1">
      <c r="A73" s="14"/>
      <c r="B73" s="12"/>
      <c r="C73" s="61"/>
      <c r="D73" s="61"/>
      <c r="E73" s="61"/>
      <c r="F73" s="61"/>
      <c r="G73" s="78"/>
      <c r="H73" s="61"/>
      <c r="I73" s="61"/>
      <c r="J73" s="89"/>
      <c r="K73" s="99"/>
    </row>
    <row r="74" spans="1:11" ht="12.6" customHeight="1">
      <c r="A74" s="114" t="s">
        <v>43</v>
      </c>
      <c r="B74" s="188">
        <v>2019</v>
      </c>
      <c r="C74" s="208">
        <v>16</v>
      </c>
      <c r="D74" s="208">
        <v>248</v>
      </c>
      <c r="E74" s="208">
        <v>66</v>
      </c>
      <c r="F74" s="208">
        <v>156</v>
      </c>
      <c r="G74" s="207">
        <v>107</v>
      </c>
      <c r="H74" s="208">
        <v>194</v>
      </c>
      <c r="I74" s="208">
        <v>105</v>
      </c>
      <c r="J74" s="209">
        <v>892</v>
      </c>
      <c r="K74" s="210">
        <v>10851</v>
      </c>
    </row>
    <row r="75" spans="1:11" ht="12.6" customHeight="1">
      <c r="A75" s="14" t="s">
        <v>80</v>
      </c>
      <c r="B75" s="15"/>
      <c r="C75" s="60">
        <f>C74/$J$74*100</f>
        <v>1.7937219730941705</v>
      </c>
      <c r="D75" s="60">
        <f t="shared" ref="D75:J75" si="30">D74/$J$74*100</f>
        <v>27.802690582959645</v>
      </c>
      <c r="E75" s="60">
        <f t="shared" si="30"/>
        <v>7.3991031390134534</v>
      </c>
      <c r="F75" s="60">
        <f t="shared" si="30"/>
        <v>17.488789237668161</v>
      </c>
      <c r="G75" s="77">
        <f t="shared" si="30"/>
        <v>11.995515695067265</v>
      </c>
      <c r="H75" s="60">
        <f t="shared" si="30"/>
        <v>21.748878923766814</v>
      </c>
      <c r="I75" s="60">
        <f t="shared" si="30"/>
        <v>11.771300448430495</v>
      </c>
      <c r="J75" s="156">
        <f t="shared" si="30"/>
        <v>100</v>
      </c>
      <c r="K75" s="158"/>
    </row>
    <row r="76" spans="1:11" ht="12.6" customHeight="1">
      <c r="A76" s="14" t="s">
        <v>12</v>
      </c>
      <c r="B76" s="12"/>
      <c r="C76" s="61">
        <f>C74/$K$74*100</f>
        <v>0.1474518477559672</v>
      </c>
      <c r="D76" s="61">
        <f t="shared" ref="D76:K76" si="31">D74/$K$74*100</f>
        <v>2.2855036402174913</v>
      </c>
      <c r="E76" s="61">
        <f t="shared" si="31"/>
        <v>0.60823887199336468</v>
      </c>
      <c r="F76" s="61">
        <f t="shared" si="31"/>
        <v>1.4376555156206803</v>
      </c>
      <c r="G76" s="78">
        <f t="shared" si="31"/>
        <v>0.98608423186803063</v>
      </c>
      <c r="H76" s="61">
        <f t="shared" si="31"/>
        <v>1.7878536540411023</v>
      </c>
      <c r="I76" s="61">
        <f t="shared" si="31"/>
        <v>0.96765275089853475</v>
      </c>
      <c r="J76" s="161">
        <f t="shared" si="31"/>
        <v>8.2204405123951698</v>
      </c>
      <c r="K76" s="162">
        <f t="shared" si="31"/>
        <v>100</v>
      </c>
    </row>
    <row r="77" spans="1:11" ht="12.6" customHeight="1">
      <c r="A77" s="14"/>
      <c r="B77" s="12"/>
      <c r="C77" s="61"/>
      <c r="D77" s="61"/>
      <c r="E77" s="61"/>
      <c r="F77" s="61"/>
      <c r="G77" s="78"/>
      <c r="H77" s="61"/>
      <c r="I77" s="61"/>
      <c r="J77" s="155"/>
      <c r="K77" s="99"/>
    </row>
    <row r="78" spans="1:11" ht="12.6" customHeight="1">
      <c r="A78" s="6" t="s">
        <v>44</v>
      </c>
      <c r="B78" s="15">
        <v>2019</v>
      </c>
      <c r="C78" s="61"/>
      <c r="D78" s="61"/>
      <c r="E78" s="61"/>
      <c r="F78" s="61"/>
      <c r="G78" s="78"/>
      <c r="H78" s="61"/>
      <c r="I78" s="61"/>
      <c r="J78" s="155"/>
      <c r="K78" s="99"/>
    </row>
    <row r="79" spans="1:11" ht="12.6" customHeight="1">
      <c r="A79" s="211" t="s">
        <v>45</v>
      </c>
      <c r="B79" s="204"/>
      <c r="C79" s="208">
        <v>44</v>
      </c>
      <c r="D79" s="208">
        <v>197</v>
      </c>
      <c r="E79" s="208">
        <v>39</v>
      </c>
      <c r="F79" s="208">
        <v>203</v>
      </c>
      <c r="G79" s="207">
        <v>201</v>
      </c>
      <c r="H79" s="208">
        <v>170</v>
      </c>
      <c r="I79" s="208">
        <v>184</v>
      </c>
      <c r="J79" s="209">
        <v>744</v>
      </c>
      <c r="K79" s="210">
        <v>5040</v>
      </c>
    </row>
    <row r="80" spans="1:11" ht="12.6" customHeight="1">
      <c r="A80" s="14" t="s">
        <v>80</v>
      </c>
      <c r="B80" s="12"/>
      <c r="C80" s="60">
        <f>C79/$J$79*100</f>
        <v>5.913978494623656</v>
      </c>
      <c r="D80" s="60">
        <f t="shared" ref="D80:J80" si="32">D79/$J$79*100</f>
        <v>26.478494623655912</v>
      </c>
      <c r="E80" s="60">
        <f t="shared" si="32"/>
        <v>5.241935483870968</v>
      </c>
      <c r="F80" s="60">
        <f t="shared" si="32"/>
        <v>27.284946236559136</v>
      </c>
      <c r="G80" s="77">
        <f t="shared" si="32"/>
        <v>27.016129032258064</v>
      </c>
      <c r="H80" s="60">
        <f t="shared" si="32"/>
        <v>22.849462365591396</v>
      </c>
      <c r="I80" s="60">
        <f t="shared" si="32"/>
        <v>24.731182795698924</v>
      </c>
      <c r="J80" s="156">
        <f t="shared" si="32"/>
        <v>100</v>
      </c>
      <c r="K80" s="158"/>
    </row>
    <row r="81" spans="1:11" ht="12.6" customHeight="1">
      <c r="A81" s="14" t="s">
        <v>12</v>
      </c>
      <c r="B81" s="12"/>
      <c r="C81" s="61">
        <f>C79/$K$79*100</f>
        <v>0.87301587301587302</v>
      </c>
      <c r="D81" s="61">
        <f t="shared" ref="D81:K81" si="33">D79/$K$79*100</f>
        <v>3.9087301587301586</v>
      </c>
      <c r="E81" s="61">
        <f t="shared" si="33"/>
        <v>0.77380952380952384</v>
      </c>
      <c r="F81" s="61">
        <f t="shared" si="33"/>
        <v>4.0277777777777777</v>
      </c>
      <c r="G81" s="78">
        <f t="shared" si="33"/>
        <v>3.9880952380952377</v>
      </c>
      <c r="H81" s="61">
        <f t="shared" si="33"/>
        <v>3.373015873015873</v>
      </c>
      <c r="I81" s="61">
        <f t="shared" si="33"/>
        <v>3.6507936507936511</v>
      </c>
      <c r="J81" s="161">
        <f t="shared" si="33"/>
        <v>14.761904761904763</v>
      </c>
      <c r="K81" s="162">
        <f t="shared" si="33"/>
        <v>100</v>
      </c>
    </row>
    <row r="82" spans="1:11" ht="12.6" customHeight="1">
      <c r="A82" s="6"/>
      <c r="B82" s="12"/>
      <c r="C82" s="61"/>
      <c r="D82" s="61"/>
      <c r="E82" s="61"/>
      <c r="F82" s="61"/>
      <c r="G82" s="78"/>
      <c r="H82" s="61"/>
      <c r="I82" s="61"/>
      <c r="J82" s="155"/>
      <c r="K82" s="99"/>
    </row>
    <row r="83" spans="1:11" ht="12.6" customHeight="1">
      <c r="A83" s="211" t="s">
        <v>46</v>
      </c>
      <c r="B83" s="204"/>
      <c r="C83" s="208">
        <v>161</v>
      </c>
      <c r="D83" s="208">
        <v>423</v>
      </c>
      <c r="E83" s="208">
        <v>105</v>
      </c>
      <c r="F83" s="208">
        <v>523</v>
      </c>
      <c r="G83" s="207">
        <v>556</v>
      </c>
      <c r="H83" s="208">
        <v>423</v>
      </c>
      <c r="I83" s="208">
        <v>564</v>
      </c>
      <c r="J83" s="209">
        <v>2755</v>
      </c>
      <c r="K83" s="210">
        <v>34913</v>
      </c>
    </row>
    <row r="84" spans="1:11" ht="12.6" customHeight="1">
      <c r="A84" s="14" t="s">
        <v>80</v>
      </c>
      <c r="B84" s="12"/>
      <c r="C84" s="60">
        <f>C83/$J$83*100</f>
        <v>5.8439201451905625</v>
      </c>
      <c r="D84" s="60">
        <f t="shared" ref="D84:J84" si="34">D83/$J$83*100</f>
        <v>15.353901996370237</v>
      </c>
      <c r="E84" s="60">
        <f t="shared" si="34"/>
        <v>3.8112522686025407</v>
      </c>
      <c r="F84" s="60">
        <f t="shared" si="34"/>
        <v>18.983666061705989</v>
      </c>
      <c r="G84" s="77">
        <f t="shared" si="34"/>
        <v>20.181488203266788</v>
      </c>
      <c r="H84" s="60">
        <f t="shared" si="34"/>
        <v>15.353901996370237</v>
      </c>
      <c r="I84" s="60">
        <f t="shared" si="34"/>
        <v>20.471869328493646</v>
      </c>
      <c r="J84" s="156">
        <f t="shared" si="34"/>
        <v>100</v>
      </c>
      <c r="K84" s="158"/>
    </row>
    <row r="85" spans="1:11" ht="12.6" customHeight="1">
      <c r="A85" s="14" t="s">
        <v>12</v>
      </c>
      <c r="B85" s="12"/>
      <c r="C85" s="61">
        <f>C83/$K$83*100</f>
        <v>0.46114627789075707</v>
      </c>
      <c r="D85" s="61">
        <f t="shared" ref="D85:K85" si="35">D83/$K$83*100</f>
        <v>1.2115830779365853</v>
      </c>
      <c r="E85" s="61">
        <f t="shared" si="35"/>
        <v>0.30074757253745021</v>
      </c>
      <c r="F85" s="61">
        <f t="shared" si="35"/>
        <v>1.4980093374960617</v>
      </c>
      <c r="G85" s="78">
        <f t="shared" si="35"/>
        <v>1.5925300031506888</v>
      </c>
      <c r="H85" s="61">
        <f t="shared" si="35"/>
        <v>1.2115830779365853</v>
      </c>
      <c r="I85" s="61">
        <f t="shared" si="35"/>
        <v>1.615444103915447</v>
      </c>
      <c r="J85" s="161">
        <f t="shared" si="35"/>
        <v>7.8910434508635747</v>
      </c>
      <c r="K85" s="162">
        <f t="shared" si="35"/>
        <v>100</v>
      </c>
    </row>
    <row r="86" spans="1:11" ht="12.6" customHeight="1">
      <c r="A86" s="14"/>
      <c r="B86" s="12"/>
      <c r="C86" s="61"/>
      <c r="D86" s="61"/>
      <c r="E86" s="61"/>
      <c r="F86" s="61"/>
      <c r="G86" s="78"/>
      <c r="H86" s="61"/>
      <c r="I86" s="61"/>
      <c r="J86" s="89"/>
      <c r="K86" s="99"/>
    </row>
    <row r="87" spans="1:11" ht="12.6" customHeight="1">
      <c r="A87" s="35" t="s">
        <v>54</v>
      </c>
      <c r="B87" s="36"/>
      <c r="C87" s="62"/>
      <c r="D87" s="62"/>
      <c r="E87" s="62"/>
      <c r="F87" s="62"/>
      <c r="G87" s="79"/>
      <c r="H87" s="62"/>
      <c r="I87" s="62"/>
      <c r="J87" s="159"/>
      <c r="K87" s="100"/>
    </row>
    <row r="88" spans="1:11" ht="12.6" customHeight="1">
      <c r="A88" s="2"/>
      <c r="C88" s="63"/>
      <c r="D88" s="63"/>
      <c r="E88" s="63"/>
      <c r="F88" s="63"/>
      <c r="G88" s="80"/>
      <c r="H88" s="63"/>
      <c r="I88" s="63"/>
      <c r="J88" s="160"/>
      <c r="K88" s="101"/>
    </row>
    <row r="89" spans="1:11" ht="12.6" customHeight="1">
      <c r="A89" s="6" t="s">
        <v>55</v>
      </c>
      <c r="B89" s="15">
        <v>2018</v>
      </c>
      <c r="C89" s="64">
        <v>6362.5736870879409</v>
      </c>
      <c r="D89" s="64">
        <v>29509.369950573528</v>
      </c>
      <c r="E89" s="64">
        <v>5716.1122752655638</v>
      </c>
      <c r="F89" s="64">
        <v>26553.444935472067</v>
      </c>
      <c r="G89" s="81">
        <v>25008.279840457417</v>
      </c>
      <c r="H89" s="64">
        <v>28690.298144119653</v>
      </c>
      <c r="I89" s="64">
        <v>26660.102123462853</v>
      </c>
      <c r="J89" s="163">
        <v>148500.180956439</v>
      </c>
      <c r="K89" s="102">
        <v>1572587.3399897248</v>
      </c>
    </row>
    <row r="90" spans="1:11" ht="12.6" customHeight="1">
      <c r="A90" s="14" t="s">
        <v>80</v>
      </c>
      <c r="B90" s="15"/>
      <c r="C90" s="60">
        <f>C89/$J$89*100</f>
        <v>4.284556184449591</v>
      </c>
      <c r="D90" s="60">
        <f t="shared" ref="D90:J90" si="36">D89/$J$89*100</f>
        <v>19.871605381565022</v>
      </c>
      <c r="E90" s="60">
        <f t="shared" si="36"/>
        <v>3.8492291648737629</v>
      </c>
      <c r="F90" s="60">
        <f t="shared" si="36"/>
        <v>17.881085911444945</v>
      </c>
      <c r="G90" s="77">
        <f t="shared" si="36"/>
        <v>16.840571963877498</v>
      </c>
      <c r="H90" s="60">
        <f t="shared" si="36"/>
        <v>19.320042547648917</v>
      </c>
      <c r="I90" s="60">
        <f t="shared" si="36"/>
        <v>17.952908846140275</v>
      </c>
      <c r="J90" s="156">
        <f t="shared" si="36"/>
        <v>100</v>
      </c>
      <c r="K90" s="158"/>
    </row>
    <row r="91" spans="1:11" ht="12.6" customHeight="1">
      <c r="A91" s="14" t="s">
        <v>12</v>
      </c>
      <c r="B91" s="12"/>
      <c r="C91" s="61">
        <f>C89/$K$89*100</f>
        <v>0.40459270689089438</v>
      </c>
      <c r="D91" s="61">
        <f t="shared" ref="D91:K91" si="37">D89/$K$89*100</f>
        <v>1.8764852800332439</v>
      </c>
      <c r="E91" s="61">
        <f t="shared" si="37"/>
        <v>0.36348456647901745</v>
      </c>
      <c r="F91" s="61">
        <f t="shared" si="37"/>
        <v>1.6885195664646242</v>
      </c>
      <c r="G91" s="78">
        <f t="shared" si="37"/>
        <v>1.590263332567641</v>
      </c>
      <c r="H91" s="61">
        <f t="shared" si="37"/>
        <v>1.8244009356139874</v>
      </c>
      <c r="I91" s="61">
        <f t="shared" si="37"/>
        <v>1.6953018408272986</v>
      </c>
      <c r="J91" s="161">
        <f t="shared" si="37"/>
        <v>9.4430482288767053</v>
      </c>
      <c r="K91" s="162">
        <f t="shared" si="37"/>
        <v>100</v>
      </c>
    </row>
    <row r="92" spans="1:11" ht="6" customHeight="1">
      <c r="A92" s="14"/>
      <c r="B92" s="12"/>
      <c r="C92" s="61"/>
      <c r="D92" s="61"/>
      <c r="E92" s="61"/>
      <c r="F92" s="61"/>
      <c r="G92" s="78"/>
      <c r="H92" s="61"/>
      <c r="I92" s="61"/>
      <c r="J92" s="89"/>
      <c r="K92" s="99"/>
    </row>
    <row r="93" spans="1:11" ht="12.6" customHeight="1">
      <c r="A93" s="6" t="s">
        <v>56</v>
      </c>
      <c r="B93" s="15">
        <v>2018</v>
      </c>
      <c r="C93" s="64">
        <v>31132.925345885564</v>
      </c>
      <c r="D93" s="64">
        <v>31489.256983405121</v>
      </c>
      <c r="E93" s="64">
        <v>24277.393396753301</v>
      </c>
      <c r="F93" s="64">
        <v>29932.494282532927</v>
      </c>
      <c r="G93" s="81">
        <v>29317.652223074987</v>
      </c>
      <c r="H93" s="64">
        <v>31020.831146493409</v>
      </c>
      <c r="I93" s="64">
        <v>30906.644118732595</v>
      </c>
      <c r="J93" s="163">
        <v>30278.118133948396</v>
      </c>
      <c r="K93" s="102">
        <v>26034.187968080907</v>
      </c>
    </row>
    <row r="94" spans="1:11" ht="12.6" customHeight="1">
      <c r="A94" s="14"/>
      <c r="B94" s="12"/>
      <c r="C94" s="61"/>
      <c r="D94" s="61"/>
      <c r="E94" s="61"/>
      <c r="F94" s="61"/>
      <c r="G94" s="78"/>
      <c r="H94" s="61"/>
      <c r="I94" s="61"/>
      <c r="J94" s="89"/>
      <c r="K94" s="99"/>
    </row>
    <row r="95" spans="1:11" ht="12.75">
      <c r="A95" s="35" t="s">
        <v>47</v>
      </c>
      <c r="B95" s="36"/>
      <c r="C95" s="62"/>
      <c r="D95" s="62"/>
      <c r="E95" s="62"/>
      <c r="F95" s="62"/>
      <c r="G95" s="79"/>
      <c r="H95" s="62"/>
      <c r="I95" s="62"/>
      <c r="J95" s="159"/>
      <c r="K95" s="100"/>
    </row>
    <row r="96" spans="1:11" ht="12.75">
      <c r="A96" s="2"/>
      <c r="C96" s="63"/>
      <c r="D96" s="63"/>
      <c r="E96" s="63"/>
      <c r="F96" s="63"/>
      <c r="G96" s="80"/>
      <c r="H96" s="63"/>
      <c r="I96" s="63"/>
      <c r="J96" s="160"/>
      <c r="K96" s="101"/>
    </row>
    <row r="97" spans="1:11" ht="12.75">
      <c r="A97" s="114" t="s">
        <v>18</v>
      </c>
      <c r="B97" s="188">
        <v>2019</v>
      </c>
      <c r="C97" s="213">
        <v>1724.184</v>
      </c>
      <c r="D97" s="213">
        <v>2454.127</v>
      </c>
      <c r="E97" s="213">
        <v>433.053</v>
      </c>
      <c r="F97" s="213">
        <v>3458.5230000000001</v>
      </c>
      <c r="G97" s="212">
        <v>3024.1309999999999</v>
      </c>
      <c r="H97" s="213">
        <v>1743.029</v>
      </c>
      <c r="I97" s="213">
        <v>3921.7919999999999</v>
      </c>
      <c r="J97" s="214">
        <v>16758.839</v>
      </c>
      <c r="K97" s="215">
        <v>259653.60200000001</v>
      </c>
    </row>
    <row r="98" spans="1:11" ht="12.75">
      <c r="A98" s="14" t="s">
        <v>80</v>
      </c>
      <c r="B98" s="15"/>
      <c r="C98" s="60">
        <f t="shared" ref="C98:J98" si="38">C97/$J$97*100</f>
        <v>10.28820671885445</v>
      </c>
      <c r="D98" s="60">
        <f t="shared" si="38"/>
        <v>14.643776934667132</v>
      </c>
      <c r="E98" s="60">
        <f t="shared" si="38"/>
        <v>2.5840274496341902</v>
      </c>
      <c r="F98" s="60">
        <f t="shared" si="38"/>
        <v>20.637008327366832</v>
      </c>
      <c r="G98" s="77">
        <f t="shared" si="38"/>
        <v>18.044991064118463</v>
      </c>
      <c r="H98" s="60">
        <f t="shared" si="38"/>
        <v>10.400654842498337</v>
      </c>
      <c r="I98" s="60">
        <f t="shared" si="38"/>
        <v>23.401334662860595</v>
      </c>
      <c r="J98" s="156">
        <f t="shared" si="38"/>
        <v>100</v>
      </c>
      <c r="K98" s="158"/>
    </row>
    <row r="99" spans="1:11" ht="12.75">
      <c r="A99" s="14" t="s">
        <v>12</v>
      </c>
      <c r="B99" s="12"/>
      <c r="C99" s="61">
        <f>C97/$K$97*100</f>
        <v>0.66403238265109832</v>
      </c>
      <c r="D99" s="61">
        <f t="shared" ref="D99:K99" si="39">D97/$K$97*100</f>
        <v>0.94515422897926904</v>
      </c>
      <c r="E99" s="61">
        <f t="shared" si="39"/>
        <v>0.16678104854482242</v>
      </c>
      <c r="F99" s="61">
        <f t="shared" si="39"/>
        <v>1.3319757451313923</v>
      </c>
      <c r="G99" s="78">
        <f t="shared" si="39"/>
        <v>1.1646790095367132</v>
      </c>
      <c r="H99" s="61">
        <f t="shared" si="39"/>
        <v>0.67129012906972874</v>
      </c>
      <c r="I99" s="61">
        <f t="shared" si="39"/>
        <v>1.5103938361694669</v>
      </c>
      <c r="J99" s="161">
        <f t="shared" si="39"/>
        <v>6.4543063800824916</v>
      </c>
      <c r="K99" s="162">
        <f t="shared" si="39"/>
        <v>100</v>
      </c>
    </row>
    <row r="100" spans="1:11" ht="12.75">
      <c r="A100" s="14"/>
      <c r="B100" s="12"/>
      <c r="C100" s="61"/>
      <c r="D100" s="61"/>
      <c r="E100" s="61"/>
      <c r="F100" s="61"/>
      <c r="G100" s="78"/>
      <c r="H100" s="61"/>
      <c r="I100" s="61"/>
      <c r="J100" s="89"/>
      <c r="K100" s="99"/>
    </row>
    <row r="101" spans="1:11" ht="12.75">
      <c r="A101" s="6" t="s">
        <v>48</v>
      </c>
      <c r="B101" s="15">
        <v>2018</v>
      </c>
      <c r="C101" s="217">
        <v>35705</v>
      </c>
      <c r="D101" s="217">
        <v>125715</v>
      </c>
      <c r="E101" s="217">
        <v>39690</v>
      </c>
      <c r="F101" s="217">
        <v>143000</v>
      </c>
      <c r="G101" s="216">
        <v>203230</v>
      </c>
      <c r="H101" s="217">
        <v>206740</v>
      </c>
      <c r="I101" s="217">
        <v>125380</v>
      </c>
      <c r="J101" s="218">
        <v>879455</v>
      </c>
      <c r="K101" s="219"/>
    </row>
    <row r="102" spans="1:11" ht="12.75">
      <c r="A102" s="14" t="s">
        <v>80</v>
      </c>
      <c r="B102" s="12"/>
      <c r="C102" s="60">
        <f>C101/$J$101*100</f>
        <v>4.0599007339772921</v>
      </c>
      <c r="D102" s="60">
        <f t="shared" ref="D102:J102" si="40">D101/$J$101*100</f>
        <v>14.294648390196201</v>
      </c>
      <c r="E102" s="60">
        <f t="shared" si="40"/>
        <v>4.5130222694737085</v>
      </c>
      <c r="F102" s="60">
        <f t="shared" si="40"/>
        <v>16.260070157085924</v>
      </c>
      <c r="G102" s="77">
        <f t="shared" si="40"/>
        <v>23.10862977639561</v>
      </c>
      <c r="H102" s="60">
        <f t="shared" si="40"/>
        <v>23.507740589342262</v>
      </c>
      <c r="I102" s="60">
        <f t="shared" si="40"/>
        <v>14.256556617450581</v>
      </c>
      <c r="J102" s="156">
        <f t="shared" si="40"/>
        <v>100</v>
      </c>
      <c r="K102" s="99"/>
    </row>
    <row r="103" spans="1:11" ht="9" customHeight="1">
      <c r="A103" s="14"/>
      <c r="B103" s="12"/>
      <c r="C103" s="61"/>
      <c r="D103" s="61"/>
      <c r="E103" s="61"/>
      <c r="F103" s="61"/>
      <c r="G103" s="78"/>
      <c r="H103" s="61"/>
      <c r="I103" s="61"/>
      <c r="J103" s="89"/>
      <c r="K103" s="99"/>
    </row>
    <row r="104" spans="1:11" ht="12.75">
      <c r="A104" s="6" t="s">
        <v>49</v>
      </c>
      <c r="B104" s="15">
        <v>2018</v>
      </c>
      <c r="C104" s="217">
        <v>34585</v>
      </c>
      <c r="D104" s="217">
        <v>118100</v>
      </c>
      <c r="E104" s="217">
        <v>39460</v>
      </c>
      <c r="F104" s="217">
        <v>134275</v>
      </c>
      <c r="G104" s="216">
        <v>198840</v>
      </c>
      <c r="H104" s="217">
        <v>197140</v>
      </c>
      <c r="I104" s="217">
        <v>116460</v>
      </c>
      <c r="J104" s="218">
        <v>838855</v>
      </c>
      <c r="K104" s="219"/>
    </row>
    <row r="105" spans="1:11" ht="12.75">
      <c r="A105" s="14" t="s">
        <v>80</v>
      </c>
      <c r="B105" s="12"/>
      <c r="C105" s="60">
        <f>C104/$J$104*100</f>
        <v>4.1228817852906641</v>
      </c>
      <c r="D105" s="60">
        <f t="shared" ref="D105:J105" si="41">D104/$J$104*100</f>
        <v>14.078714438132931</v>
      </c>
      <c r="E105" s="60">
        <f t="shared" si="41"/>
        <v>4.7040310899976756</v>
      </c>
      <c r="F105" s="60">
        <f t="shared" si="41"/>
        <v>16.006938028622347</v>
      </c>
      <c r="G105" s="77">
        <f t="shared" si="41"/>
        <v>23.703739025218901</v>
      </c>
      <c r="H105" s="60">
        <f t="shared" si="41"/>
        <v>23.501081831782606</v>
      </c>
      <c r="I105" s="60">
        <f t="shared" si="41"/>
        <v>13.883209851523803</v>
      </c>
      <c r="J105" s="156">
        <f t="shared" si="41"/>
        <v>100</v>
      </c>
      <c r="K105" s="99"/>
    </row>
    <row r="106" spans="1:11" ht="5.25" customHeight="1">
      <c r="A106" s="14"/>
      <c r="B106" s="12"/>
      <c r="C106" s="61"/>
      <c r="D106" s="61"/>
      <c r="E106" s="61"/>
      <c r="F106" s="61"/>
      <c r="G106" s="78"/>
      <c r="H106" s="61"/>
      <c r="I106" s="61"/>
      <c r="J106" s="89"/>
      <c r="K106" s="99"/>
    </row>
    <row r="107" spans="1:11" ht="12.75">
      <c r="A107" s="6" t="s">
        <v>50</v>
      </c>
      <c r="B107" s="15">
        <v>2018</v>
      </c>
      <c r="C107" s="217">
        <v>1120</v>
      </c>
      <c r="D107" s="217">
        <v>7615</v>
      </c>
      <c r="E107" s="217">
        <v>230</v>
      </c>
      <c r="F107" s="217">
        <v>8725</v>
      </c>
      <c r="G107" s="216">
        <v>4390</v>
      </c>
      <c r="H107" s="217">
        <f>H101-H104</f>
        <v>9600</v>
      </c>
      <c r="I107" s="217">
        <v>8920</v>
      </c>
      <c r="J107" s="218">
        <f>J101-J104</f>
        <v>40600</v>
      </c>
      <c r="K107" s="219"/>
    </row>
    <row r="108" spans="1:11" ht="12.75">
      <c r="A108" s="119" t="s">
        <v>80</v>
      </c>
      <c r="B108" s="120"/>
      <c r="C108" s="121">
        <f>C107/$J$107*100</f>
        <v>2.7586206896551726</v>
      </c>
      <c r="D108" s="121">
        <f t="shared" ref="D108:J108" si="42">D107/$J$107*100</f>
        <v>18.756157635467979</v>
      </c>
      <c r="E108" s="121">
        <f t="shared" si="42"/>
        <v>0.56650246305418717</v>
      </c>
      <c r="F108" s="121">
        <f t="shared" si="42"/>
        <v>21.490147783251231</v>
      </c>
      <c r="G108" s="122">
        <f t="shared" si="42"/>
        <v>10.812807881773399</v>
      </c>
      <c r="H108" s="121">
        <f t="shared" si="42"/>
        <v>23.645320197044335</v>
      </c>
      <c r="I108" s="121">
        <f t="shared" si="42"/>
        <v>21.970443349753694</v>
      </c>
      <c r="J108" s="123">
        <f t="shared" si="42"/>
        <v>100</v>
      </c>
      <c r="K108" s="99"/>
    </row>
    <row r="109" spans="1:11" ht="6.75" customHeight="1">
      <c r="A109" s="14"/>
      <c r="B109" s="12"/>
      <c r="C109" s="61"/>
      <c r="D109" s="61"/>
      <c r="E109" s="61"/>
      <c r="F109" s="61"/>
      <c r="G109" s="78"/>
      <c r="H109" s="61"/>
      <c r="I109" s="61"/>
      <c r="J109" s="89"/>
      <c r="K109" s="99"/>
    </row>
    <row r="110" spans="1:11" s="118" customFormat="1" ht="12.75">
      <c r="A110" s="6" t="s">
        <v>57</v>
      </c>
      <c r="B110" s="15">
        <v>2018</v>
      </c>
      <c r="C110" s="64">
        <v>90.841999999999999</v>
      </c>
      <c r="D110" s="64">
        <v>420.91800000000001</v>
      </c>
      <c r="E110" s="64">
        <v>98.466999999999999</v>
      </c>
      <c r="F110" s="64">
        <v>387.19900000000001</v>
      </c>
      <c r="G110" s="81">
        <v>354.64800000000002</v>
      </c>
      <c r="H110" s="64">
        <v>407.03800000000001</v>
      </c>
      <c r="I110" s="64">
        <v>380.04700000000003</v>
      </c>
      <c r="J110" s="163">
        <v>2139.16</v>
      </c>
      <c r="K110" s="102">
        <v>23214.949000000001</v>
      </c>
    </row>
    <row r="111" spans="1:11" s="118" customFormat="1" ht="12.75">
      <c r="A111" s="14" t="s">
        <v>80</v>
      </c>
      <c r="B111" s="15"/>
      <c r="C111" s="60">
        <f t="shared" ref="C111:J111" si="43">C110/$J$110*100</f>
        <v>4.2466201686643359</v>
      </c>
      <c r="D111" s="60">
        <f t="shared" si="43"/>
        <v>19.676789019989158</v>
      </c>
      <c r="E111" s="60">
        <f t="shared" si="43"/>
        <v>4.6030684941752842</v>
      </c>
      <c r="F111" s="60">
        <f t="shared" si="43"/>
        <v>18.10051609042802</v>
      </c>
      <c r="G111" s="77">
        <f t="shared" si="43"/>
        <v>16.578844032236955</v>
      </c>
      <c r="H111" s="60">
        <f t="shared" si="43"/>
        <v>19.027936199255784</v>
      </c>
      <c r="I111" s="60">
        <f t="shared" si="43"/>
        <v>17.766179247929095</v>
      </c>
      <c r="J111" s="156">
        <f t="shared" si="43"/>
        <v>100</v>
      </c>
      <c r="K111" s="98"/>
    </row>
    <row r="112" spans="1:11" ht="12" customHeight="1">
      <c r="A112" s="14" t="s">
        <v>12</v>
      </c>
      <c r="B112" s="12"/>
      <c r="C112" s="61">
        <f>C110/$K$110*100</f>
        <v>0.3913082040369763</v>
      </c>
      <c r="D112" s="61">
        <f t="shared" ref="D112:K112" si="44">D110/$K$110*100</f>
        <v>1.8131334253631139</v>
      </c>
      <c r="E112" s="61">
        <f t="shared" si="44"/>
        <v>0.42415341941953005</v>
      </c>
      <c r="F112" s="61">
        <f t="shared" si="44"/>
        <v>1.6678864984799233</v>
      </c>
      <c r="G112" s="78">
        <f t="shared" si="44"/>
        <v>1.5276708124579554</v>
      </c>
      <c r="H112" s="61">
        <f t="shared" si="44"/>
        <v>1.75334436444379</v>
      </c>
      <c r="I112" s="61">
        <f t="shared" si="44"/>
        <v>1.6370787633433956</v>
      </c>
      <c r="J112" s="161">
        <f t="shared" si="44"/>
        <v>9.2145797951139148</v>
      </c>
      <c r="K112" s="99">
        <f t="shared" si="44"/>
        <v>100</v>
      </c>
    </row>
    <row r="113" spans="1:11" ht="6" customHeight="1">
      <c r="A113" s="14"/>
      <c r="B113" s="12"/>
      <c r="C113" s="61"/>
      <c r="D113" s="61"/>
      <c r="E113" s="61"/>
      <c r="F113" s="61"/>
      <c r="G113" s="78"/>
      <c r="H113" s="61"/>
      <c r="I113" s="61"/>
      <c r="J113" s="89"/>
      <c r="K113" s="99"/>
    </row>
    <row r="114" spans="1:11" ht="12" customHeight="1">
      <c r="A114" s="6" t="s">
        <v>58</v>
      </c>
      <c r="B114" s="15">
        <v>2018</v>
      </c>
      <c r="C114" s="65">
        <v>73.668728000000002</v>
      </c>
      <c r="D114" s="65">
        <v>72.118379000000004</v>
      </c>
      <c r="E114" s="65">
        <v>69.243071</v>
      </c>
      <c r="F114" s="65">
        <v>72.565701000000004</v>
      </c>
      <c r="G114" s="82">
        <v>68.945109000000002</v>
      </c>
      <c r="H114" s="65">
        <v>71.794014000000004</v>
      </c>
      <c r="I114" s="65">
        <v>71.104502999999994</v>
      </c>
      <c r="J114" s="164">
        <v>71.338198000000006</v>
      </c>
      <c r="K114" s="103">
        <v>65.635024999999999</v>
      </c>
    </row>
    <row r="115" spans="1:11" ht="8.25" customHeight="1">
      <c r="A115" s="14"/>
      <c r="B115" s="12"/>
      <c r="C115" s="65"/>
      <c r="D115" s="65"/>
      <c r="E115" s="65"/>
      <c r="F115" s="65"/>
      <c r="G115" s="82"/>
      <c r="H115" s="65"/>
      <c r="I115" s="65"/>
      <c r="J115" s="164"/>
      <c r="K115" s="103"/>
    </row>
    <row r="116" spans="1:11" ht="12" customHeight="1">
      <c r="A116" s="6" t="s">
        <v>59</v>
      </c>
      <c r="B116" s="15">
        <v>2018</v>
      </c>
      <c r="C116" s="65">
        <v>70.390105000000005</v>
      </c>
      <c r="D116" s="65">
        <v>67.771595000000005</v>
      </c>
      <c r="E116" s="65">
        <v>64.376953</v>
      </c>
      <c r="F116" s="65">
        <v>66.697287000000003</v>
      </c>
      <c r="G116" s="82">
        <v>64.429169999999999</v>
      </c>
      <c r="H116" s="65">
        <v>66.642169999999993</v>
      </c>
      <c r="I116" s="65">
        <v>67.300746000000004</v>
      </c>
      <c r="J116" s="164">
        <v>66.649017000000001</v>
      </c>
      <c r="K116" s="103">
        <v>58.530577000000001</v>
      </c>
    </row>
    <row r="117" spans="1:11" ht="9" customHeight="1">
      <c r="A117" s="14"/>
      <c r="B117" s="12"/>
      <c r="C117" s="65"/>
      <c r="D117" s="65"/>
      <c r="E117" s="65"/>
      <c r="F117" s="65"/>
      <c r="G117" s="82"/>
      <c r="H117" s="65"/>
      <c r="I117" s="65"/>
      <c r="J117" s="164"/>
      <c r="K117" s="103"/>
    </row>
    <row r="118" spans="1:11" ht="12" customHeight="1">
      <c r="A118" s="6" t="s">
        <v>7</v>
      </c>
      <c r="B118" s="15">
        <v>2018</v>
      </c>
      <c r="C118" s="65">
        <v>4.3536859999999997</v>
      </c>
      <c r="D118" s="65">
        <v>5.8399549999999998</v>
      </c>
      <c r="E118" s="65">
        <v>6.8499369999999997</v>
      </c>
      <c r="F118" s="65">
        <v>8.0103869999999997</v>
      </c>
      <c r="G118" s="82">
        <v>6.4035979999999997</v>
      </c>
      <c r="H118" s="65">
        <v>7.041131</v>
      </c>
      <c r="I118" s="65">
        <v>5.2587359999999999</v>
      </c>
      <c r="J118" s="164">
        <v>6.4459559999999998</v>
      </c>
      <c r="K118" s="103">
        <v>10.61004</v>
      </c>
    </row>
    <row r="119" spans="1:11" ht="8.25" customHeight="1">
      <c r="A119" s="14"/>
      <c r="B119" s="12"/>
      <c r="C119" s="65"/>
      <c r="D119" s="65"/>
      <c r="E119" s="65"/>
      <c r="F119" s="65"/>
      <c r="G119" s="82"/>
      <c r="H119" s="65"/>
      <c r="I119" s="65"/>
      <c r="J119" s="164"/>
      <c r="K119" s="103"/>
    </row>
    <row r="120" spans="1:11" ht="12" customHeight="1">
      <c r="A120" s="6" t="s">
        <v>60</v>
      </c>
      <c r="B120" s="15">
        <v>2018</v>
      </c>
      <c r="C120" s="65">
        <v>10.447012000000001</v>
      </c>
      <c r="D120" s="65">
        <v>13.099112999999999</v>
      </c>
      <c r="E120" s="65">
        <v>18.451675999999999</v>
      </c>
      <c r="F120" s="65">
        <v>15.700022000000001</v>
      </c>
      <c r="G120" s="82">
        <v>12.618290999999999</v>
      </c>
      <c r="H120" s="65">
        <v>15.729627000000001</v>
      </c>
      <c r="I120" s="65">
        <v>10.418229</v>
      </c>
      <c r="J120" s="164">
        <v>13.625475</v>
      </c>
      <c r="K120" s="103">
        <v>24.843686999999999</v>
      </c>
    </row>
    <row r="121" spans="1:11" ht="12.6" customHeight="1">
      <c r="A121" s="6"/>
      <c r="B121" s="9"/>
      <c r="C121" s="66"/>
      <c r="D121" s="66"/>
      <c r="E121" s="66"/>
      <c r="F121" s="66"/>
      <c r="G121" s="83"/>
      <c r="H121" s="66"/>
      <c r="I121" s="66"/>
      <c r="J121" s="165"/>
      <c r="K121" s="104"/>
    </row>
    <row r="122" spans="1:11" ht="12.6" customHeight="1">
      <c r="A122" s="6" t="s">
        <v>77</v>
      </c>
      <c r="B122" s="15">
        <v>2018</v>
      </c>
      <c r="C122" s="65">
        <v>26.331271999999998</v>
      </c>
      <c r="D122" s="65">
        <v>27.881620999999999</v>
      </c>
      <c r="E122" s="65">
        <v>30.756929</v>
      </c>
      <c r="F122" s="65">
        <v>27.434298999999999</v>
      </c>
      <c r="G122" s="82">
        <v>31.054891000000001</v>
      </c>
      <c r="H122" s="65">
        <v>28.205985999999999</v>
      </c>
      <c r="I122" s="65">
        <v>28.895316000000001</v>
      </c>
      <c r="J122" s="164">
        <v>28.661770000000001</v>
      </c>
      <c r="K122" s="103">
        <v>34.364972000000002</v>
      </c>
    </row>
    <row r="123" spans="1:11" ht="12.6" customHeight="1">
      <c r="A123" s="6"/>
      <c r="B123" s="9"/>
      <c r="C123" s="66"/>
      <c r="D123" s="66"/>
      <c r="E123" s="66"/>
      <c r="F123" s="66"/>
      <c r="G123" s="83"/>
      <c r="H123" s="66"/>
      <c r="I123" s="66"/>
      <c r="J123" s="165"/>
      <c r="K123" s="104"/>
    </row>
    <row r="124" spans="1:11" ht="12.75">
      <c r="A124" s="35" t="s">
        <v>33</v>
      </c>
      <c r="B124" s="36"/>
      <c r="C124" s="62"/>
      <c r="D124" s="62"/>
      <c r="E124" s="62"/>
      <c r="F124" s="62"/>
      <c r="G124" s="79"/>
      <c r="H124" s="62"/>
      <c r="I124" s="62"/>
      <c r="J124" s="159"/>
      <c r="K124" s="100"/>
    </row>
    <row r="125" spans="1:11" ht="12" customHeight="1">
      <c r="A125" s="14"/>
      <c r="C125" s="63"/>
      <c r="D125" s="63"/>
      <c r="E125" s="63"/>
      <c r="F125" s="63"/>
      <c r="G125" s="80"/>
      <c r="H125" s="63"/>
      <c r="I125" s="63"/>
      <c r="J125" s="160"/>
      <c r="K125" s="101"/>
    </row>
    <row r="126" spans="1:11" ht="12.6" customHeight="1">
      <c r="A126" s="6" t="s">
        <v>68</v>
      </c>
      <c r="B126" s="15">
        <v>2018</v>
      </c>
      <c r="C126" s="59">
        <v>3893.9141260000001</v>
      </c>
      <c r="D126" s="59">
        <v>9987.3394380000009</v>
      </c>
      <c r="E126" s="59">
        <v>1458.5824580000001</v>
      </c>
      <c r="F126" s="59">
        <v>13551.361800999999</v>
      </c>
      <c r="G126" s="76">
        <v>5039.4014989999996</v>
      </c>
      <c r="H126" s="59">
        <v>11423.104095000001</v>
      </c>
      <c r="I126" s="59">
        <v>17958.633194999999</v>
      </c>
      <c r="J126" s="155">
        <v>63312.336611999999</v>
      </c>
      <c r="K126" s="97">
        <v>462898.98341300001</v>
      </c>
    </row>
    <row r="127" spans="1:11" ht="12.6" customHeight="1">
      <c r="A127" s="14" t="s">
        <v>80</v>
      </c>
      <c r="B127" s="15"/>
      <c r="C127" s="60">
        <f t="shared" ref="C127:J127" si="45">C126/$J$126*100</f>
        <v>6.1503244618237032</v>
      </c>
      <c r="D127" s="60">
        <f t="shared" si="45"/>
        <v>15.774713069280457</v>
      </c>
      <c r="E127" s="60">
        <f t="shared" si="45"/>
        <v>2.3037887022535597</v>
      </c>
      <c r="F127" s="60">
        <f t="shared" si="45"/>
        <v>21.403983056331427</v>
      </c>
      <c r="G127" s="77">
        <f t="shared" si="45"/>
        <v>7.9595885552024459</v>
      </c>
      <c r="H127" s="60">
        <f t="shared" si="45"/>
        <v>18.042461716434115</v>
      </c>
      <c r="I127" s="60">
        <f t="shared" si="45"/>
        <v>28.365140438674285</v>
      </c>
      <c r="J127" s="156">
        <f t="shared" si="45"/>
        <v>100</v>
      </c>
      <c r="K127" s="158"/>
    </row>
    <row r="128" spans="1:11" ht="12.6" customHeight="1">
      <c r="A128" s="14" t="s">
        <v>12</v>
      </c>
      <c r="B128" s="12"/>
      <c r="C128" s="61">
        <f>C126/$K$126*100</f>
        <v>0.84120170178162545</v>
      </c>
      <c r="D128" s="61">
        <f t="shared" ref="D128:K128" si="46">D126/$K$126*100</f>
        <v>2.1575634848800833</v>
      </c>
      <c r="E128" s="61">
        <f t="shared" si="46"/>
        <v>0.31509735606799721</v>
      </c>
      <c r="F128" s="61">
        <f t="shared" si="46"/>
        <v>2.9274987171249474</v>
      </c>
      <c r="G128" s="78">
        <f t="shared" si="46"/>
        <v>1.0886611722160187</v>
      </c>
      <c r="H128" s="61">
        <f t="shared" si="46"/>
        <v>2.4677315147197612</v>
      </c>
      <c r="I128" s="61">
        <f t="shared" si="46"/>
        <v>3.8796009147804171</v>
      </c>
      <c r="J128" s="161">
        <f t="shared" si="46"/>
        <v>13.677354861570851</v>
      </c>
      <c r="K128" s="162">
        <f t="shared" si="46"/>
        <v>100</v>
      </c>
    </row>
    <row r="129" spans="1:12" ht="12.6" customHeight="1">
      <c r="A129" s="14"/>
      <c r="C129" s="63"/>
      <c r="D129" s="63"/>
      <c r="E129" s="63"/>
      <c r="F129" s="63"/>
      <c r="G129" s="80"/>
      <c r="H129" s="63"/>
      <c r="I129" s="63"/>
      <c r="J129" s="160"/>
      <c r="K129" s="101"/>
    </row>
    <row r="130" spans="1:12" ht="12.6" customHeight="1">
      <c r="A130" s="6" t="s">
        <v>69</v>
      </c>
      <c r="B130" s="15">
        <v>2018</v>
      </c>
      <c r="C130" s="59">
        <v>930.97759699999995</v>
      </c>
      <c r="D130" s="59">
        <v>6600.6140509999996</v>
      </c>
      <c r="E130" s="59">
        <v>2972.6881779999999</v>
      </c>
      <c r="F130" s="59">
        <v>7138.476181</v>
      </c>
      <c r="G130" s="76">
        <v>5905.737247</v>
      </c>
      <c r="H130" s="59">
        <v>15592.629671000001</v>
      </c>
      <c r="I130" s="59">
        <v>9417.2552360000009</v>
      </c>
      <c r="J130" s="155">
        <v>48558.378161000001</v>
      </c>
      <c r="K130" s="97">
        <v>423998.10836299998</v>
      </c>
    </row>
    <row r="131" spans="1:12" ht="12.6" customHeight="1">
      <c r="A131" s="14" t="s">
        <v>80</v>
      </c>
      <c r="B131" s="15"/>
      <c r="C131" s="60">
        <f t="shared" ref="C131:J131" si="47">C130/$J$130*100</f>
        <v>1.9172337138469775</v>
      </c>
      <c r="D131" s="60">
        <f t="shared" si="47"/>
        <v>13.593151791674396</v>
      </c>
      <c r="E131" s="60">
        <f t="shared" si="47"/>
        <v>6.1218852247160411</v>
      </c>
      <c r="F131" s="60">
        <f t="shared" si="47"/>
        <v>14.700812612257542</v>
      </c>
      <c r="G131" s="77">
        <f t="shared" si="47"/>
        <v>12.16213858588719</v>
      </c>
      <c r="H131" s="60">
        <f t="shared" si="47"/>
        <v>32.111100620579066</v>
      </c>
      <c r="I131" s="60">
        <f t="shared" si="47"/>
        <v>19.393677451038787</v>
      </c>
      <c r="J131" s="156">
        <f t="shared" si="47"/>
        <v>100</v>
      </c>
      <c r="K131" s="158"/>
    </row>
    <row r="132" spans="1:12" ht="12.6" customHeight="1">
      <c r="A132" s="14" t="s">
        <v>12</v>
      </c>
      <c r="B132" s="12"/>
      <c r="C132" s="61">
        <f>C130/$K$130*100</f>
        <v>0.21957116756826581</v>
      </c>
      <c r="D132" s="61">
        <f t="shared" ref="D132:K132" si="48">D130/$K$130*100</f>
        <v>1.5567555422556218</v>
      </c>
      <c r="E132" s="61">
        <f t="shared" si="48"/>
        <v>0.70110883029104809</v>
      </c>
      <c r="F132" s="61">
        <f t="shared" si="48"/>
        <v>1.6836103841502272</v>
      </c>
      <c r="G132" s="78">
        <f t="shared" si="48"/>
        <v>1.3928687724106275</v>
      </c>
      <c r="H132" s="61">
        <f t="shared" si="48"/>
        <v>3.6775234048097669</v>
      </c>
      <c r="I132" s="61">
        <f t="shared" si="48"/>
        <v>2.2210606722654411</v>
      </c>
      <c r="J132" s="161">
        <f t="shared" si="48"/>
        <v>11.452498773750998</v>
      </c>
      <c r="K132" s="162">
        <f t="shared" si="48"/>
        <v>100</v>
      </c>
    </row>
    <row r="133" spans="1:12" ht="12.6" customHeight="1">
      <c r="A133" s="2"/>
      <c r="C133" s="63"/>
      <c r="D133" s="63"/>
      <c r="E133" s="63"/>
      <c r="F133" s="63"/>
      <c r="G133" s="80"/>
      <c r="H133" s="63"/>
      <c r="I133" s="63"/>
      <c r="J133" s="160"/>
      <c r="K133" s="101"/>
    </row>
    <row r="134" spans="1:12" ht="12.6" customHeight="1">
      <c r="A134" s="6" t="s">
        <v>70</v>
      </c>
      <c r="B134" s="15">
        <v>2018</v>
      </c>
      <c r="C134" s="59">
        <f t="shared" ref="C134:K134" si="49">C126-C130</f>
        <v>2962.9365290000001</v>
      </c>
      <c r="D134" s="59">
        <f t="shared" si="49"/>
        <v>3386.7253870000013</v>
      </c>
      <c r="E134" s="59">
        <f t="shared" si="49"/>
        <v>-1514.1057199999998</v>
      </c>
      <c r="F134" s="59">
        <f t="shared" si="49"/>
        <v>6412.8856199999991</v>
      </c>
      <c r="G134" s="76">
        <f t="shared" si="49"/>
        <v>-866.33574800000042</v>
      </c>
      <c r="H134" s="59">
        <f t="shared" si="49"/>
        <v>-4169.525576</v>
      </c>
      <c r="I134" s="59">
        <f t="shared" si="49"/>
        <v>8541.3779589999976</v>
      </c>
      <c r="J134" s="155">
        <f t="shared" si="49"/>
        <v>14753.958450999999</v>
      </c>
      <c r="K134" s="97">
        <f t="shared" si="49"/>
        <v>38900.875050000031</v>
      </c>
      <c r="L134" s="59"/>
    </row>
    <row r="135" spans="1:12" ht="12.6" customHeight="1">
      <c r="A135" s="14" t="s">
        <v>80</v>
      </c>
      <c r="B135" s="15"/>
      <c r="C135" s="60">
        <f t="shared" ref="C135:J135" si="50">C134/$J$134*100</f>
        <v>20.08231579911476</v>
      </c>
      <c r="D135" s="60">
        <f t="shared" si="50"/>
        <v>22.954689741385671</v>
      </c>
      <c r="E135" s="60">
        <f t="shared" si="50"/>
        <v>-10.262369417865456</v>
      </c>
      <c r="F135" s="60">
        <f t="shared" si="50"/>
        <v>43.465525820057763</v>
      </c>
      <c r="G135" s="77">
        <f t="shared" si="50"/>
        <v>-5.8718868626153791</v>
      </c>
      <c r="H135" s="60">
        <f t="shared" si="50"/>
        <v>-28.260385779501746</v>
      </c>
      <c r="I135" s="60">
        <f t="shared" si="50"/>
        <v>57.892110699424379</v>
      </c>
      <c r="J135" s="156">
        <f t="shared" si="50"/>
        <v>100</v>
      </c>
      <c r="K135" s="158"/>
      <c r="L135" s="59"/>
    </row>
    <row r="136" spans="1:12" ht="12.6" customHeight="1">
      <c r="A136" s="14" t="s">
        <v>12</v>
      </c>
      <c r="B136" s="17"/>
      <c r="C136" s="61">
        <f>C134/$K$134*100</f>
        <v>7.6166320813906676</v>
      </c>
      <c r="D136" s="61">
        <f t="shared" ref="D136:K136" si="51">D134/$K$134*100</f>
        <v>8.7060390869022335</v>
      </c>
      <c r="E136" s="61">
        <f>E134/$K$134*100</f>
        <v>-3.8922150672803397</v>
      </c>
      <c r="F136" s="61">
        <f t="shared" si="51"/>
        <v>16.485196314369269</v>
      </c>
      <c r="G136" s="78">
        <f t="shared" si="51"/>
        <v>-2.2270340882730344</v>
      </c>
      <c r="H136" s="61">
        <f t="shared" si="51"/>
        <v>-10.718333638101534</v>
      </c>
      <c r="I136" s="61">
        <f t="shared" si="51"/>
        <v>21.95677590291119</v>
      </c>
      <c r="J136" s="161">
        <f t="shared" si="51"/>
        <v>37.927060591918448</v>
      </c>
      <c r="K136" s="162">
        <f t="shared" si="51"/>
        <v>100</v>
      </c>
    </row>
    <row r="137" spans="1:12" ht="12.6" customHeight="1">
      <c r="A137" s="14"/>
      <c r="B137" s="17"/>
      <c r="C137" s="67"/>
      <c r="D137" s="67"/>
      <c r="E137" s="67"/>
      <c r="F137" s="67"/>
      <c r="G137" s="84"/>
      <c r="H137" s="67"/>
      <c r="I137" s="67"/>
      <c r="J137" s="90"/>
      <c r="K137" s="105"/>
    </row>
    <row r="138" spans="1:12" ht="12.75">
      <c r="A138" s="35" t="s">
        <v>27</v>
      </c>
      <c r="B138" s="36"/>
      <c r="C138" s="62"/>
      <c r="D138" s="62"/>
      <c r="E138" s="62"/>
      <c r="F138" s="62"/>
      <c r="G138" s="79"/>
      <c r="H138" s="62"/>
      <c r="I138" s="62"/>
      <c r="J138" s="159"/>
      <c r="K138" s="100"/>
    </row>
    <row r="139" spans="1:12" ht="12.75">
      <c r="A139" s="2"/>
      <c r="C139" s="63"/>
      <c r="D139" s="63"/>
      <c r="E139" s="63"/>
      <c r="F139" s="63"/>
      <c r="G139" s="80"/>
      <c r="H139" s="63"/>
      <c r="I139" s="63"/>
      <c r="J139" s="160"/>
      <c r="K139" s="101"/>
    </row>
    <row r="140" spans="1:12" ht="12.75">
      <c r="A140" s="6" t="s">
        <v>71</v>
      </c>
      <c r="B140" s="15">
        <v>2018</v>
      </c>
      <c r="C140" s="59">
        <v>2241.2200000000003</v>
      </c>
      <c r="D140" s="59">
        <v>10406.08</v>
      </c>
      <c r="E140" s="59">
        <v>2306.87</v>
      </c>
      <c r="F140" s="59">
        <v>8592.48</v>
      </c>
      <c r="G140" s="76">
        <v>11607.09</v>
      </c>
      <c r="H140" s="59">
        <v>10959.369999999999</v>
      </c>
      <c r="I140" s="59">
        <v>8419.9599999999991</v>
      </c>
      <c r="J140" s="155">
        <v>54533.07</v>
      </c>
      <c r="K140" s="97">
        <v>578646.82999999973</v>
      </c>
    </row>
    <row r="141" spans="1:12" ht="12.75">
      <c r="A141" s="14" t="s">
        <v>80</v>
      </c>
      <c r="B141" s="15"/>
      <c r="C141" s="60">
        <f>C140/$J$140*100</f>
        <v>4.1098364717042344</v>
      </c>
      <c r="D141" s="60">
        <f t="shared" ref="D141:J141" si="52">D140/$J$140*100</f>
        <v>19.082145934567777</v>
      </c>
      <c r="E141" s="60">
        <f t="shared" si="52"/>
        <v>4.2302221386032368</v>
      </c>
      <c r="F141" s="60">
        <f t="shared" si="52"/>
        <v>15.756457503676208</v>
      </c>
      <c r="G141" s="77">
        <f t="shared" si="52"/>
        <v>21.284497645190338</v>
      </c>
      <c r="H141" s="60">
        <f t="shared" si="52"/>
        <v>20.096741298445146</v>
      </c>
      <c r="I141" s="60">
        <f t="shared" si="52"/>
        <v>15.440099007813055</v>
      </c>
      <c r="J141" s="156">
        <f t="shared" si="52"/>
        <v>100</v>
      </c>
      <c r="K141" s="158"/>
    </row>
    <row r="142" spans="1:12" ht="12.75">
      <c r="A142" s="14" t="s">
        <v>12</v>
      </c>
      <c r="B142" s="12"/>
      <c r="C142" s="61">
        <f>C140/$K$140*100</f>
        <v>0.38732088102858897</v>
      </c>
      <c r="D142" s="61">
        <f t="shared" ref="D142:K142" si="53">D140/$K$140*100</f>
        <v>1.798347361550396</v>
      </c>
      <c r="E142" s="61">
        <f t="shared" si="53"/>
        <v>0.39866631603252728</v>
      </c>
      <c r="F142" s="61">
        <f t="shared" si="53"/>
        <v>1.4849264792481458</v>
      </c>
      <c r="G142" s="78">
        <f t="shared" si="53"/>
        <v>2.0059022875836034</v>
      </c>
      <c r="H142" s="61">
        <f t="shared" si="53"/>
        <v>1.8939652706643193</v>
      </c>
      <c r="I142" s="61">
        <f t="shared" si="53"/>
        <v>1.4551120931570649</v>
      </c>
      <c r="J142" s="161">
        <f t="shared" si="53"/>
        <v>9.4242406892646464</v>
      </c>
      <c r="K142" s="162">
        <f t="shared" si="53"/>
        <v>100</v>
      </c>
    </row>
    <row r="143" spans="1:12" ht="12.6" customHeight="1">
      <c r="A143" s="14"/>
      <c r="B143" s="12"/>
      <c r="C143" s="61"/>
      <c r="D143" s="61"/>
      <c r="E143" s="61"/>
      <c r="F143" s="61"/>
      <c r="G143" s="78"/>
      <c r="H143" s="61"/>
      <c r="I143" s="61"/>
      <c r="J143" s="89"/>
      <c r="K143" s="99"/>
    </row>
    <row r="144" spans="1:12" ht="12.75">
      <c r="A144" s="35" t="s">
        <v>28</v>
      </c>
      <c r="B144" s="36"/>
      <c r="C144" s="62"/>
      <c r="D144" s="62"/>
      <c r="E144" s="62"/>
      <c r="F144" s="62"/>
      <c r="G144" s="79"/>
      <c r="H144" s="62"/>
      <c r="I144" s="62"/>
      <c r="J144" s="159"/>
      <c r="K144" s="100"/>
    </row>
    <row r="145" spans="1:12" ht="12" customHeight="1">
      <c r="A145" s="14"/>
      <c r="B145" s="20"/>
      <c r="C145" s="68"/>
      <c r="D145" s="68"/>
      <c r="E145" s="68"/>
      <c r="F145" s="68"/>
      <c r="G145" s="85"/>
      <c r="H145" s="68"/>
      <c r="I145" s="68"/>
      <c r="J145" s="91"/>
      <c r="K145" s="106"/>
    </row>
    <row r="146" spans="1:12" ht="12.75">
      <c r="A146" s="138" t="s">
        <v>101</v>
      </c>
      <c r="B146" s="138"/>
      <c r="C146" s="177"/>
      <c r="D146" s="138"/>
      <c r="E146" s="138"/>
      <c r="F146" s="138"/>
      <c r="G146" s="138"/>
      <c r="H146" s="138"/>
      <c r="I146" s="138"/>
      <c r="J146" s="138"/>
      <c r="K146" s="138"/>
    </row>
    <row r="147" spans="1:12" ht="12.75">
      <c r="A147" s="139"/>
      <c r="B147" s="15"/>
      <c r="C147" s="59"/>
      <c r="D147" s="59"/>
      <c r="E147" s="59"/>
      <c r="F147" s="59"/>
      <c r="G147" s="76"/>
      <c r="H147" s="59"/>
      <c r="I147" s="59"/>
      <c r="J147" s="155"/>
      <c r="K147" s="97"/>
    </row>
    <row r="148" spans="1:12" ht="12.75">
      <c r="A148" s="140" t="s">
        <v>96</v>
      </c>
      <c r="B148" s="15">
        <v>2018</v>
      </c>
      <c r="C148" s="68">
        <v>3.315102</v>
      </c>
      <c r="D148" s="166">
        <v>23.756163000000001</v>
      </c>
      <c r="E148" s="29">
        <v>4.2308019999999997</v>
      </c>
      <c r="F148" s="29">
        <v>22.815669</v>
      </c>
      <c r="G148" s="178">
        <v>19.757504000000001</v>
      </c>
      <c r="H148" s="29">
        <v>25.024215000000002</v>
      </c>
      <c r="I148" s="68">
        <v>23.01595</v>
      </c>
      <c r="J148" s="167">
        <v>121.915404</v>
      </c>
      <c r="K148" s="109">
        <v>1296.622171</v>
      </c>
      <c r="L148" s="29"/>
    </row>
    <row r="149" spans="1:12" ht="12.75">
      <c r="A149" s="14" t="s">
        <v>80</v>
      </c>
      <c r="B149" s="15"/>
      <c r="C149" s="169">
        <f>C148/$J$148*100</f>
        <v>2.7191822290151291</v>
      </c>
      <c r="D149" s="169">
        <f>D148/$J$148*100</f>
        <v>19.485776383105783</v>
      </c>
      <c r="E149" s="169">
        <f t="shared" ref="E149:J149" si="54">E148/$J$148*100</f>
        <v>3.4702768158812813</v>
      </c>
      <c r="F149" s="169">
        <f t="shared" si="54"/>
        <v>18.714344743507557</v>
      </c>
      <c r="G149" s="168">
        <f t="shared" si="54"/>
        <v>16.20591274913874</v>
      </c>
      <c r="H149" s="169">
        <f t="shared" si="54"/>
        <v>20.525884489543259</v>
      </c>
      <c r="I149" s="169">
        <f t="shared" si="54"/>
        <v>18.878623410049151</v>
      </c>
      <c r="J149" s="156">
        <f t="shared" si="54"/>
        <v>100</v>
      </c>
      <c r="K149" s="158"/>
      <c r="L149" s="29"/>
    </row>
    <row r="150" spans="1:12" ht="12.75">
      <c r="A150" s="14" t="s">
        <v>12</v>
      </c>
      <c r="B150" s="15"/>
      <c r="C150" s="169">
        <f>C148/$K$148*100</f>
        <v>0.25567216681504668</v>
      </c>
      <c r="D150" s="169">
        <f>D148/$K$148*100</f>
        <v>1.8321577041736394</v>
      </c>
      <c r="E150" s="169">
        <f t="shared" ref="E150:K150" si="55">E148/$K$148*100</f>
        <v>0.32629412751264758</v>
      </c>
      <c r="F150" s="169">
        <f t="shared" si="55"/>
        <v>1.7596235441820158</v>
      </c>
      <c r="G150" s="168">
        <f t="shared" si="55"/>
        <v>1.523767250159106</v>
      </c>
      <c r="H150" s="169">
        <f t="shared" si="55"/>
        <v>1.9299542734720061</v>
      </c>
      <c r="I150" s="169">
        <f t="shared" si="55"/>
        <v>1.7750699097061791</v>
      </c>
      <c r="J150" s="156">
        <f t="shared" si="55"/>
        <v>9.4025388988971716</v>
      </c>
      <c r="K150" s="158">
        <f t="shared" si="55"/>
        <v>100</v>
      </c>
      <c r="L150" s="29"/>
    </row>
    <row r="151" spans="1:12" ht="12.75">
      <c r="A151" s="140"/>
      <c r="B151" s="15"/>
      <c r="C151" s="1"/>
      <c r="D151" s="59"/>
      <c r="E151" s="59"/>
      <c r="F151" s="59"/>
      <c r="G151" s="76"/>
      <c r="H151" s="59"/>
      <c r="I151" s="59"/>
      <c r="J151" s="167"/>
      <c r="K151" s="109"/>
    </row>
    <row r="152" spans="1:12" ht="12.75">
      <c r="A152" s="140" t="s">
        <v>97</v>
      </c>
      <c r="B152" s="15">
        <v>2018</v>
      </c>
      <c r="C152" s="68">
        <v>4.8819119999999998</v>
      </c>
      <c r="D152" s="166">
        <v>23.860690999999999</v>
      </c>
      <c r="E152" s="29">
        <v>5.1409900000000004</v>
      </c>
      <c r="F152" s="29">
        <v>23.836055000000002</v>
      </c>
      <c r="G152" s="178">
        <v>18.79467</v>
      </c>
      <c r="H152" s="29">
        <v>23.911822999999998</v>
      </c>
      <c r="I152" s="9">
        <v>22.164110000000001</v>
      </c>
      <c r="J152" s="167">
        <v>122.59025200000001</v>
      </c>
      <c r="K152" s="109">
        <v>1324.3231350000001</v>
      </c>
      <c r="L152" s="29"/>
    </row>
    <row r="153" spans="1:12" ht="12.75">
      <c r="A153" s="14" t="s">
        <v>80</v>
      </c>
      <c r="B153" s="15"/>
      <c r="C153" s="169">
        <f>C152/$J$152*100</f>
        <v>3.982300321888562</v>
      </c>
      <c r="D153" s="169">
        <f t="shared" ref="D153:J153" si="56">D152/$J$152*100</f>
        <v>19.463775145841122</v>
      </c>
      <c r="E153" s="169">
        <f t="shared" si="56"/>
        <v>4.1936368643731967</v>
      </c>
      <c r="F153" s="169">
        <f t="shared" si="56"/>
        <v>19.443678931339502</v>
      </c>
      <c r="G153" s="168">
        <f t="shared" si="56"/>
        <v>15.331292409774964</v>
      </c>
      <c r="H153" s="169">
        <f t="shared" si="56"/>
        <v>19.505484824356177</v>
      </c>
      <c r="I153" s="169">
        <f t="shared" si="56"/>
        <v>18.07983068670093</v>
      </c>
      <c r="J153" s="156">
        <f t="shared" si="56"/>
        <v>100</v>
      </c>
      <c r="K153" s="158"/>
    </row>
    <row r="154" spans="1:12" ht="12.75">
      <c r="A154" s="14" t="s">
        <v>12</v>
      </c>
      <c r="B154" s="15"/>
      <c r="C154" s="169">
        <f>C152/$K$152*100</f>
        <v>0.36863450248492408</v>
      </c>
      <c r="D154" s="169">
        <f t="shared" ref="D154:K154" si="57">D152/$K$152*100</f>
        <v>1.8017272650001692</v>
      </c>
      <c r="E154" s="169">
        <f t="shared" si="57"/>
        <v>0.38819755270680217</v>
      </c>
      <c r="F154" s="169">
        <f t="shared" si="57"/>
        <v>1.7998669939417768</v>
      </c>
      <c r="G154" s="168">
        <f t="shared" si="57"/>
        <v>1.4191906418670244</v>
      </c>
      <c r="H154" s="169">
        <f t="shared" si="57"/>
        <v>1.8055882562226775</v>
      </c>
      <c r="I154" s="169">
        <f t="shared" si="57"/>
        <v>1.6736179723991607</v>
      </c>
      <c r="J154" s="156">
        <f t="shared" si="57"/>
        <v>9.2568232601328067</v>
      </c>
      <c r="K154" s="158">
        <f t="shared" si="57"/>
        <v>100</v>
      </c>
    </row>
    <row r="155" spans="1:12" ht="12.75">
      <c r="A155" s="139"/>
      <c r="B155" s="15"/>
      <c r="C155" s="59"/>
      <c r="D155" s="59"/>
      <c r="E155" s="59"/>
      <c r="F155" s="59"/>
      <c r="G155" s="76"/>
      <c r="H155" s="59"/>
      <c r="I155" s="59"/>
      <c r="J155" s="170"/>
      <c r="K155" s="171"/>
    </row>
    <row r="156" spans="1:12" ht="12.75">
      <c r="A156" s="138" t="s">
        <v>98</v>
      </c>
      <c r="B156" s="138"/>
      <c r="C156" s="177"/>
      <c r="D156" s="138"/>
      <c r="E156" s="138"/>
      <c r="F156" s="138"/>
      <c r="G156" s="138"/>
      <c r="H156" s="138"/>
      <c r="I156" s="138"/>
      <c r="J156" s="138"/>
      <c r="K156" s="172"/>
    </row>
    <row r="157" spans="1:12" ht="12.75">
      <c r="A157" s="139"/>
      <c r="B157" s="15"/>
      <c r="C157" s="59"/>
      <c r="D157" s="59"/>
      <c r="E157" s="59"/>
      <c r="F157" s="59"/>
      <c r="G157" s="76"/>
      <c r="H157" s="59"/>
      <c r="I157" s="59"/>
      <c r="J157" s="167"/>
      <c r="K157" s="171"/>
    </row>
    <row r="158" spans="1:12" ht="12.75">
      <c r="A158" s="140" t="s">
        <v>96</v>
      </c>
      <c r="B158" s="15">
        <v>2018</v>
      </c>
      <c r="C158" s="68">
        <v>1.721452</v>
      </c>
      <c r="D158" s="166">
        <v>14.211847000000001</v>
      </c>
      <c r="E158" s="29">
        <v>2.4280110000000001</v>
      </c>
      <c r="F158" s="68">
        <v>14.549215999999999</v>
      </c>
      <c r="G158" s="178">
        <v>11.367808999999999</v>
      </c>
      <c r="H158" s="29">
        <v>16.369011</v>
      </c>
      <c r="I158" s="9">
        <v>15.158358</v>
      </c>
      <c r="J158" s="167">
        <v>75.805702999999994</v>
      </c>
      <c r="K158" s="109">
        <v>758.91790600000002</v>
      </c>
    </row>
    <row r="159" spans="1:12" ht="12.75">
      <c r="A159" s="14" t="s">
        <v>80</v>
      </c>
      <c r="B159" s="15"/>
      <c r="C159" s="169">
        <f>C158/$J$158*100</f>
        <v>2.270874000073583</v>
      </c>
      <c r="D159" s="169">
        <f t="shared" ref="D159:J159" si="58">D158/$J$158*100</f>
        <v>18.747727990861058</v>
      </c>
      <c r="E159" s="169">
        <f t="shared" si="58"/>
        <v>3.202939757711897</v>
      </c>
      <c r="F159" s="169">
        <f t="shared" si="58"/>
        <v>19.192772343262881</v>
      </c>
      <c r="G159" s="168">
        <f t="shared" si="58"/>
        <v>14.995981239036857</v>
      </c>
      <c r="H159" s="169">
        <f t="shared" si="58"/>
        <v>21.593376688294814</v>
      </c>
      <c r="I159" s="169">
        <f t="shared" si="58"/>
        <v>19.99632929992088</v>
      </c>
      <c r="J159" s="156">
        <f t="shared" si="58"/>
        <v>100</v>
      </c>
      <c r="K159" s="158"/>
    </row>
    <row r="160" spans="1:12" ht="12.75">
      <c r="A160" s="14" t="s">
        <v>12</v>
      </c>
      <c r="B160" s="15"/>
      <c r="C160" s="169">
        <f>C158/$K$158*100</f>
        <v>0.22682980417120371</v>
      </c>
      <c r="D160" s="169">
        <f t="shared" ref="D160:K160" si="59">D158/$K$158*100</f>
        <v>1.8726461568031576</v>
      </c>
      <c r="E160" s="169">
        <f t="shared" si="59"/>
        <v>0.3199306513661308</v>
      </c>
      <c r="F160" s="169">
        <f t="shared" si="59"/>
        <v>1.9171001085853943</v>
      </c>
      <c r="G160" s="168">
        <f t="shared" si="59"/>
        <v>1.4978970597644587</v>
      </c>
      <c r="H160" s="169">
        <f t="shared" si="59"/>
        <v>2.1568882313339435</v>
      </c>
      <c r="I160" s="169">
        <f t="shared" si="59"/>
        <v>1.9973646530353444</v>
      </c>
      <c r="J160" s="156">
        <f t="shared" si="59"/>
        <v>9.9886565332930743</v>
      </c>
      <c r="K160" s="158">
        <f t="shared" si="59"/>
        <v>100</v>
      </c>
    </row>
    <row r="161" spans="1:12" ht="12.75">
      <c r="A161" s="140"/>
      <c r="B161" s="15"/>
      <c r="C161" s="60"/>
      <c r="D161" s="60"/>
      <c r="E161" s="60"/>
      <c r="F161" s="60"/>
      <c r="G161" s="77"/>
      <c r="H161" s="60"/>
      <c r="I161" s="60"/>
      <c r="J161" s="88"/>
      <c r="K161" s="98"/>
    </row>
    <row r="162" spans="1:12" ht="12.6" customHeight="1">
      <c r="A162" s="140" t="s">
        <v>99</v>
      </c>
      <c r="B162" s="15">
        <v>2018</v>
      </c>
      <c r="C162" s="68">
        <v>2.4187499999999997</v>
      </c>
      <c r="D162" s="9">
        <v>2.2802500000000001</v>
      </c>
      <c r="E162" s="29">
        <v>2.5590000000000002</v>
      </c>
      <c r="F162" s="29">
        <v>2.7224999999999997</v>
      </c>
      <c r="G162" s="178">
        <v>2.6384999999999996</v>
      </c>
      <c r="H162" s="29">
        <v>1.9565000000000001</v>
      </c>
      <c r="I162" s="9">
        <v>1.8779999999999999</v>
      </c>
      <c r="J162" s="167">
        <v>1.9039999999999999</v>
      </c>
      <c r="K162" s="109">
        <v>2.4420000000000002</v>
      </c>
    </row>
    <row r="163" spans="1:12" ht="12.6" customHeight="1">
      <c r="A163" s="141"/>
      <c r="B163" s="12"/>
      <c r="C163" s="61"/>
      <c r="D163" s="61"/>
      <c r="E163" s="61"/>
      <c r="F163" s="61"/>
      <c r="G163" s="78"/>
      <c r="H163" s="61"/>
      <c r="I163" s="61"/>
      <c r="J163" s="173"/>
      <c r="K163" s="98"/>
    </row>
    <row r="164" spans="1:12" ht="12.6" customHeight="1">
      <c r="A164" s="138" t="s">
        <v>100</v>
      </c>
      <c r="B164" s="138"/>
      <c r="C164" s="177"/>
      <c r="D164" s="138"/>
      <c r="E164" s="138"/>
      <c r="F164" s="138"/>
      <c r="G164" s="138"/>
      <c r="H164" s="138"/>
      <c r="I164" s="138"/>
      <c r="J164" s="138"/>
      <c r="K164" s="172"/>
    </row>
    <row r="165" spans="1:12" ht="12.6" customHeight="1">
      <c r="A165" s="139"/>
      <c r="B165" s="15"/>
      <c r="C165" s="60"/>
      <c r="D165" s="60"/>
      <c r="E165" s="60"/>
      <c r="F165" s="60"/>
      <c r="G165" s="77"/>
      <c r="H165" s="60"/>
      <c r="I165" s="60"/>
      <c r="J165" s="88"/>
      <c r="K165" s="98"/>
    </row>
    <row r="166" spans="1:12" ht="12.6" customHeight="1">
      <c r="A166" s="140" t="s">
        <v>96</v>
      </c>
      <c r="B166" s="15">
        <v>2018</v>
      </c>
      <c r="C166" s="68">
        <v>1.59365</v>
      </c>
      <c r="D166" s="166">
        <v>9.5443160000000002</v>
      </c>
      <c r="E166" s="29">
        <v>1.802791</v>
      </c>
      <c r="F166" s="29">
        <v>8.2664530000000003</v>
      </c>
      <c r="G166" s="178">
        <v>8.3896949999999997</v>
      </c>
      <c r="H166" s="29">
        <v>8.6552039999999995</v>
      </c>
      <c r="I166" s="9">
        <v>7.8575920000000004</v>
      </c>
      <c r="J166" s="167">
        <v>46.109701000000001</v>
      </c>
      <c r="K166" s="109">
        <v>537.70426499999996</v>
      </c>
    </row>
    <row r="167" spans="1:12" ht="12.6" customHeight="1">
      <c r="A167" s="14" t="s">
        <v>80</v>
      </c>
      <c r="B167" s="12"/>
      <c r="C167" s="169">
        <f>C166/$J$166*100</f>
        <v>3.4562141272614193</v>
      </c>
      <c r="D167" s="169">
        <f t="shared" ref="D167:J167" si="60">D166/$J$166*100</f>
        <v>20.699149621464688</v>
      </c>
      <c r="E167" s="169">
        <f t="shared" si="60"/>
        <v>3.9097867930221448</v>
      </c>
      <c r="F167" s="169">
        <f t="shared" si="60"/>
        <v>17.927795714832332</v>
      </c>
      <c r="G167" s="168">
        <f t="shared" si="60"/>
        <v>18.195075695676273</v>
      </c>
      <c r="H167" s="169">
        <f t="shared" si="60"/>
        <v>18.770895955278476</v>
      </c>
      <c r="I167" s="169">
        <f t="shared" si="60"/>
        <v>17.041082092464663</v>
      </c>
      <c r="J167" s="156">
        <f t="shared" si="60"/>
        <v>100</v>
      </c>
      <c r="K167" s="169"/>
      <c r="L167" s="7"/>
    </row>
    <row r="168" spans="1:12" ht="12.6" customHeight="1">
      <c r="A168" s="14" t="s">
        <v>12</v>
      </c>
      <c r="B168" s="12"/>
      <c r="C168" s="169">
        <f>C166/$K$166*100</f>
        <v>0.29638039043636749</v>
      </c>
      <c r="D168" s="169">
        <f t="shared" ref="D168:K168" si="61">D166/$K$166*100</f>
        <v>1.7750121435246569</v>
      </c>
      <c r="E168" s="169">
        <f t="shared" si="61"/>
        <v>0.33527556267384268</v>
      </c>
      <c r="F168" s="169">
        <f t="shared" si="61"/>
        <v>1.5373605042913321</v>
      </c>
      <c r="G168" s="168">
        <f t="shared" si="61"/>
        <v>1.560280538224855</v>
      </c>
      <c r="H168" s="169">
        <f t="shared" si="61"/>
        <v>1.6096587963645776</v>
      </c>
      <c r="I168" s="169">
        <f t="shared" si="61"/>
        <v>1.4613222381637612</v>
      </c>
      <c r="J168" s="156">
        <f t="shared" si="61"/>
        <v>8.5752901736793934</v>
      </c>
      <c r="K168" s="158">
        <f t="shared" si="61"/>
        <v>100</v>
      </c>
      <c r="L168" s="7"/>
    </row>
    <row r="169" spans="1:12" ht="12.6" customHeight="1">
      <c r="A169" s="140"/>
      <c r="B169" s="12"/>
      <c r="C169" s="61"/>
      <c r="D169" s="61"/>
      <c r="E169" s="61"/>
      <c r="F169" s="61"/>
      <c r="G169" s="78"/>
      <c r="H169" s="61"/>
      <c r="I169" s="61"/>
      <c r="J169" s="170"/>
      <c r="K169" s="98"/>
    </row>
    <row r="170" spans="1:12" ht="12.6" customHeight="1">
      <c r="A170" s="140" t="s">
        <v>99</v>
      </c>
      <c r="B170" s="15">
        <v>2018</v>
      </c>
      <c r="C170" s="68">
        <v>0.81050000000000011</v>
      </c>
      <c r="D170" s="9">
        <v>1.0779999999999998</v>
      </c>
      <c r="E170" s="29">
        <v>1.802791</v>
      </c>
      <c r="F170" s="29">
        <v>1.3727499999999999</v>
      </c>
      <c r="G170" s="178">
        <v>1.0500000000000003</v>
      </c>
      <c r="H170" s="29">
        <v>0.93825000000000003</v>
      </c>
      <c r="I170" s="9">
        <v>1.7645</v>
      </c>
      <c r="J170" s="167">
        <v>1.0419999999999998</v>
      </c>
      <c r="K170" s="109">
        <v>1.1299999999999999</v>
      </c>
    </row>
    <row r="171" spans="1:12" ht="12.6" customHeight="1">
      <c r="A171" s="19"/>
      <c r="B171" s="19"/>
      <c r="C171" s="69"/>
      <c r="D171" s="69"/>
      <c r="E171" s="69"/>
      <c r="F171" s="69"/>
      <c r="G171" s="86"/>
      <c r="H171" s="69"/>
      <c r="I171" s="69"/>
      <c r="J171" s="92"/>
      <c r="K171" s="107"/>
    </row>
    <row r="172" spans="1:12" ht="12.75">
      <c r="A172" s="35" t="s">
        <v>62</v>
      </c>
      <c r="B172" s="36"/>
      <c r="C172" s="62"/>
      <c r="D172" s="62"/>
      <c r="E172" s="62"/>
      <c r="F172" s="62"/>
      <c r="G172" s="79"/>
      <c r="H172" s="62"/>
      <c r="I172" s="62"/>
      <c r="J172" s="159"/>
      <c r="K172" s="100"/>
    </row>
    <row r="173" spans="1:12" ht="12.6" customHeight="1">
      <c r="A173" s="6"/>
      <c r="C173" s="63"/>
      <c r="D173" s="63"/>
      <c r="E173" s="63"/>
      <c r="F173" s="63"/>
      <c r="G173" s="80"/>
      <c r="H173" s="63"/>
      <c r="I173" s="63"/>
      <c r="J173" s="167"/>
      <c r="K173" s="108"/>
    </row>
    <row r="174" spans="1:12" ht="12.6" customHeight="1">
      <c r="A174" s="6" t="s">
        <v>82</v>
      </c>
      <c r="B174" s="15">
        <v>2018</v>
      </c>
      <c r="C174" s="59">
        <v>996.99699999999996</v>
      </c>
      <c r="D174" s="59">
        <v>1848.731</v>
      </c>
      <c r="E174" s="59">
        <v>304.91300000000001</v>
      </c>
      <c r="F174" s="59">
        <v>1004.461</v>
      </c>
      <c r="G174" s="76">
        <v>9677.15</v>
      </c>
      <c r="H174" s="59">
        <v>4906.3670000000002</v>
      </c>
      <c r="I174" s="59">
        <v>824.72900000000004</v>
      </c>
      <c r="J174" s="155">
        <v>19563.348000000002</v>
      </c>
      <c r="K174" s="97">
        <v>126437.336</v>
      </c>
    </row>
    <row r="175" spans="1:12" ht="12.6" customHeight="1">
      <c r="A175" s="14" t="s">
        <v>80</v>
      </c>
      <c r="B175" s="15"/>
      <c r="C175" s="60">
        <f>C174/$J$174*100</f>
        <v>5.09624937408464</v>
      </c>
      <c r="D175" s="60">
        <f t="shared" ref="D175:J175" si="62">D174/$J$174*100</f>
        <v>9.4499724689250524</v>
      </c>
      <c r="E175" s="60">
        <f t="shared" si="62"/>
        <v>1.5585931406014961</v>
      </c>
      <c r="F175" s="60">
        <f t="shared" si="62"/>
        <v>5.1344023528079141</v>
      </c>
      <c r="G175" s="77">
        <f t="shared" si="62"/>
        <v>49.465715173087958</v>
      </c>
      <c r="H175" s="60">
        <f t="shared" si="62"/>
        <v>25.079383140350004</v>
      </c>
      <c r="I175" s="60">
        <f t="shared" si="62"/>
        <v>4.2156843501429311</v>
      </c>
      <c r="J175" s="156">
        <f t="shared" si="62"/>
        <v>100</v>
      </c>
      <c r="K175" s="174"/>
    </row>
    <row r="176" spans="1:12" ht="12.6" customHeight="1">
      <c r="A176" s="14" t="s">
        <v>12</v>
      </c>
      <c r="B176" s="12"/>
      <c r="C176" s="61">
        <f t="shared" ref="C176:J176" si="63">C174/$K$174*100</f>
        <v>0.78853053341775559</v>
      </c>
      <c r="D176" s="61">
        <f t="shared" si="63"/>
        <v>1.4621717433211343</v>
      </c>
      <c r="E176" s="61">
        <f t="shared" si="63"/>
        <v>0.24115740622690754</v>
      </c>
      <c r="F176" s="61">
        <f t="shared" si="63"/>
        <v>0.79443385298785474</v>
      </c>
      <c r="G176" s="78">
        <f t="shared" si="63"/>
        <v>7.6537123496496315</v>
      </c>
      <c r="H176" s="61">
        <f t="shared" si="63"/>
        <v>3.8804732488194786</v>
      </c>
      <c r="I176" s="61">
        <f t="shared" si="63"/>
        <v>0.65228280355416546</v>
      </c>
      <c r="J176" s="161">
        <f t="shared" si="63"/>
        <v>15.47276193797693</v>
      </c>
      <c r="K176" s="162">
        <f>K174/$K$174*100</f>
        <v>100</v>
      </c>
    </row>
    <row r="177" spans="1:11" ht="12" customHeight="1">
      <c r="A177" s="14"/>
      <c r="C177" s="63"/>
      <c r="D177" s="63"/>
      <c r="E177" s="63"/>
      <c r="F177" s="63"/>
      <c r="G177" s="80"/>
      <c r="H177" s="63"/>
      <c r="I177" s="63"/>
      <c r="J177" s="155"/>
      <c r="K177" s="101"/>
    </row>
    <row r="178" spans="1:11" ht="12" customHeight="1">
      <c r="A178" s="6" t="s">
        <v>83</v>
      </c>
      <c r="B178" s="15">
        <v>2018</v>
      </c>
      <c r="C178" s="59">
        <v>3703.328</v>
      </c>
      <c r="D178" s="59">
        <v>5489.3609999999999</v>
      </c>
      <c r="E178" s="59">
        <v>1523.337</v>
      </c>
      <c r="F178" s="59">
        <v>2142.7660000000001</v>
      </c>
      <c r="G178" s="76">
        <v>36628.413</v>
      </c>
      <c r="H178" s="59">
        <v>17663.215</v>
      </c>
      <c r="I178" s="59">
        <v>2078.672</v>
      </c>
      <c r="J178" s="155">
        <v>69229.09199999999</v>
      </c>
      <c r="K178" s="97">
        <v>428251.8</v>
      </c>
    </row>
    <row r="179" spans="1:11" ht="12" customHeight="1">
      <c r="A179" s="14" t="s">
        <v>80</v>
      </c>
      <c r="B179" s="15"/>
      <c r="C179" s="60">
        <f>C178/$J$178*100</f>
        <v>5.3493811532296283</v>
      </c>
      <c r="D179" s="60">
        <f t="shared" ref="D179:J179" si="64">D178/$J$178*100</f>
        <v>7.9292690997593906</v>
      </c>
      <c r="E179" s="60">
        <f t="shared" si="64"/>
        <v>2.2004289757259854</v>
      </c>
      <c r="F179" s="60">
        <f t="shared" si="64"/>
        <v>3.0951814303732315</v>
      </c>
      <c r="G179" s="77">
        <f t="shared" si="64"/>
        <v>52.908989475118361</v>
      </c>
      <c r="H179" s="60">
        <f t="shared" si="64"/>
        <v>25.514150900606936</v>
      </c>
      <c r="I179" s="60">
        <f t="shared" si="64"/>
        <v>3.0025989651864862</v>
      </c>
      <c r="J179" s="156">
        <f t="shared" si="64"/>
        <v>100</v>
      </c>
      <c r="K179" s="157"/>
    </row>
    <row r="180" spans="1:11" ht="12" customHeight="1">
      <c r="A180" s="14" t="s">
        <v>12</v>
      </c>
      <c r="B180" s="12"/>
      <c r="C180" s="61">
        <f>C178/$K$178*100</f>
        <v>0.86475480079710121</v>
      </c>
      <c r="D180" s="61">
        <f t="shared" ref="D180:K180" si="65">D178/$K$178*100</f>
        <v>1.2818068715648132</v>
      </c>
      <c r="E180" s="61">
        <f t="shared" si="65"/>
        <v>0.35571058895724433</v>
      </c>
      <c r="F180" s="61">
        <f t="shared" si="65"/>
        <v>0.50035189577720396</v>
      </c>
      <c r="G180" s="78">
        <f t="shared" si="65"/>
        <v>8.5530085337644817</v>
      </c>
      <c r="H180" s="61">
        <f t="shared" si="65"/>
        <v>4.1244928801233298</v>
      </c>
      <c r="I180" s="61">
        <f t="shared" si="65"/>
        <v>0.48538546714806569</v>
      </c>
      <c r="J180" s="161">
        <f t="shared" si="65"/>
        <v>16.165511038132237</v>
      </c>
      <c r="K180" s="162">
        <f t="shared" si="65"/>
        <v>100</v>
      </c>
    </row>
    <row r="181" spans="1:11" ht="12" customHeight="1">
      <c r="A181" s="14"/>
      <c r="B181" s="23"/>
      <c r="C181" s="70"/>
      <c r="D181" s="70"/>
      <c r="E181" s="70"/>
      <c r="F181" s="70"/>
      <c r="G181" s="87"/>
      <c r="H181" s="70"/>
      <c r="I181" s="70"/>
      <c r="J181" s="175"/>
      <c r="K181" s="110"/>
    </row>
    <row r="182" spans="1:11" ht="12" customHeight="1">
      <c r="A182" s="35" t="s">
        <v>65</v>
      </c>
      <c r="B182" s="36"/>
      <c r="C182" s="62"/>
      <c r="D182" s="62"/>
      <c r="E182" s="62"/>
      <c r="F182" s="62"/>
      <c r="G182" s="79"/>
      <c r="H182" s="62"/>
      <c r="I182" s="62"/>
      <c r="J182" s="159"/>
      <c r="K182" s="100"/>
    </row>
    <row r="183" spans="1:11" ht="12" customHeight="1">
      <c r="A183" s="6"/>
      <c r="C183" s="63"/>
      <c r="D183" s="63"/>
      <c r="E183" s="63"/>
      <c r="F183" s="63"/>
      <c r="G183" s="80"/>
      <c r="H183" s="63"/>
      <c r="I183" s="63"/>
      <c r="J183" s="160"/>
      <c r="K183" s="101"/>
    </row>
    <row r="184" spans="1:11" ht="12" customHeight="1">
      <c r="A184" s="114" t="s">
        <v>9</v>
      </c>
      <c r="B184" s="188">
        <v>2019</v>
      </c>
      <c r="C184" s="221">
        <v>0.7</v>
      </c>
      <c r="D184" s="221">
        <v>0.5</v>
      </c>
      <c r="E184" s="221">
        <v>0.5</v>
      </c>
      <c r="F184" s="221">
        <v>0.5</v>
      </c>
      <c r="G184" s="220">
        <v>0.3</v>
      </c>
      <c r="H184" s="221">
        <v>0.9</v>
      </c>
      <c r="I184" s="221">
        <v>0.5</v>
      </c>
      <c r="J184" s="222">
        <v>0.5</v>
      </c>
      <c r="K184" s="223">
        <v>0.6</v>
      </c>
    </row>
    <row r="185" spans="1:11" ht="12" customHeight="1">
      <c r="A185" s="14"/>
      <c r="B185" s="23"/>
      <c r="C185" s="70"/>
      <c r="D185" s="70"/>
      <c r="E185" s="70"/>
      <c r="F185" s="70"/>
      <c r="G185" s="87"/>
      <c r="H185" s="70"/>
      <c r="I185" s="70"/>
      <c r="J185" s="175"/>
      <c r="K185" s="110"/>
    </row>
    <row r="186" spans="1:11" ht="12" customHeight="1">
      <c r="A186" s="114" t="s">
        <v>17</v>
      </c>
      <c r="B186" s="188">
        <v>2019</v>
      </c>
      <c r="C186" s="208">
        <v>6815</v>
      </c>
      <c r="D186" s="208">
        <v>30372</v>
      </c>
      <c r="E186" s="208">
        <v>6038</v>
      </c>
      <c r="F186" s="208">
        <v>22901</v>
      </c>
      <c r="G186" s="207">
        <v>21355</v>
      </c>
      <c r="H186" s="208">
        <v>32134</v>
      </c>
      <c r="I186" s="208">
        <v>31180</v>
      </c>
      <c r="J186" s="209">
        <v>150795</v>
      </c>
      <c r="K186" s="210">
        <v>1916320</v>
      </c>
    </row>
    <row r="187" spans="1:11" ht="12" customHeight="1">
      <c r="A187" s="14" t="s">
        <v>80</v>
      </c>
      <c r="B187" s="15"/>
      <c r="C187" s="60">
        <f>C186/$J$186*100</f>
        <v>4.5193806160681724</v>
      </c>
      <c r="D187" s="60">
        <f t="shared" ref="D187:J187" si="66">D186/$J$186*100</f>
        <v>20.141251367750922</v>
      </c>
      <c r="E187" s="60">
        <f t="shared" si="66"/>
        <v>4.0041115421598859</v>
      </c>
      <c r="F187" s="60">
        <f t="shared" si="66"/>
        <v>15.186843065088365</v>
      </c>
      <c r="G187" s="77">
        <f t="shared" si="66"/>
        <v>14.161610132961968</v>
      </c>
      <c r="H187" s="60">
        <f t="shared" si="66"/>
        <v>21.309725123512052</v>
      </c>
      <c r="I187" s="60">
        <f t="shared" si="66"/>
        <v>20.677078152458638</v>
      </c>
      <c r="J187" s="156">
        <f t="shared" si="66"/>
        <v>100</v>
      </c>
      <c r="K187" s="157"/>
    </row>
    <row r="188" spans="1:11" ht="12" customHeight="1">
      <c r="A188" s="14" t="s">
        <v>12</v>
      </c>
      <c r="B188" s="12"/>
      <c r="C188" s="61">
        <f>C186/$K$186*100</f>
        <v>0.35562953995157381</v>
      </c>
      <c r="D188" s="61">
        <f t="shared" ref="D188:K188" si="67">D186/$K$186*100</f>
        <v>1.5849127494364197</v>
      </c>
      <c r="E188" s="61">
        <f t="shared" si="67"/>
        <v>0.31508307589546636</v>
      </c>
      <c r="F188" s="61">
        <f t="shared" si="67"/>
        <v>1.1950509309509894</v>
      </c>
      <c r="G188" s="78">
        <f t="shared" si="67"/>
        <v>1.1143754696501629</v>
      </c>
      <c r="H188" s="61">
        <f t="shared" si="67"/>
        <v>1.6768598146447358</v>
      </c>
      <c r="I188" s="61">
        <f t="shared" si="67"/>
        <v>1.6270768973866578</v>
      </c>
      <c r="J188" s="161">
        <f t="shared" si="67"/>
        <v>7.8689884779160053</v>
      </c>
      <c r="K188" s="162">
        <f t="shared" si="67"/>
        <v>100</v>
      </c>
    </row>
    <row r="189" spans="1:11" ht="12" customHeight="1">
      <c r="A189" s="14"/>
      <c r="B189" s="12"/>
      <c r="C189" s="61"/>
      <c r="D189" s="61"/>
      <c r="E189" s="61"/>
      <c r="F189" s="61"/>
      <c r="G189" s="78"/>
      <c r="H189" s="61"/>
      <c r="I189" s="61"/>
      <c r="J189" s="89"/>
      <c r="K189" s="99"/>
    </row>
    <row r="190" spans="1:11" ht="12" customHeight="1">
      <c r="A190" s="21" t="s">
        <v>84</v>
      </c>
      <c r="B190" s="12"/>
      <c r="C190" s="61"/>
      <c r="D190" s="61"/>
      <c r="E190" s="61"/>
      <c r="F190" s="61"/>
      <c r="G190" s="61"/>
      <c r="H190" s="61"/>
      <c r="I190" s="61"/>
      <c r="J190" s="89"/>
      <c r="K190" s="99"/>
    </row>
    <row r="191" spans="1:11" ht="12" customHeight="1">
      <c r="A191" s="57" t="s">
        <v>85</v>
      </c>
      <c r="B191" s="12"/>
      <c r="C191" s="78"/>
      <c r="D191" s="61"/>
      <c r="E191" s="61"/>
      <c r="F191" s="61"/>
      <c r="G191" s="61"/>
      <c r="H191" s="61"/>
      <c r="I191" s="61"/>
      <c r="J191" s="89"/>
      <c r="K191" s="99"/>
    </row>
    <row r="192" spans="1:11" ht="12" customHeight="1">
      <c r="A192" s="22" t="s">
        <v>86</v>
      </c>
      <c r="B192" s="12"/>
      <c r="C192" s="78"/>
      <c r="D192" s="61"/>
      <c r="E192" s="61"/>
      <c r="F192" s="61"/>
      <c r="G192" s="61"/>
      <c r="H192" s="61"/>
      <c r="I192" s="61"/>
      <c r="J192" s="89"/>
      <c r="K192" s="99"/>
    </row>
    <row r="193" spans="1:56" s="40" customFormat="1" ht="12.75" customHeight="1" thickBot="1">
      <c r="C193" s="34"/>
      <c r="D193" s="71"/>
      <c r="E193" s="71"/>
      <c r="F193" s="71"/>
      <c r="G193" s="71"/>
      <c r="H193" s="71"/>
      <c r="I193" s="71"/>
      <c r="J193" s="176"/>
      <c r="K193" s="111"/>
      <c r="L193" s="111"/>
    </row>
    <row r="194" spans="1:56" ht="12" customHeight="1">
      <c r="A194" s="237" t="s">
        <v>34</v>
      </c>
      <c r="B194" s="237"/>
      <c r="C194" s="237"/>
      <c r="D194" s="237"/>
      <c r="E194" s="237"/>
      <c r="F194" s="237"/>
      <c r="G194" s="237"/>
      <c r="H194" s="7"/>
      <c r="I194" s="7"/>
      <c r="J194" s="93"/>
      <c r="K194" s="112"/>
      <c r="L194" s="11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</sheetData>
  <mergeCells count="2">
    <mergeCell ref="A2:K5"/>
    <mergeCell ref="A194:G194"/>
  </mergeCells>
  <phoneticPr fontId="57" type="noConversion"/>
  <pageMargins left="0.19685039370078741" right="0.19685039370078741" top="0.59055118110236227" bottom="0.59055118110236227" header="0.19685039370078741" footer="0.19685039370078741"/>
  <pageSetup paperSize="9" scale="70" fitToHeight="0" orientation="portrait" r:id="rId1"/>
  <headerFooter alignWithMargins="0">
    <oddFooter>&amp;L&amp;"Tahoma,Normale"Unioncamere Veneto
Area Studi e Ricerche&amp;R&amp;"Tahoma,Normale"www.unioncamereveneto.it
www.venetocongiuntura.it
twitter@Venetocong</oddFooter>
  </headerFooter>
  <rowBreaks count="2" manualBreakCount="2">
    <brk id="85" max="10" man="1"/>
    <brk id="13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Tavola 1. Trim</vt:lpstr>
      <vt:lpstr>Tavola 2. Anno</vt:lpstr>
      <vt:lpstr>Tavola 3. Confronto</vt:lpstr>
      <vt:lpstr>'Tavola 1. Trim'!Area_stampa</vt:lpstr>
      <vt:lpstr>'Tavola 2. Anno'!Area_stampa</vt:lpstr>
      <vt:lpstr>'Tavola 3. Confronto'!Area_stampa</vt:lpstr>
      <vt:lpstr>'Tavola 1. Trim'!Titoli_stampa</vt:lpstr>
      <vt:lpstr>'Tavola 2. Anno'!Titoli_stampa</vt:lpstr>
      <vt:lpstr>'Tavola 3. Confronto'!Titoli_stampa</vt:lpstr>
    </vt:vector>
  </TitlesOfParts>
  <Company>Unione Camere del Commercio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serafino.pitingaro</dc:creator>
  <cp:lastModifiedBy>EDL3078</cp:lastModifiedBy>
  <cp:lastPrinted>2018-03-21T08:42:40Z</cp:lastPrinted>
  <dcterms:created xsi:type="dcterms:W3CDTF">2005-10-20T14:55:31Z</dcterms:created>
  <dcterms:modified xsi:type="dcterms:W3CDTF">2020-02-21T13:26:24Z</dcterms:modified>
</cp:coreProperties>
</file>