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205" activeTab="0"/>
  </bookViews>
  <sheets>
    <sheet name="Indice tavo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2.3" sheetId="13" r:id="rId13"/>
    <sheet name="2.4" sheetId="14" r:id="rId14"/>
    <sheet name="2.5" sheetId="15" r:id="rId15"/>
    <sheet name="2.6" sheetId="16" r:id="rId16"/>
    <sheet name="2.7" sheetId="17" r:id="rId17"/>
  </sheets>
  <definedNames>
    <definedName name="_xlfn.IFERROR" hidden="1">#NAME?</definedName>
    <definedName name="_xlnm.Print_Area" localSheetId="1">'1.1'!$A$1:$N$17</definedName>
    <definedName name="_xlnm.Print_Area" localSheetId="2">'1.2'!$A$1:$Z$36</definedName>
    <definedName name="_xlnm.Print_Area" localSheetId="3">'1.3'!$A$1:$Q$36</definedName>
    <definedName name="_xlnm.Print_Area" localSheetId="4">'1.4'!$A$1:$W$3</definedName>
    <definedName name="_xlnm.Print_Area" localSheetId="5">'1.5'!$A$1:$W$3</definedName>
    <definedName name="_xlnm.Print_Area" localSheetId="6">'1.6'!$A$1:$S$40</definedName>
    <definedName name="_xlnm.Print_Area" localSheetId="7">'1.7'!$A$1:$S$16</definedName>
    <definedName name="_xlnm.Print_Area" localSheetId="8">'1.8'!$A$1:$Q$14</definedName>
    <definedName name="_xlnm.Print_Area" localSheetId="9">'1.9'!$A$1:$Q$15</definedName>
    <definedName name="_xlnm.Print_Area" localSheetId="10">'2.1'!$A$1:$N$17</definedName>
    <definedName name="_xlnm.Print_Area" localSheetId="11">'2.2'!$A$1:$N$36</definedName>
    <definedName name="_xlnm.Print_Area" localSheetId="12">'2.3'!$A$1:$N$36</definedName>
    <definedName name="_xlnm.Print_Area" localSheetId="13">'2.4'!$A$1:$T$3</definedName>
    <definedName name="_xlnm.Print_Area" localSheetId="14">'2.5'!$A$1:$P$3</definedName>
    <definedName name="_xlnm.Print_Area" localSheetId="15">'2.6'!$A$1:$S$40</definedName>
    <definedName name="HTML_CodePage" hidden="1">1252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Tav.1.1___Commercio_estero_delle_province_venete._Importazioni__esportazioni_e_saldi._Anni_2015__2016_e_2017._Valori_in_milioni_di_euro_e_variazioni_percentuali">'1.1'!$A$1</definedName>
    <definedName name="Tav.1.2___Importazioni_delle_province_venete_per_voce_merceologica_._Anno_2017._Valori_in_milioni_di_euro_e_variazioni_percentuali_rispetto_all_anno_precedente">'1.2'!$A$1</definedName>
    <definedName name="x" hidden="1">{"'Tav19'!$A$1:$AB$128"}</definedName>
  </definedNames>
  <calcPr fullCalcOnLoad="1"/>
</workbook>
</file>

<file path=xl/sharedStrings.xml><?xml version="1.0" encoding="utf-8"?>
<sst xmlns="http://schemas.openxmlformats.org/spreadsheetml/2006/main" count="3437" uniqueCount="604">
  <si>
    <t>2.2</t>
  </si>
  <si>
    <t>2.3</t>
  </si>
  <si>
    <t>2.4</t>
  </si>
  <si>
    <t>2.5</t>
  </si>
  <si>
    <t>Province e regioni</t>
  </si>
  <si>
    <t>Altri servizi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</si>
  <si>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</si>
  <si>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</si>
  <si>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</si>
  <si>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</si>
  <si>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</si>
  <si>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</si>
  <si>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</si>
  <si>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</si>
  <si>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</si>
  <si>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IMPORTAZIONI</t>
  </si>
  <si>
    <t>ESPORTAZIONI</t>
  </si>
  <si>
    <t>Agricoltura e pesca</t>
  </si>
  <si>
    <t>Prodotti delle miniere e delle cave</t>
  </si>
  <si>
    <t>Prodotti petroliferi raffinati</t>
  </si>
  <si>
    <t>Prodotti alimentari</t>
  </si>
  <si>
    <t>Bevande</t>
  </si>
  <si>
    <t>Filati e tessuti</t>
  </si>
  <si>
    <t>Abbigliamento</t>
  </si>
  <si>
    <t>Maglieria</t>
  </si>
  <si>
    <t>Concia e lavorazioni pelli</t>
  </si>
  <si>
    <t>Calzature</t>
  </si>
  <si>
    <t>Gioielli</t>
  </si>
  <si>
    <t>Occhialeria</t>
  </si>
  <si>
    <t>Mobili</t>
  </si>
  <si>
    <t>Legno</t>
  </si>
  <si>
    <t>Carta e stampa</t>
  </si>
  <si>
    <t>Prodotti chimici, farmaceutici, fibre sintetiche</t>
  </si>
  <si>
    <t>Prodotti in gomma o plastica</t>
  </si>
  <si>
    <t>Vetro e prodotti in vetro</t>
  </si>
  <si>
    <t>Pietre tagliate, modellate e finite</t>
  </si>
  <si>
    <t>Metallurgia</t>
  </si>
  <si>
    <t>Carpenteria metallica</t>
  </si>
  <si>
    <t>Elettronica, app. medicali e di misuraz.</t>
  </si>
  <si>
    <t>Elettrodomestici</t>
  </si>
  <si>
    <t>Altre apparecchiature elettriche</t>
  </si>
  <si>
    <t>Macchinari</t>
  </si>
  <si>
    <t>Mezzi di trasporto e componentistica</t>
  </si>
  <si>
    <t>Altri prodotti della industria manifatturiera</t>
  </si>
  <si>
    <t>SALDI</t>
  </si>
  <si>
    <t>Fonte: elab. Unioncamere Veneto su dati Istat</t>
  </si>
  <si>
    <t>Voce merceologica</t>
  </si>
  <si>
    <t>* gruppi merceologici ATECOE</t>
  </si>
  <si>
    <t>PAESE</t>
  </si>
  <si>
    <t>Germania</t>
  </si>
  <si>
    <t>Cina</t>
  </si>
  <si>
    <t>Francia</t>
  </si>
  <si>
    <t>Stati Uniti</t>
  </si>
  <si>
    <t>Spagna</t>
  </si>
  <si>
    <t>Regno Unito</t>
  </si>
  <si>
    <t>Austria</t>
  </si>
  <si>
    <t>Svizzera</t>
  </si>
  <si>
    <t>Paesi Bassi</t>
  </si>
  <si>
    <t>Romania</t>
  </si>
  <si>
    <t>Belgio</t>
  </si>
  <si>
    <t>Libia</t>
  </si>
  <si>
    <t>Polonia</t>
  </si>
  <si>
    <t>Sud Africa</t>
  </si>
  <si>
    <t>Turchia</t>
  </si>
  <si>
    <t>India</t>
  </si>
  <si>
    <t>Hong Kong</t>
  </si>
  <si>
    <t>Ungheria</t>
  </si>
  <si>
    <t>Svezia</t>
  </si>
  <si>
    <t>Slovenia</t>
  </si>
  <si>
    <t>Emirati Arabi Uniti</t>
  </si>
  <si>
    <t>Ucraina</t>
  </si>
  <si>
    <t>Giappone</t>
  </si>
  <si>
    <t>Brasile</t>
  </si>
  <si>
    <t>Portogallo</t>
  </si>
  <si>
    <t>Slovacchia</t>
  </si>
  <si>
    <t>Canada</t>
  </si>
  <si>
    <t>Croazia</t>
  </si>
  <si>
    <t>Grecia</t>
  </si>
  <si>
    <t>Australia</t>
  </si>
  <si>
    <t>Tunisia</t>
  </si>
  <si>
    <t>Bulgaria</t>
  </si>
  <si>
    <t>Messico</t>
  </si>
  <si>
    <t>Irlanda</t>
  </si>
  <si>
    <t>Bangladesh</t>
  </si>
  <si>
    <t>Danimarca</t>
  </si>
  <si>
    <t>MERCE</t>
  </si>
  <si>
    <t>Rank</t>
  </si>
  <si>
    <t>VENEZIA</t>
  </si>
  <si>
    <t>1.1</t>
  </si>
  <si>
    <t>1.2</t>
  </si>
  <si>
    <t>1.3</t>
  </si>
  <si>
    <t>1.4</t>
  </si>
  <si>
    <t>1.5</t>
  </si>
  <si>
    <t>1.6</t>
  </si>
  <si>
    <t>1.7</t>
  </si>
  <si>
    <t>Nome tavola</t>
  </si>
  <si>
    <t>Nome foglio</t>
  </si>
  <si>
    <t>2.6</t>
  </si>
  <si>
    <t>2.7</t>
  </si>
  <si>
    <t>Classe di valore esportazioni (a)                                                         (migliaia di euro)</t>
  </si>
  <si>
    <t>0-75</t>
  </si>
  <si>
    <t>75-250</t>
  </si>
  <si>
    <t>250-750</t>
  </si>
  <si>
    <t>750-2.500</t>
  </si>
  <si>
    <t>2.500-5.000</t>
  </si>
  <si>
    <t>5.000-15.000</t>
  </si>
  <si>
    <t>15.000-50.000</t>
  </si>
  <si>
    <t>oltre 50.000</t>
  </si>
  <si>
    <t>1.8</t>
  </si>
  <si>
    <t>1.9</t>
  </si>
  <si>
    <t>INTERSCAMBIO COMMERCIALE CON L'ESTERO</t>
  </si>
  <si>
    <t xml:space="preserve">torna all'indice </t>
  </si>
  <si>
    <t>Dati trimestrali</t>
  </si>
  <si>
    <t>Dati annuali</t>
  </si>
  <si>
    <t>Frequenza dati</t>
  </si>
  <si>
    <t>Area geografica</t>
  </si>
  <si>
    <t>primi 3 mesi 2017</t>
  </si>
  <si>
    <t>primi 6 mesi 2017</t>
  </si>
  <si>
    <t>primi 9 mesi 2017</t>
  </si>
  <si>
    <t>dato anuale 2017</t>
  </si>
  <si>
    <t>var tend primi 3 mesi</t>
  </si>
  <si>
    <t>var tend primi 6 mesi</t>
  </si>
  <si>
    <t>2.1.a</t>
  </si>
  <si>
    <t>2.1.b</t>
  </si>
  <si>
    <t>Altri Paesi Non UE</t>
  </si>
  <si>
    <t>Medio Oriente</t>
  </si>
  <si>
    <t>Africa settentrionale</t>
  </si>
  <si>
    <t>Altri Paesi africani</t>
  </si>
  <si>
    <t>America settentrionale</t>
  </si>
  <si>
    <t>Asia centrale</t>
  </si>
  <si>
    <t>Asia orientale</t>
  </si>
  <si>
    <t>TOTALE</t>
  </si>
  <si>
    <t>Altri Paesi non classificati</t>
  </si>
  <si>
    <t>Oceania</t>
  </si>
  <si>
    <t>Lussemburgo</t>
  </si>
  <si>
    <t>Finlandia</t>
  </si>
  <si>
    <t>Malta</t>
  </si>
  <si>
    <t>Estonia</t>
  </si>
  <si>
    <t>Lettonia</t>
  </si>
  <si>
    <t>Lituania</t>
  </si>
  <si>
    <t>Repubblica ceca</t>
  </si>
  <si>
    <t>Cipro</t>
  </si>
  <si>
    <t>Ceuta</t>
  </si>
  <si>
    <t>Melilla</t>
  </si>
  <si>
    <t>Islanda</t>
  </si>
  <si>
    <t>Norvegia</t>
  </si>
  <si>
    <t>Liechtenstein</t>
  </si>
  <si>
    <t>Faer Øer</t>
  </si>
  <si>
    <t>Andorra</t>
  </si>
  <si>
    <t>Gibilterra</t>
  </si>
  <si>
    <t>Santa Sede Vaticano</t>
  </si>
  <si>
    <t>Albania</t>
  </si>
  <si>
    <t>Bielorussia</t>
  </si>
  <si>
    <t>Repubblica moldova</t>
  </si>
  <si>
    <t>Russia</t>
  </si>
  <si>
    <t>Georgia</t>
  </si>
  <si>
    <t>Armenia</t>
  </si>
  <si>
    <t>Azerbaigian</t>
  </si>
  <si>
    <t>Kazakhstan</t>
  </si>
  <si>
    <t>Turkmenistan</t>
  </si>
  <si>
    <t>Uzbekistan</t>
  </si>
  <si>
    <t>Tagikistan</t>
  </si>
  <si>
    <t>Kirghizistan</t>
  </si>
  <si>
    <t>Bosnia-Erzegovina</t>
  </si>
  <si>
    <t>Kosovo</t>
  </si>
  <si>
    <t>ex Repubblica iugoslava di Macedonia</t>
  </si>
  <si>
    <t>Montenegro</t>
  </si>
  <si>
    <t>Serbia</t>
  </si>
  <si>
    <t>Marocco</t>
  </si>
  <si>
    <t>Algeria</t>
  </si>
  <si>
    <t>Egitto</t>
  </si>
  <si>
    <t>Sudan</t>
  </si>
  <si>
    <t>Sud Sudan</t>
  </si>
  <si>
    <t>Mauritania</t>
  </si>
  <si>
    <t>Mali</t>
  </si>
  <si>
    <t>Burkina Faso</t>
  </si>
  <si>
    <t>Niger</t>
  </si>
  <si>
    <t>Ciad</t>
  </si>
  <si>
    <t>Capo Verde</t>
  </si>
  <si>
    <t>Senegal</t>
  </si>
  <si>
    <t>Gambia</t>
  </si>
  <si>
    <t>Guinea-Bissau</t>
  </si>
  <si>
    <t>Guinea</t>
  </si>
  <si>
    <t>Sierra Leone</t>
  </si>
  <si>
    <t>Liberia</t>
  </si>
  <si>
    <t>Costa dAvorio</t>
  </si>
  <si>
    <t>Ghana</t>
  </si>
  <si>
    <t>Togo</t>
  </si>
  <si>
    <t>Benin</t>
  </si>
  <si>
    <t>Nigeria</t>
  </si>
  <si>
    <t>Camerun</t>
  </si>
  <si>
    <t>Repubblica centrafricana</t>
  </si>
  <si>
    <t>Guinea equatoriale</t>
  </si>
  <si>
    <t>Gabon</t>
  </si>
  <si>
    <t>Congo</t>
  </si>
  <si>
    <t>Repubblica democratica del Congo</t>
  </si>
  <si>
    <t>Ruanda</t>
  </si>
  <si>
    <t>Burundi</t>
  </si>
  <si>
    <t>Angola</t>
  </si>
  <si>
    <t>Etiopia</t>
  </si>
  <si>
    <t>Eritrea</t>
  </si>
  <si>
    <t>Gibuti</t>
  </si>
  <si>
    <t>Somalia</t>
  </si>
  <si>
    <t>Kenya</t>
  </si>
  <si>
    <t>Uganda</t>
  </si>
  <si>
    <t>Repubblica unita di Tanzania</t>
  </si>
  <si>
    <t>Seychelles</t>
  </si>
  <si>
    <t>Mozambico</t>
  </si>
  <si>
    <t>Madagascar</t>
  </si>
  <si>
    <t>Maurizio</t>
  </si>
  <si>
    <t>Comore</t>
  </si>
  <si>
    <t>Zambia</t>
  </si>
  <si>
    <t>Zimbabwe</t>
  </si>
  <si>
    <t>Malawi</t>
  </si>
  <si>
    <t>Namibia</t>
  </si>
  <si>
    <t>Botswana</t>
  </si>
  <si>
    <t>Swaziland</t>
  </si>
  <si>
    <t>Lesotho</t>
  </si>
  <si>
    <t>Groenlandia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</si>
  <si>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</si>
  <si>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</si>
  <si>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</si>
  <si>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</si>
  <si>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</si>
  <si>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</si>
  <si>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</si>
  <si>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</si>
  <si>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</si>
  <si>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Cuba</t>
  </si>
  <si>
    <t>Saint Kitts e Nevis</t>
  </si>
  <si>
    <t>Haiti</t>
  </si>
  <si>
    <t>Bahamas</t>
  </si>
  <si>
    <t>Isole Turks e Caicos</t>
  </si>
  <si>
    <t>Repubblica dominicana</t>
  </si>
  <si>
    <t>Isole Vergini Americane</t>
  </si>
  <si>
    <t>Antigua e Barbuda</t>
  </si>
  <si>
    <t>Dominica</t>
  </si>
  <si>
    <t>Isole Cayman</t>
  </si>
  <si>
    <t>Giamaica</t>
  </si>
  <si>
    <t>Santa Lucia</t>
  </si>
  <si>
    <t>Saint Barthélemy</t>
  </si>
  <si>
    <t>Saint Vincent e Grenadine</t>
  </si>
  <si>
    <t>Isole Vergini britanniche</t>
  </si>
  <si>
    <t>Barbados</t>
  </si>
  <si>
    <t>Montserrat</t>
  </si>
  <si>
    <t>Trinidad e Tobago</t>
  </si>
  <si>
    <t>Grenada</t>
  </si>
  <si>
    <t>Aruba</t>
  </si>
  <si>
    <t>Curaçao</t>
  </si>
  <si>
    <t>Bonaire, Sint Eustatius e Saba</t>
  </si>
  <si>
    <t>Sint Maarten</t>
  </si>
  <si>
    <t>Colombia</t>
  </si>
  <si>
    <t>Venezuela</t>
  </si>
  <si>
    <t>Guyana</t>
  </si>
  <si>
    <t>Suriname</t>
  </si>
  <si>
    <t>Ecuador</t>
  </si>
  <si>
    <t>Peru</t>
  </si>
  <si>
    <t>Cile</t>
  </si>
  <si>
    <t>Bolivia</t>
  </si>
  <si>
    <t>Paraguay</t>
  </si>
  <si>
    <t>Uruguay</t>
  </si>
  <si>
    <t>Argentina</t>
  </si>
  <si>
    <t>Libano</t>
  </si>
  <si>
    <t>Siria</t>
  </si>
  <si>
    <t>Iraq</t>
  </si>
  <si>
    <t>Repubblica islamica dellIran</t>
  </si>
  <si>
    <t>Israele</t>
  </si>
  <si>
    <t>Territorio palestinese occupato</t>
  </si>
  <si>
    <t>Timor-Leste</t>
  </si>
  <si>
    <t>Giordania</t>
  </si>
  <si>
    <t>Arabia Saudita</t>
  </si>
  <si>
    <t>Kuwait</t>
  </si>
  <si>
    <t>Bahrein</t>
  </si>
  <si>
    <t>Qatar</t>
  </si>
  <si>
    <t>Oman</t>
  </si>
  <si>
    <t>Yemen</t>
  </si>
  <si>
    <t>Afghanistan</t>
  </si>
  <si>
    <t>Pakistan</t>
  </si>
  <si>
    <t>Maldive</t>
  </si>
  <si>
    <t>Sri Lanka</t>
  </si>
  <si>
    <t>Nepal</t>
  </si>
  <si>
    <t>Bhutan</t>
  </si>
  <si>
    <t>Birmania</t>
  </si>
  <si>
    <t>Thailandia</t>
  </si>
  <si>
    <t>Laos</t>
  </si>
  <si>
    <t>Vietnam</t>
  </si>
  <si>
    <t>Cambogia</t>
  </si>
  <si>
    <t>Indonesia</t>
  </si>
  <si>
    <t>Malaysia</t>
  </si>
  <si>
    <t>Brunei</t>
  </si>
  <si>
    <t>Singapore</t>
  </si>
  <si>
    <t>Filippine</t>
  </si>
  <si>
    <t>Mongolia</t>
  </si>
  <si>
    <t>Corea del Nord</t>
  </si>
  <si>
    <t>Corea del Sud</t>
  </si>
  <si>
    <t>Taiwan</t>
  </si>
  <si>
    <t>Macao</t>
  </si>
  <si>
    <t>Papua Nuova Guinea</t>
  </si>
  <si>
    <t>Nauru</t>
  </si>
  <si>
    <t>Nuova Zelanda</t>
  </si>
  <si>
    <t>Nuova Caledonia</t>
  </si>
  <si>
    <t>Wallis e Futuna</t>
  </si>
  <si>
    <t>Isole Pitcairn</t>
  </si>
  <si>
    <t>Figi</t>
  </si>
  <si>
    <t>Vanuatu</t>
  </si>
  <si>
    <t>Samoa</t>
  </si>
  <si>
    <t>Isole Marianne settentrionali</t>
  </si>
  <si>
    <t>Polinesia Francese</t>
  </si>
  <si>
    <t>Stati Federati di Micronesia</t>
  </si>
  <si>
    <t>Isole Marshall</t>
  </si>
  <si>
    <t>Palau</t>
  </si>
  <si>
    <t>Samoa americane</t>
  </si>
  <si>
    <t>Guam</t>
  </si>
  <si>
    <t>Isole Heard e McDonald</t>
  </si>
  <si>
    <t>Isole Cook</t>
  </si>
  <si>
    <t>Terre australi e antartiche francesi</t>
  </si>
  <si>
    <t>Provviste e dotazioni di bordo nel quadro degli scambi intra Ue</t>
  </si>
  <si>
    <t>Provviste e dotazioni di bordo nel quadro degli scambi con i paesi terzi</t>
  </si>
  <si>
    <t>Paesi e territori non specificati nel quadro degli scambi intra UE</t>
  </si>
  <si>
    <t>Paesi e territori non specificati nel quadro degli scambi con i paesi terzi</t>
  </si>
  <si>
    <t>Paesi e territori non specificati per ragioni commerciali o militari</t>
  </si>
  <si>
    <t>primi 3 mesi 2018</t>
  </si>
  <si>
    <t>primi 6 mesi 2018</t>
  </si>
  <si>
    <t>primi 9 mesi 2018</t>
  </si>
  <si>
    <t>Totale EU28</t>
  </si>
  <si>
    <t>America centro-meridionale</t>
  </si>
  <si>
    <t>Area Euro 19</t>
  </si>
  <si>
    <t>Unione Europea no Euro</t>
  </si>
  <si>
    <t>Kiribati</t>
  </si>
  <si>
    <t>Georgia del Sud e isole Sandwich australi</t>
  </si>
  <si>
    <t>SantElena, Ascensione e Tristan da Cunha</t>
  </si>
  <si>
    <t>Saint Pierre e Miquelon</t>
  </si>
  <si>
    <t>Isole Salomone</t>
  </si>
  <si>
    <t>São Tomé e Principe</t>
  </si>
  <si>
    <t>Tonga</t>
  </si>
  <si>
    <t>Tokelau</t>
  </si>
  <si>
    <t xml:space="preserve"> </t>
  </si>
  <si>
    <t>Totale EXTRA UE28</t>
  </si>
  <si>
    <t>030</t>
  </si>
  <si>
    <t>Cod. 
Ateco</t>
  </si>
  <si>
    <t>.</t>
  </si>
  <si>
    <t>Cod.
Ateco</t>
  </si>
  <si>
    <t>011</t>
  </si>
  <si>
    <t>012</t>
  </si>
  <si>
    <t>013</t>
  </si>
  <si>
    <t>014</t>
  </si>
  <si>
    <t>021</t>
  </si>
  <si>
    <t>022</t>
  </si>
  <si>
    <t>023</t>
  </si>
  <si>
    <t>051</t>
  </si>
  <si>
    <t>052</t>
  </si>
  <si>
    <t>061</t>
  </si>
  <si>
    <t>062</t>
  </si>
  <si>
    <t>071</t>
  </si>
  <si>
    <t>072</t>
  </si>
  <si>
    <t>081</t>
  </si>
  <si>
    <t>089</t>
  </si>
  <si>
    <t>Prodotti di colture agricole non permanenti</t>
  </si>
  <si>
    <t>Prodotti di colture permanenti</t>
  </si>
  <si>
    <t>Piante vive</t>
  </si>
  <si>
    <t>Animali vivi e prodotti di origine animale</t>
  </si>
  <si>
    <t>Piante forestali e altri prodotti della silvicoltura</t>
  </si>
  <si>
    <t>Legno grezzo</t>
  </si>
  <si>
    <t>Prodotti vegetali di bosco non legnosi</t>
  </si>
  <si>
    <t>Pesci e altri prodotti della pesca; prodotti dell'acquacoltura</t>
  </si>
  <si>
    <t>Antracite</t>
  </si>
  <si>
    <t>Lignite</t>
  </si>
  <si>
    <t>Petrolio greggio</t>
  </si>
  <si>
    <t>Gas naturale</t>
  </si>
  <si>
    <t>Minerali metalliferi ferrosi</t>
  </si>
  <si>
    <t>Minerali metalliferi non ferrosi</t>
  </si>
  <si>
    <t>Pietra, sabbia e argilla</t>
  </si>
  <si>
    <t>Minerali di cave e miniere n.c.a.</t>
  </si>
  <si>
    <t>Carne lavorata e conservata e prodotti a base di carne</t>
  </si>
  <si>
    <t>Pesce, crostacei e molluschi lavorati e conservati</t>
  </si>
  <si>
    <t>Frutta e ortaggi lavorati e conservati</t>
  </si>
  <si>
    <t>Oli e grassi vegetali e animali</t>
  </si>
  <si>
    <t>Prodotti delle industrie lattiero-casearie</t>
  </si>
  <si>
    <t>Prodotti della lavorazione di granaglie, amidi e prodotti amidacei</t>
  </si>
  <si>
    <t>Prodotti da forno e farinacei</t>
  </si>
  <si>
    <t>Altri prodotti alimentari</t>
  </si>
  <si>
    <t>Prodotti per l'alimentazione degli animali</t>
  </si>
  <si>
    <t>Tabacco</t>
  </si>
  <si>
    <t>Filati di fibre tessili</t>
  </si>
  <si>
    <t>Tessuti</t>
  </si>
  <si>
    <t>Altri prodotti tessili</t>
  </si>
  <si>
    <t>Articoli di abbigliamento, escluso l'abbigliamento in pelliccia</t>
  </si>
  <si>
    <t>Articoli di abbigliamento in pelliccia</t>
  </si>
  <si>
    <t>Articoli di maglieria</t>
  </si>
  <si>
    <t>Cuoio conciato e lavorato; articoli da viaggio, borse, pelletteria e selleria; pellicce preparate e tinte</t>
  </si>
  <si>
    <t>Legno tagliato e piallato</t>
  </si>
  <si>
    <t>Prodotti in legno, sughero, paglia e materiali da intreccio</t>
  </si>
  <si>
    <t>Pasta-carta, carta e cartone</t>
  </si>
  <si>
    <t>Articoli di carta e di cartone</t>
  </si>
  <si>
    <t>Prodotti della stampa</t>
  </si>
  <si>
    <t>Prodotti di cokeria</t>
  </si>
  <si>
    <t>Prodotti derivanti dalla raffinazione del petrolio</t>
  </si>
  <si>
    <t>Prodotti chimici di base, fertilizzanti e composti azotati, materie plastiche e gomma sintetica in forme primarie</t>
  </si>
  <si>
    <t>Agrofarmaci e altri prodotti chimici per l'agricoltura</t>
  </si>
  <si>
    <t>Pitture, vernici e smalti, inchiostri da stampa e adesivi sintetici (mastici)</t>
  </si>
  <si>
    <t>Saponi e detergenti, prodotti per la pulizia e la lucidatura, profumi e cosmetici</t>
  </si>
  <si>
    <t>Altri prodotti chimici</t>
  </si>
  <si>
    <t>Fibre sintetiche e artificiali</t>
  </si>
  <si>
    <t>Prodotti farmaceutici di base</t>
  </si>
  <si>
    <t>Medicinali e preparati farmaceutici</t>
  </si>
  <si>
    <t>Articoli in gomma</t>
  </si>
  <si>
    <t>Articoli in materie plastiche</t>
  </si>
  <si>
    <t>Prodotti refrattari</t>
  </si>
  <si>
    <t>Materiali da costruzione in terracotta</t>
  </si>
  <si>
    <t>Altri prodotti in porcellana e in ceramica</t>
  </si>
  <si>
    <t>Cemento, calce e gesso</t>
  </si>
  <si>
    <t>Prodotti in calcestruzzo, cemento e gesso</t>
  </si>
  <si>
    <t>Prodotti abrasivi e di minerali non metalliferi n.c.a.</t>
  </si>
  <si>
    <t>Prodotti della siderurgia</t>
  </si>
  <si>
    <t>Tubi, condotti, profilati cavi e relativi accessori in acciaio (esclusi quelli in acciaio colato)</t>
  </si>
  <si>
    <t>Altri prodotti della prima trasformazione dell'acciaio</t>
  </si>
  <si>
    <t>Metalli di base preziosi e altri metalli non ferrosi; combustibili nucleari</t>
  </si>
  <si>
    <t>Prodotti della fusione della ghisa e dell'acciaio</t>
  </si>
  <si>
    <t>Elementi da costruzione in metallo</t>
  </si>
  <si>
    <t>Cisterne, serbatoi, radiatori e contenitori in metallo</t>
  </si>
  <si>
    <t>Generatori di vapore, esclusi i contenitori in metallo per caldaie per il riscaldamento centrale ad acqua calda</t>
  </si>
  <si>
    <t>Armi e munizioni</t>
  </si>
  <si>
    <t>Articoli di coltelleria, utensili e oggetti di ferramenta</t>
  </si>
  <si>
    <t>Altri prodotti in metallo</t>
  </si>
  <si>
    <t>Componenti elettronici e schede elettroniche</t>
  </si>
  <si>
    <t>Computer e unità periferiche</t>
  </si>
  <si>
    <t>Apparecchiature per le telecomunicazioni</t>
  </si>
  <si>
    <t>Prodotti di elettronica di consumo audio e video</t>
  </si>
  <si>
    <t>Strumenti e apparecchi di misurazione, prova e navigazione; orologi</t>
  </si>
  <si>
    <t>Strumenti per irradiazione, apparecchiature elettromedicali ed elettroterapeutiche</t>
  </si>
  <si>
    <t>Strumenti ottici e attrezzature fotografiche</t>
  </si>
  <si>
    <t>Supporti magnetici e ottici</t>
  </si>
  <si>
    <t>Motori, generatori e trasformatori elettrici; apparecchiature per la distribuzione e il controllo dell'elettricità</t>
  </si>
  <si>
    <t>Batterie di pile e accumulatori elettrici</t>
  </si>
  <si>
    <t>Apparecchiature di cablaggio</t>
  </si>
  <si>
    <t>Apparecchiature per illuminazione</t>
  </si>
  <si>
    <t>Apparecchi per uso domestico</t>
  </si>
  <si>
    <t>Macchine di impiego generale</t>
  </si>
  <si>
    <t>Altre macchine di impiego generale</t>
  </si>
  <si>
    <t>Macchine per l'agricoltura e la silvicoltura</t>
  </si>
  <si>
    <t>Macchine per la formatura dei metalli e altre macchine utensili</t>
  </si>
  <si>
    <t>Altre macchine per impieghi speciali</t>
  </si>
  <si>
    <t>Autoveicoli</t>
  </si>
  <si>
    <t>Carrozzerie per autoveicoli; rimorchi e semirimorchi</t>
  </si>
  <si>
    <t>Parti e accessori per autoveicoli e loro motori</t>
  </si>
  <si>
    <t>Navi e imbarcazioni</t>
  </si>
  <si>
    <t>Locomotive e materiale rotabile ferro-tranviario</t>
  </si>
  <si>
    <t>Aeromobili, veicoli spaziali e relativi dispositivi</t>
  </si>
  <si>
    <t>Veicoli militari da combattimento</t>
  </si>
  <si>
    <t>Mezzi di trasporto n.c.a.</t>
  </si>
  <si>
    <t>Gioielleria, bigiotteria e articoli connessi; pietre preziose lavorate</t>
  </si>
  <si>
    <t>Strumenti musicali</t>
  </si>
  <si>
    <t>Articoli sportivi</t>
  </si>
  <si>
    <t>Giochi e giocattoli</t>
  </si>
  <si>
    <t>Strumenti e forniture mediche e dentistiche</t>
  </si>
  <si>
    <t>Altri prodotti delle industrie manifatturiere n.c.a.</t>
  </si>
  <si>
    <t>Gas manufatti e combustibili gassosi</t>
  </si>
  <si>
    <t>Rifiuti</t>
  </si>
  <si>
    <t>Prodotti del trattamento e dello smaltimento dei rifiuti</t>
  </si>
  <si>
    <t>Libri, periodici e prodotti di altre attività editoriali</t>
  </si>
  <si>
    <t>Giochi per computer e altri software a pacchetto</t>
  </si>
  <si>
    <t>Prodotti delle attività cinematografiche, video e televisive</t>
  </si>
  <si>
    <t>Prodotti dell'editoria musicale e supporti per la registrazione sonora</t>
  </si>
  <si>
    <t>Prodotti delle attività fotografiche</t>
  </si>
  <si>
    <t>Prodotti delle attività creative, artistiche e d'intrattenimento</t>
  </si>
  <si>
    <t>Prodotti delle attività di biblioteche, archivi, musei e di altre attività culturali</t>
  </si>
  <si>
    <t>Merci dichiarate come provviste di bordo, merci nazionali di ritorno e respinte, merci varie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</si>
  <si>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</si>
  <si>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</si>
  <si>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</si>
  <si>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</si>
  <si>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</si>
  <si>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</si>
  <si>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</si>
  <si>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</si>
  <si>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</si>
  <si>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</si>
  <si>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</si>
  <si>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</si>
  <si>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</si>
  <si>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139</t>
  </si>
  <si>
    <t>141</t>
  </si>
  <si>
    <t>142</t>
  </si>
  <si>
    <t>143</t>
  </si>
  <si>
    <t>151</t>
  </si>
  <si>
    <t>152</t>
  </si>
  <si>
    <t>161</t>
  </si>
  <si>
    <t>162</t>
  </si>
  <si>
    <t>171</t>
  </si>
  <si>
    <t>172</t>
  </si>
  <si>
    <t>181</t>
  </si>
  <si>
    <t>191</t>
  </si>
  <si>
    <t>192</t>
  </si>
  <si>
    <t>201</t>
  </si>
  <si>
    <t>202</t>
  </si>
  <si>
    <t>203</t>
  </si>
  <si>
    <t>204</t>
  </si>
  <si>
    <t>205</t>
  </si>
  <si>
    <t>206</t>
  </si>
  <si>
    <t>211</t>
  </si>
  <si>
    <t>212</t>
  </si>
  <si>
    <t>221</t>
  </si>
  <si>
    <t>222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</si>
  <si>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</si>
  <si>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</si>
  <si>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</si>
  <si>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</si>
  <si>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</si>
  <si>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</si>
  <si>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</si>
  <si>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</si>
  <si>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</si>
  <si>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242</t>
  </si>
  <si>
    <t>243</t>
  </si>
  <si>
    <t>244</t>
  </si>
  <si>
    <t>245</t>
  </si>
  <si>
    <t>251</t>
  </si>
  <si>
    <t>252</t>
  </si>
  <si>
    <t>253</t>
  </si>
  <si>
    <t>254</t>
  </si>
  <si>
    <t>257</t>
  </si>
  <si>
    <t>259</t>
  </si>
  <si>
    <t>261</t>
  </si>
  <si>
    <t>262</t>
  </si>
  <si>
    <t>263</t>
  </si>
  <si>
    <t>264</t>
  </si>
  <si>
    <t>265</t>
  </si>
  <si>
    <t>266</t>
  </si>
  <si>
    <t>267</t>
  </si>
  <si>
    <t>268</t>
  </si>
  <si>
    <t>271</t>
  </si>
  <si>
    <t>272</t>
  </si>
  <si>
    <t>273</t>
  </si>
  <si>
    <t>274</t>
  </si>
  <si>
    <t>275</t>
  </si>
  <si>
    <t>279</t>
  </si>
  <si>
    <t>281</t>
  </si>
  <si>
    <t>282</t>
  </si>
  <si>
    <t>283</t>
  </si>
  <si>
    <t>284</t>
  </si>
  <si>
    <t>289</t>
  </si>
  <si>
    <t>291</t>
  </si>
  <si>
    <t>292</t>
  </si>
  <si>
    <t>293</t>
  </si>
  <si>
    <t>301</t>
  </si>
  <si>
    <t>302</t>
  </si>
  <si>
    <t>303</t>
  </si>
  <si>
    <t>304</t>
  </si>
  <si>
    <t>309</t>
  </si>
  <si>
    <t>310</t>
  </si>
  <si>
    <t>321</t>
  </si>
  <si>
    <t>322</t>
  </si>
  <si>
    <t>323</t>
  </si>
  <si>
    <t>324</t>
  </si>
  <si>
    <t>325</t>
  </si>
  <si>
    <t>329</t>
  </si>
  <si>
    <t>352</t>
  </si>
  <si>
    <t>381</t>
  </si>
  <si>
    <t>382</t>
  </si>
  <si>
    <t>581</t>
  </si>
  <si>
    <t>582</t>
  </si>
  <si>
    <t>591</t>
  </si>
  <si>
    <t>592</t>
  </si>
  <si>
    <t>742</t>
  </si>
  <si>
    <t>900</t>
  </si>
  <si>
    <t>910</t>
  </si>
  <si>
    <t>899</t>
  </si>
  <si>
    <t>Province e 
regioni</t>
  </si>
  <si>
    <t>Province e
 regioni</t>
  </si>
  <si>
    <t>var.% 18/15</t>
  </si>
  <si>
    <t>var.% 18/16</t>
  </si>
  <si>
    <t>var.% 18/17</t>
  </si>
  <si>
    <t>dato annuale 2017</t>
  </si>
  <si>
    <t>dato annuale 2018</t>
  </si>
  <si>
    <t>primi 3 mesi 2019</t>
  </si>
  <si>
    <t>primi 6 mesi 2019</t>
  </si>
  <si>
    <t>II trim.</t>
  </si>
  <si>
    <t>Tuvalu</t>
  </si>
  <si>
    <t>Energia elettrica</t>
  </si>
  <si>
    <t>Acque e fanghi di depurazione</t>
  </si>
  <si>
    <t>Prodotti del recupero dei materiali esclusi prodotti nuovi derivanti da materie prime secondarie</t>
  </si>
  <si>
    <t>Prodotti di altre attività di servizi per la persona</t>
  </si>
  <si>
    <t>totale verifica</t>
  </si>
  <si>
    <t>verifica totale</t>
  </si>
  <si>
    <t>Importazioni, esportazioni e saldi per provincia. Anni 2015-2018. Valori in milioni di euro e variazioni percentuali</t>
  </si>
  <si>
    <t>Importazioni per provincia e voce merceologica*. Anni 2015-2018. Valori in milioni di euro e variazioni percentuali rispetto all'anno precedente</t>
  </si>
  <si>
    <t>Esportazioni per provincia e voce merceologica*. Anni 2015-2018. Valori in milioni di euro e variazioni percentuali rispetto all'anno precedente</t>
  </si>
  <si>
    <t>Importazioni per provincia e area geografica di provenienza delle merci. Anni 2015-2018. Valori in milioni di euro e variazioni percentuali</t>
  </si>
  <si>
    <t>Esportazioni per provincia e area geografica di destinazione delle merci. Anni 2015-2018. Valori in milioni di euro e variazioni percentuali</t>
  </si>
  <si>
    <t>Paesi per valore delle importazioni ed esportazioni per provincia. Anni 2015-2018. Valori in milioni di euro e variazioni percentuali</t>
  </si>
  <si>
    <t>Prodotti per valore delle importazioni ed esportazioni per provincia. Anni 2015-2018. Valori in milioni di euro e variazioni percentuali</t>
  </si>
  <si>
    <t>Consistenza degli operatori con l'estero per provincia e classe di valore esportato. Anni 2015-2018 e variazioni rispetto all'anno precedente</t>
  </si>
  <si>
    <t>Esportazioni per provincia e classe di valore esportato. Anni 2015-2018 e variazioni rispetto all'anno precedente</t>
  </si>
  <si>
    <t>Importazioni cumulate per provincia. Anni 2017-2019. Valori in milioni di euro e variazioni tendenziali percentuali.</t>
  </si>
  <si>
    <t>Esportazioni cumulate per provincia. Anni 2017-2019. Valori in milioni di euro e variazioni tendenziali percentuali.</t>
  </si>
  <si>
    <t>Importazioni cumulate per provincia e voce merceologica*. Anni 2017-2019. Valori in milioni di euro e variazioni percentuali rispetto all'anno precedente</t>
  </si>
  <si>
    <t>Esportazioni cumulate per provincia e voce merceologica*. Anni 2017-2019. Valori in milioni di euro e variazioni percentuali rispetto all'anno precedente</t>
  </si>
  <si>
    <t>Importazioni cumulate per provincia e area geografica di provenienza delle merci. Anni 2017-2019. Valori in milioni di euro e variazioni percentuali</t>
  </si>
  <si>
    <t>Esportazioni cumulate per provincia e area geografica di destinazione delle merci. Anni 2017-2019. Valori in milioni di euro e variazioni percentuali rispetto all'anno precedente</t>
  </si>
  <si>
    <t>Paesi per valore delle importazioni e delle esportazioni per provincia. Anni 2017-2019. Valori in milioni di euro e variazioni percentuali rispetto all'anno precedente</t>
  </si>
  <si>
    <t>Merci per valore delle importazioni ed esportazioni per provincia. Anni 2017-2019. Valori in milioni di euro e variazioni percentuali rispetto all'anno precedente</t>
  </si>
  <si>
    <t>='Indice tavole'!C14</t>
  </si>
  <si>
    <t>Importazioni</t>
  </si>
  <si>
    <t>Importazione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</si>
</sst>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&quot;€ &quot;* #,##0.00_-;&quot;-€ &quot;* #,##0.00_-;_-&quot;€ &quot;* \-??_-;_-@_-"/>
    <numFmt numFmtId="167" formatCode="_(* #,##0_);_(* \(#,##0\);_(* &quot;-&quot;_);_(@_)"/>
    <numFmt numFmtId="168" formatCode="_-* #,##0.00_-;\-* #,##0.00_-;_-* \-??_-;_-@_-"/>
    <numFmt numFmtId="169" formatCode="#,##0;\-\ #,##0;_-\ &quot;- &quot;"/>
    <numFmt numFmtId="170" formatCode="#,##0;&quot;- &quot;#,##0;_-&quot; - &quot;"/>
    <numFmt numFmtId="171" formatCode="#,##0.0_-"/>
    <numFmt numFmtId="172" formatCode="#,##0.00_-"/>
    <numFmt numFmtId="173" formatCode="#,##0_-"/>
    <numFmt numFmtId="174" formatCode="* #,##0;\-\ #,##0;_*\ &quot;-&quot;;"/>
    <numFmt numFmtId="175" formatCode="_-&quot;L.&quot;\ * #,##0_-;\-&quot;L.&quot;\ * #,##0_-;_-&quot;L.&quot;\ * &quot;-&quot;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###0.00"/>
    <numFmt numFmtId="181" formatCode="_-* #,##0.0_-;\-* #,##0.0_-;_-* &quot;-&quot;??_-;_-@_-"/>
    <numFmt numFmtId="182" formatCode="_-* #,##0_-;\-* #,##0_-;_-* &quot;-&quot;??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 ;[Red]\-#,##0.0\ "/>
    <numFmt numFmtId="190" formatCode="0.0_ ;[Red]\-0.0\ "/>
    <numFmt numFmtId="191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8"/>
      <name val="Courier"/>
      <family val="3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9"/>
      <name val="Tahoma"/>
      <family val="2"/>
    </font>
    <font>
      <sz val="8"/>
      <name val="Calibri"/>
      <family val="2"/>
    </font>
    <font>
      <b/>
      <sz val="12"/>
      <name val="Trebuchet MS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48" fillId="27" borderId="1" applyNumberFormat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ill="0" applyBorder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7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7">
      <alignment horizontal="right" vertical="center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7">
      <alignment vertical="center" wrapText="1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7">
      <alignment horizontal="right" vertical="center"/>
      <protection/>
    </xf>
    <xf numFmtId="49" fontId="8" fillId="30" borderId="8">
      <alignment horizontal="centerContinuous" vertical="center" wrapText="1"/>
      <protection/>
    </xf>
    <xf numFmtId="0" fontId="7" fillId="31" borderId="8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2" borderId="9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2" borderId="10">
      <alignment horizontal="center" vertical="center" wrapText="1"/>
      <protection/>
    </xf>
    <xf numFmtId="49" fontId="8" fillId="30" borderId="8">
      <alignment horizontal="centerContinuous" vertical="center" wrapText="1"/>
      <protection/>
    </xf>
    <xf numFmtId="49" fontId="8" fillId="30" borderId="8">
      <alignment horizontal="centerContinuous" vertical="center" wrapText="1"/>
      <protection/>
    </xf>
    <xf numFmtId="49" fontId="8" fillId="33" borderId="10">
      <alignment horizontal="center" vertical="center" wrapText="1"/>
      <protection/>
    </xf>
    <xf numFmtId="49" fontId="10" fillId="0" borderId="0">
      <alignment horizontal="left" vertical="center"/>
      <protection/>
    </xf>
    <xf numFmtId="49" fontId="11" fillId="0" borderId="0">
      <alignment horizontal="left" vertical="center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174" fontId="12" fillId="0" borderId="0">
      <alignment/>
      <protection/>
    </xf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44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14" fillId="0" borderId="0" xfId="0" applyNumberFormat="1" applyFont="1" applyFill="1" applyAlignment="1">
      <alignment vertical="center"/>
    </xf>
    <xf numFmtId="1" fontId="14" fillId="36" borderId="8" xfId="85" applyNumberFormat="1" applyFont="1" applyFill="1" applyBorder="1" applyAlignment="1">
      <alignment horizontal="center" vertical="center"/>
      <protection/>
    </xf>
    <xf numFmtId="1" fontId="15" fillId="36" borderId="8" xfId="89" applyNumberFormat="1" applyFont="1" applyFill="1" applyBorder="1" applyAlignment="1" quotePrefix="1">
      <alignment horizontal="center" vertical="center" wrapText="1"/>
    </xf>
    <xf numFmtId="0" fontId="17" fillId="0" borderId="15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14" fillId="37" borderId="8" xfId="0" applyFont="1" applyFill="1" applyBorder="1" applyAlignment="1">
      <alignment vertical="center"/>
    </xf>
    <xf numFmtId="3" fontId="14" fillId="37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5" fillId="37" borderId="8" xfId="90" applyFont="1" applyFill="1" applyBorder="1" applyAlignment="1">
      <alignment horizontal="center" vertical="center" wrapText="1"/>
      <protection/>
    </xf>
    <xf numFmtId="0" fontId="17" fillId="0" borderId="15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horizontal="right" vertical="center"/>
    </xf>
    <xf numFmtId="0" fontId="14" fillId="37" borderId="8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Alignment="1">
      <alignment/>
    </xf>
    <xf numFmtId="0" fontId="15" fillId="0" borderId="0" xfId="88" applyFont="1" applyFill="1" applyBorder="1" applyAlignment="1">
      <alignment vertical="center"/>
    </xf>
    <xf numFmtId="3" fontId="16" fillId="0" borderId="0" xfId="89" applyNumberFormat="1" applyFont="1" applyAlignment="1">
      <alignment vertical="center"/>
    </xf>
    <xf numFmtId="164" fontId="16" fillId="0" borderId="0" xfId="89" applyNumberFormat="1" applyFont="1" applyAlignment="1">
      <alignment vertical="center"/>
    </xf>
    <xf numFmtId="0" fontId="16" fillId="0" borderId="0" xfId="89" applyFont="1" applyAlignment="1">
      <alignment vertical="center"/>
    </xf>
    <xf numFmtId="3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64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5" fillId="37" borderId="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vertical="center"/>
    </xf>
    <xf numFmtId="164" fontId="16" fillId="0" borderId="1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5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1" fontId="14" fillId="36" borderId="8" xfId="85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7" fillId="38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0" fontId="16" fillId="0" borderId="0" xfId="88" applyFont="1" applyFill="1" applyBorder="1" applyAlignment="1">
      <alignment vertical="center"/>
    </xf>
    <xf numFmtId="0" fontId="46" fillId="0" borderId="0" xfId="36" applyBorder="1" applyAlignment="1">
      <alignment vertical="center"/>
    </xf>
    <xf numFmtId="0" fontId="14" fillId="37" borderId="19" xfId="0" applyNumberFormat="1" applyFont="1" applyFill="1" applyBorder="1" applyAlignment="1">
      <alignment vertical="center"/>
    </xf>
    <xf numFmtId="1" fontId="15" fillId="36" borderId="8" xfId="89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vertical="center"/>
    </xf>
    <xf numFmtId="0" fontId="15" fillId="37" borderId="16" xfId="90" applyFont="1" applyFill="1" applyBorder="1" applyAlignment="1">
      <alignment horizontal="center" vertical="center" wrapText="1"/>
      <protection/>
    </xf>
    <xf numFmtId="1" fontId="14" fillId="36" borderId="8" xfId="85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6" fillId="0" borderId="18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20" xfId="0" applyFont="1" applyFill="1" applyBorder="1" applyAlignment="1">
      <alignment horizontal="center" vertical="center" wrapText="1"/>
    </xf>
    <xf numFmtId="0" fontId="14" fillId="38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182" fontId="14" fillId="37" borderId="8" xfId="47" applyNumberFormat="1" applyFont="1" applyFill="1" applyBorder="1" applyAlignment="1">
      <alignment vertical="center"/>
    </xf>
    <xf numFmtId="0" fontId="15" fillId="37" borderId="17" xfId="0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/>
    </xf>
    <xf numFmtId="164" fontId="15" fillId="0" borderId="15" xfId="100" applyNumberFormat="1" applyFont="1" applyFill="1" applyBorder="1" applyAlignment="1">
      <alignment horizontal="center" vertical="center" wrapText="1"/>
    </xf>
    <xf numFmtId="182" fontId="15" fillId="0" borderId="0" xfId="47" applyNumberFormat="1" applyFont="1" applyFill="1" applyBorder="1" applyAlignment="1">
      <alignment horizontal="right" vertical="center"/>
    </xf>
    <xf numFmtId="164" fontId="15" fillId="0" borderId="20" xfId="10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/>
    </xf>
    <xf numFmtId="0" fontId="17" fillId="0" borderId="20" xfId="0" applyFont="1" applyBorder="1" applyAlignment="1">
      <alignment/>
    </xf>
    <xf numFmtId="164" fontId="16" fillId="0" borderId="22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/>
    </xf>
    <xf numFmtId="0" fontId="16" fillId="4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vertical="center"/>
    </xf>
    <xf numFmtId="0" fontId="14" fillId="37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182" fontId="14" fillId="37" borderId="24" xfId="47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82" fontId="16" fillId="0" borderId="16" xfId="47" applyNumberFormat="1" applyFont="1" applyFill="1" applyBorder="1" applyAlignment="1">
      <alignment horizontal="right" vertical="center"/>
    </xf>
    <xf numFmtId="182" fontId="16" fillId="0" borderId="18" xfId="47" applyNumberFormat="1" applyFont="1" applyFill="1" applyBorder="1" applyAlignment="1">
      <alignment horizontal="right" vertical="center"/>
    </xf>
    <xf numFmtId="182" fontId="16" fillId="0" borderId="17" xfId="47" applyNumberFormat="1" applyFont="1" applyFill="1" applyBorder="1" applyAlignment="1">
      <alignment horizontal="right" vertical="center"/>
    </xf>
    <xf numFmtId="182" fontId="16" fillId="0" borderId="15" xfId="47" applyNumberFormat="1" applyFont="1" applyFill="1" applyBorder="1" applyAlignment="1">
      <alignment horizontal="right" vertical="center"/>
    </xf>
    <xf numFmtId="182" fontId="17" fillId="0" borderId="0" xfId="47" applyNumberFormat="1" applyFont="1" applyAlignment="1">
      <alignment/>
    </xf>
    <xf numFmtId="0" fontId="17" fillId="41" borderId="0" xfId="0" applyFont="1" applyFill="1" applyAlignment="1">
      <alignment/>
    </xf>
    <xf numFmtId="0" fontId="17" fillId="41" borderId="0" xfId="0" applyFont="1" applyFill="1" applyAlignment="1">
      <alignment/>
    </xf>
    <xf numFmtId="0" fontId="17" fillId="42" borderId="0" xfId="0" applyFont="1" applyFill="1" applyAlignment="1">
      <alignment/>
    </xf>
    <xf numFmtId="0" fontId="16" fillId="42" borderId="0" xfId="0" applyFont="1" applyFill="1" applyAlignment="1">
      <alignment/>
    </xf>
    <xf numFmtId="182" fontId="17" fillId="0" borderId="15" xfId="47" applyNumberFormat="1" applyFont="1" applyBorder="1" applyAlignment="1">
      <alignment/>
    </xf>
    <xf numFmtId="189" fontId="17" fillId="0" borderId="15" xfId="0" applyNumberFormat="1" applyFont="1" applyBorder="1" applyAlignment="1">
      <alignment vertical="center"/>
    </xf>
    <xf numFmtId="189" fontId="14" fillId="37" borderId="8" xfId="0" applyNumberFormat="1" applyFont="1" applyFill="1" applyBorder="1" applyAlignment="1">
      <alignment vertical="center"/>
    </xf>
    <xf numFmtId="189" fontId="16" fillId="0" borderId="15" xfId="0" applyNumberFormat="1" applyFont="1" applyFill="1" applyBorder="1" applyAlignment="1">
      <alignment horizontal="right" vertical="center"/>
    </xf>
    <xf numFmtId="190" fontId="17" fillId="0" borderId="15" xfId="0" applyNumberFormat="1" applyFont="1" applyBorder="1" applyAlignment="1">
      <alignment vertical="center"/>
    </xf>
    <xf numFmtId="182" fontId="16" fillId="0" borderId="0" xfId="47" applyNumberFormat="1" applyFont="1" applyFill="1" applyBorder="1" applyAlignment="1">
      <alignment horizontal="right" vertical="center"/>
    </xf>
    <xf numFmtId="182" fontId="14" fillId="37" borderId="19" xfId="47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18" xfId="0" applyNumberFormat="1" applyFont="1" applyFill="1" applyBorder="1" applyAlignment="1" quotePrefix="1">
      <alignment vertical="center"/>
    </xf>
    <xf numFmtId="49" fontId="16" fillId="0" borderId="16" xfId="0" applyNumberFormat="1" applyFont="1" applyFill="1" applyBorder="1" applyAlignment="1" quotePrefix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 quotePrefix="1">
      <alignment vertical="center"/>
    </xf>
    <xf numFmtId="49" fontId="17" fillId="0" borderId="0" xfId="0" applyNumberFormat="1" applyFont="1" applyAlignment="1" quotePrefix="1">
      <alignment/>
    </xf>
    <xf numFmtId="49" fontId="17" fillId="0" borderId="0" xfId="0" applyNumberFormat="1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89" fontId="17" fillId="0" borderId="8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3" fillId="0" borderId="0" xfId="82">
      <alignment/>
      <protection/>
    </xf>
    <xf numFmtId="182" fontId="17" fillId="0" borderId="16" xfId="47" applyNumberFormat="1" applyFont="1" applyBorder="1" applyAlignment="1">
      <alignment/>
    </xf>
    <xf numFmtId="0" fontId="14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46" fillId="0" borderId="0" xfId="36" applyAlignment="1">
      <alignment vertical="center"/>
    </xf>
    <xf numFmtId="0" fontId="15" fillId="0" borderId="0" xfId="90" applyFont="1" applyAlignment="1">
      <alignment horizontal="left" vertical="center" wrapText="1"/>
      <protection/>
    </xf>
    <xf numFmtId="0" fontId="15" fillId="0" borderId="25" xfId="90" applyFont="1" applyBorder="1" applyAlignment="1">
      <alignment vertical="center" wrapText="1"/>
      <protection/>
    </xf>
    <xf numFmtId="0" fontId="15" fillId="37" borderId="19" xfId="90" applyFont="1" applyFill="1" applyBorder="1" applyAlignment="1">
      <alignment horizontal="center" vertical="center" wrapText="1"/>
      <protection/>
    </xf>
    <xf numFmtId="3" fontId="17" fillId="0" borderId="16" xfId="0" applyNumberFormat="1" applyFont="1" applyBorder="1" applyAlignment="1">
      <alignment horizontal="right" vertical="center"/>
    </xf>
    <xf numFmtId="189" fontId="17" fillId="0" borderId="16" xfId="0" applyNumberFormat="1" applyFont="1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182" fontId="14" fillId="43" borderId="8" xfId="47" applyNumberFormat="1" applyFont="1" applyFill="1" applyBorder="1" applyAlignment="1">
      <alignment vertical="center"/>
    </xf>
    <xf numFmtId="189" fontId="17" fillId="43" borderId="19" xfId="0" applyNumberFormat="1" applyFont="1" applyFill="1" applyBorder="1" applyAlignment="1">
      <alignment horizontal="right" vertical="center"/>
    </xf>
    <xf numFmtId="189" fontId="17" fillId="43" borderId="8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left" vertical="top" wrapText="1"/>
    </xf>
    <xf numFmtId="3" fontId="18" fillId="0" borderId="0" xfId="0" applyNumberFormat="1" applyFont="1" applyAlignment="1">
      <alignment horizontal="right" vertical="top"/>
    </xf>
    <xf numFmtId="0" fontId="15" fillId="0" borderId="25" xfId="90" applyFont="1" applyBorder="1" applyAlignment="1">
      <alignment horizontal="left" vertical="center" wrapText="1"/>
      <protection/>
    </xf>
    <xf numFmtId="0" fontId="17" fillId="0" borderId="25" xfId="0" applyFont="1" applyBorder="1" applyAlignment="1">
      <alignment horizontal="left" vertical="center"/>
    </xf>
    <xf numFmtId="0" fontId="15" fillId="0" borderId="0" xfId="90" applyFont="1" applyAlignment="1">
      <alignment vertical="center" wrapText="1"/>
      <protection/>
    </xf>
    <xf numFmtId="0" fontId="15" fillId="37" borderId="8" xfId="90" applyFont="1" applyFill="1" applyBorder="1" applyAlignment="1">
      <alignment vertical="center" wrapText="1"/>
      <protection/>
    </xf>
    <xf numFmtId="0" fontId="15" fillId="37" borderId="18" xfId="90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vertical="center"/>
    </xf>
    <xf numFmtId="43" fontId="15" fillId="0" borderId="25" xfId="47" applyFont="1" applyBorder="1" applyAlignment="1">
      <alignment vertical="center" wrapText="1"/>
    </xf>
    <xf numFmtId="0" fontId="15" fillId="0" borderId="0" xfId="88" applyFont="1" applyAlignment="1">
      <alignment vertical="center"/>
    </xf>
    <xf numFmtId="164" fontId="17" fillId="0" borderId="25" xfId="0" applyNumberFormat="1" applyFont="1" applyBorder="1" applyAlignment="1">
      <alignment/>
    </xf>
    <xf numFmtId="0" fontId="14" fillId="37" borderId="19" xfId="0" applyFont="1" applyFill="1" applyBorder="1" applyAlignment="1">
      <alignment vertical="center"/>
    </xf>
    <xf numFmtId="189" fontId="17" fillId="44" borderId="17" xfId="0" applyNumberFormat="1" applyFont="1" applyFill="1" applyBorder="1" applyAlignment="1">
      <alignment horizontal="right" vertical="center"/>
    </xf>
    <xf numFmtId="189" fontId="17" fillId="0" borderId="21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/>
    </xf>
    <xf numFmtId="0" fontId="15" fillId="37" borderId="17" xfId="90" applyFont="1" applyFill="1" applyBorder="1" applyAlignment="1">
      <alignment vertical="center" wrapText="1"/>
      <protection/>
    </xf>
    <xf numFmtId="3" fontId="17" fillId="0" borderId="15" xfId="0" applyNumberFormat="1" applyFont="1" applyBorder="1" applyAlignment="1">
      <alignment horizontal="right" vertical="center"/>
    </xf>
    <xf numFmtId="189" fontId="17" fillId="44" borderId="8" xfId="0" applyNumberFormat="1" applyFont="1" applyFill="1" applyBorder="1" applyAlignment="1">
      <alignment horizontal="right" vertical="center"/>
    </xf>
    <xf numFmtId="0" fontId="17" fillId="0" borderId="25" xfId="0" applyFont="1" applyBorder="1" applyAlignment="1">
      <alignment/>
    </xf>
    <xf numFmtId="0" fontId="23" fillId="0" borderId="0" xfId="0" applyFont="1" applyAlignment="1">
      <alignment vertical="center"/>
    </xf>
    <xf numFmtId="1" fontId="15" fillId="36" borderId="26" xfId="89" applyNumberFormat="1" applyFont="1" applyFill="1" applyBorder="1" applyAlignment="1" quotePrefix="1">
      <alignment horizontal="center" vertical="center" wrapText="1"/>
    </xf>
    <xf numFmtId="164" fontId="17" fillId="0" borderId="16" xfId="0" applyNumberFormat="1" applyFont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164" fontId="17" fillId="0" borderId="23" xfId="0" applyNumberFormat="1" applyFont="1" applyBorder="1" applyAlignment="1">
      <alignment vertical="center"/>
    </xf>
    <xf numFmtId="164" fontId="17" fillId="44" borderId="19" xfId="0" applyNumberFormat="1" applyFont="1" applyFill="1" applyBorder="1" applyAlignment="1">
      <alignment horizontal="right" vertical="center"/>
    </xf>
    <xf numFmtId="164" fontId="17" fillId="44" borderId="8" xfId="0" applyNumberFormat="1" applyFont="1" applyFill="1" applyBorder="1" applyAlignment="1">
      <alignment horizontal="right" vertical="center"/>
    </xf>
    <xf numFmtId="164" fontId="17" fillId="44" borderId="26" xfId="0" applyNumberFormat="1" applyFont="1" applyFill="1" applyBorder="1" applyAlignment="1">
      <alignment vertical="center"/>
    </xf>
    <xf numFmtId="0" fontId="19" fillId="0" borderId="0" xfId="0" applyFont="1" applyAlignment="1">
      <alignment wrapText="1"/>
    </xf>
    <xf numFmtId="0" fontId="15" fillId="0" borderId="0" xfId="90" applyFont="1" applyAlignment="1">
      <alignment horizontal="center" vertical="center" wrapText="1"/>
      <protection/>
    </xf>
    <xf numFmtId="190" fontId="17" fillId="40" borderId="8" xfId="0" applyNumberFormat="1" applyFont="1" applyFill="1" applyBorder="1" applyAlignment="1">
      <alignment vertical="center"/>
    </xf>
    <xf numFmtId="190" fontId="14" fillId="40" borderId="8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40" borderId="8" xfId="0" applyFont="1" applyFill="1" applyBorder="1" applyAlignment="1">
      <alignment horizontal="left" vertical="center"/>
    </xf>
    <xf numFmtId="189" fontId="15" fillId="40" borderId="8" xfId="0" applyNumberFormat="1" applyFont="1" applyFill="1" applyBorder="1" applyAlignment="1">
      <alignment horizontal="right" vertical="center"/>
    </xf>
    <xf numFmtId="1" fontId="15" fillId="36" borderId="20" xfId="89" applyNumberFormat="1" applyFont="1" applyFill="1" applyBorder="1" applyAlignment="1">
      <alignment horizontal="center" vertical="center" wrapText="1"/>
    </xf>
    <xf numFmtId="0" fontId="15" fillId="37" borderId="8" xfId="0" applyFont="1" applyFill="1" applyBorder="1" applyAlignment="1">
      <alignment horizontal="center" vertical="center" wrapText="1"/>
    </xf>
    <xf numFmtId="0" fontId="15" fillId="40" borderId="27" xfId="0" applyFont="1" applyFill="1" applyBorder="1" applyAlignment="1">
      <alignment horizontal="left" vertical="center"/>
    </xf>
    <xf numFmtId="0" fontId="16" fillId="40" borderId="8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>
      <alignment/>
    </xf>
    <xf numFmtId="0" fontId="22" fillId="0" borderId="0" xfId="87" applyFont="1" applyBorder="1" applyAlignment="1">
      <alignment horizontal="left" vertical="top" wrapText="1"/>
      <protection/>
    </xf>
    <xf numFmtId="0" fontId="22" fillId="0" borderId="0" xfId="87" applyFont="1" applyBorder="1" applyAlignment="1">
      <alignment horizontal="right" vertical="center"/>
      <protection/>
    </xf>
    <xf numFmtId="179" fontId="22" fillId="0" borderId="0" xfId="87" applyNumberFormat="1" applyFont="1" applyBorder="1" applyAlignment="1">
      <alignment horizontal="right" vertical="center"/>
      <protection/>
    </xf>
    <xf numFmtId="0" fontId="22" fillId="0" borderId="0" xfId="83" applyFont="1" applyBorder="1" applyAlignment="1">
      <alignment horizontal="left" vertical="top" wrapText="1"/>
      <protection/>
    </xf>
    <xf numFmtId="0" fontId="22" fillId="0" borderId="0" xfId="83" applyFont="1" applyBorder="1" applyAlignment="1">
      <alignment horizontal="right" vertical="center"/>
      <protection/>
    </xf>
    <xf numFmtId="179" fontId="22" fillId="0" borderId="0" xfId="83" applyNumberFormat="1" applyFont="1" applyBorder="1" applyAlignment="1">
      <alignment horizontal="right" vertical="center"/>
      <protection/>
    </xf>
    <xf numFmtId="3" fontId="15" fillId="40" borderId="8" xfId="0" applyNumberFormat="1" applyFont="1" applyFill="1" applyBorder="1" applyAlignment="1">
      <alignment horizontal="right" vertical="center"/>
    </xf>
    <xf numFmtId="189" fontId="16" fillId="44" borderId="8" xfId="0" applyNumberFormat="1" applyFont="1" applyFill="1" applyBorder="1" applyAlignment="1">
      <alignment horizontal="right" vertical="center"/>
    </xf>
    <xf numFmtId="0" fontId="22" fillId="0" borderId="15" xfId="87" applyFont="1" applyBorder="1" applyAlignment="1">
      <alignment horizontal="left" vertical="top" wrapText="1"/>
      <protection/>
    </xf>
    <xf numFmtId="0" fontId="22" fillId="0" borderId="15" xfId="83" applyFont="1" applyBorder="1" applyAlignment="1">
      <alignment horizontal="left" vertical="top" wrapText="1"/>
      <protection/>
    </xf>
    <xf numFmtId="0" fontId="15" fillId="40" borderId="20" xfId="0" applyFont="1" applyFill="1" applyBorder="1" applyAlignment="1">
      <alignment horizontal="left" vertical="center"/>
    </xf>
    <xf numFmtId="0" fontId="22" fillId="0" borderId="15" xfId="84" applyFont="1" applyBorder="1" applyAlignment="1">
      <alignment horizontal="left" vertical="top" wrapText="1"/>
      <protection/>
    </xf>
    <xf numFmtId="0" fontId="17" fillId="0" borderId="15" xfId="0" applyFont="1" applyBorder="1" applyAlignment="1">
      <alignment horizontal="left" vertical="center"/>
    </xf>
    <xf numFmtId="189" fontId="15" fillId="44" borderId="8" xfId="0" applyNumberFormat="1" applyFont="1" applyFill="1" applyBorder="1" applyAlignment="1">
      <alignment horizontal="right" vertical="center"/>
    </xf>
    <xf numFmtId="0" fontId="17" fillId="44" borderId="8" xfId="0" applyFont="1" applyFill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182" fontId="14" fillId="37" borderId="20" xfId="47" applyNumberFormat="1" applyFont="1" applyFill="1" applyBorder="1" applyAlignment="1">
      <alignment vertical="center"/>
    </xf>
    <xf numFmtId="0" fontId="14" fillId="40" borderId="8" xfId="0" applyFont="1" applyFill="1" applyBorder="1" applyAlignment="1">
      <alignment vertical="center"/>
    </xf>
    <xf numFmtId="182" fontId="14" fillId="40" borderId="8" xfId="47" applyNumberFormat="1" applyFont="1" applyFill="1" applyBorder="1" applyAlignment="1">
      <alignment vertical="center"/>
    </xf>
    <xf numFmtId="182" fontId="15" fillId="40" borderId="19" xfId="47" applyNumberFormat="1" applyFont="1" applyFill="1" applyBorder="1" applyAlignment="1">
      <alignment vertical="center"/>
    </xf>
    <xf numFmtId="189" fontId="14" fillId="40" borderId="19" xfId="0" applyNumberFormat="1" applyFont="1" applyFill="1" applyBorder="1" applyAlignment="1">
      <alignment horizontal="right" vertical="center"/>
    </xf>
    <xf numFmtId="189" fontId="14" fillId="40" borderId="8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/>
    </xf>
    <xf numFmtId="182" fontId="15" fillId="40" borderId="8" xfId="47" applyNumberFormat="1" applyFont="1" applyFill="1" applyBorder="1" applyAlignment="1">
      <alignment vertical="center"/>
    </xf>
    <xf numFmtId="49" fontId="14" fillId="37" borderId="19" xfId="0" applyNumberFormat="1" applyFont="1" applyFill="1" applyBorder="1" applyAlignment="1">
      <alignment vertical="center"/>
    </xf>
    <xf numFmtId="182" fontId="17" fillId="0" borderId="0" xfId="0" applyNumberFormat="1" applyFont="1" applyAlignment="1">
      <alignment/>
    </xf>
    <xf numFmtId="165" fontId="15" fillId="36" borderId="17" xfId="86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vertical="center"/>
    </xf>
    <xf numFmtId="0" fontId="15" fillId="10" borderId="19" xfId="89" applyFont="1" applyFill="1" applyBorder="1" applyAlignment="1">
      <alignment horizontal="center" vertical="center"/>
    </xf>
    <xf numFmtId="0" fontId="15" fillId="10" borderId="27" xfId="89" applyFont="1" applyFill="1" applyBorder="1" applyAlignment="1">
      <alignment horizontal="center" vertical="center"/>
    </xf>
    <xf numFmtId="0" fontId="15" fillId="10" borderId="26" xfId="89" applyFont="1" applyFill="1" applyBorder="1" applyAlignment="1">
      <alignment horizontal="center" vertical="center"/>
    </xf>
    <xf numFmtId="0" fontId="15" fillId="8" borderId="19" xfId="89" applyFont="1" applyFill="1" applyBorder="1" applyAlignment="1">
      <alignment horizontal="center" vertical="center"/>
    </xf>
    <xf numFmtId="0" fontId="15" fillId="8" borderId="27" xfId="89" applyFont="1" applyFill="1" applyBorder="1" applyAlignment="1">
      <alignment horizontal="center" vertical="center"/>
    </xf>
    <xf numFmtId="0" fontId="15" fillId="45" borderId="26" xfId="89" applyFont="1" applyFill="1" applyBorder="1" applyAlignment="1">
      <alignment horizontal="center" vertical="center"/>
    </xf>
    <xf numFmtId="0" fontId="15" fillId="46" borderId="19" xfId="89" applyFont="1" applyFill="1" applyBorder="1" applyAlignment="1">
      <alignment horizontal="center" vertical="center"/>
    </xf>
    <xf numFmtId="0" fontId="15" fillId="46" borderId="27" xfId="89" applyFont="1" applyFill="1" applyBorder="1" applyAlignment="1">
      <alignment horizontal="center" vertical="center"/>
    </xf>
    <xf numFmtId="0" fontId="15" fillId="46" borderId="26" xfId="89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16" fillId="8" borderId="27" xfId="88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6" fillId="8" borderId="26" xfId="88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49" fontId="15" fillId="37" borderId="17" xfId="0" applyNumberFormat="1" applyFont="1" applyFill="1" applyBorder="1" applyAlignment="1">
      <alignment horizontal="center" vertical="center" wrapText="1"/>
    </xf>
    <xf numFmtId="49" fontId="15" fillId="37" borderId="20" xfId="0" applyNumberFormat="1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 wrapText="1"/>
    </xf>
    <xf numFmtId="0" fontId="15" fillId="0" borderId="0" xfId="90" applyFont="1" applyAlignment="1">
      <alignment horizontal="center" vertical="center" wrapText="1"/>
      <protection/>
    </xf>
    <xf numFmtId="43" fontId="15" fillId="0" borderId="0" xfId="47" applyFont="1" applyAlignment="1">
      <alignment horizontal="center" vertical="center" wrapText="1"/>
    </xf>
    <xf numFmtId="0" fontId="15" fillId="36" borderId="27" xfId="89" applyFont="1" applyFill="1" applyBorder="1" applyAlignment="1">
      <alignment horizontal="center" vertical="center"/>
    </xf>
    <xf numFmtId="165" fontId="15" fillId="36" borderId="17" xfId="86" applyNumberFormat="1" applyFont="1" applyFill="1" applyBorder="1" applyAlignment="1" applyProtection="1">
      <alignment horizontal="center" vertical="center"/>
      <protection locked="0"/>
    </xf>
    <xf numFmtId="0" fontId="15" fillId="8" borderId="26" xfId="89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47" borderId="27" xfId="0" applyFont="1" applyFill="1" applyBorder="1" applyAlignment="1">
      <alignment horizontal="center" vertical="center"/>
    </xf>
    <xf numFmtId="0" fontId="15" fillId="47" borderId="26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/>
    </xf>
  </cellXfs>
  <cellStyles count="13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Migliaia (0)_1" xfId="48"/>
    <cellStyle name="Comma [0]" xfId="49"/>
    <cellStyle name="Migliaia [0] 2" xfId="50"/>
    <cellStyle name="Migliaia [0] 2 2" xfId="51"/>
    <cellStyle name="Migliaia [0] 3" xfId="52"/>
    <cellStyle name="Migliaia 2" xfId="53"/>
    <cellStyle name="Migliaia 2 2" xfId="54"/>
    <cellStyle name="Migliaia 3" xfId="55"/>
    <cellStyle name="Migliaia 3 2" xfId="56"/>
    <cellStyle name="Migliaia 4" xfId="57"/>
    <cellStyle name="Migliaia 5" xfId="58"/>
    <cellStyle name="Migliaia 6" xfId="59"/>
    <cellStyle name="Neutrale" xfId="60"/>
    <cellStyle name="Normal_1.1" xfId="61"/>
    <cellStyle name="Normale 10" xfId="62"/>
    <cellStyle name="Normale 11" xfId="63"/>
    <cellStyle name="Normale 12" xfId="64"/>
    <cellStyle name="Normale 13" xfId="65"/>
    <cellStyle name="Normale 14" xfId="66"/>
    <cellStyle name="Normale 2" xfId="67"/>
    <cellStyle name="Normale 2 2" xfId="68"/>
    <cellStyle name="Normale 2 2 2" xfId="69"/>
    <cellStyle name="Normale 2 3" xfId="70"/>
    <cellStyle name="Normale 2 4" xfId="71"/>
    <cellStyle name="Normale 2 5" xfId="72"/>
    <cellStyle name="Normale 2_Carlo valori mobiliariEND2004_09" xfId="73"/>
    <cellStyle name="Normale 3" xfId="74"/>
    <cellStyle name="Normale 3 2" xfId="75"/>
    <cellStyle name="Normale 4" xfId="76"/>
    <cellStyle name="Normale 5" xfId="77"/>
    <cellStyle name="Normale 6" xfId="78"/>
    <cellStyle name="Normale 7" xfId="79"/>
    <cellStyle name="Normale 8" xfId="80"/>
    <cellStyle name="Normale 9" xfId="81"/>
    <cellStyle name="Normale_2.1" xfId="82"/>
    <cellStyle name="Normale_Anno 2018" xfId="83"/>
    <cellStyle name="Normale_Foglio1" xfId="84"/>
    <cellStyle name="Normale_Foglio3_Tavole Commerco Estero di beni BUONE" xfId="85"/>
    <cellStyle name="Normale_New_pil_95-01" xfId="86"/>
    <cellStyle name="Normale_Paesi" xfId="87"/>
    <cellStyle name="Normale_Tabelle8.1_8.4" xfId="88"/>
    <cellStyle name="Normale_Tavole Commerco Estero di beni BUONE" xfId="89"/>
    <cellStyle name="Normale_Valore aggiunto 2005 Istat" xfId="90"/>
    <cellStyle name="Nota" xfId="91"/>
    <cellStyle name="Nuovo" xfId="92"/>
    <cellStyle name="Nuovo 2" xfId="93"/>
    <cellStyle name="Output" xfId="94"/>
    <cellStyle name="Percent" xfId="95"/>
    <cellStyle name="Percentuale 2" xfId="96"/>
    <cellStyle name="Percentuale 2 2" xfId="97"/>
    <cellStyle name="Percentuale 3" xfId="98"/>
    <cellStyle name="Percentuale 3 2" xfId="99"/>
    <cellStyle name="Percentuale 4" xfId="100"/>
    <cellStyle name="Percentuale 5" xfId="101"/>
    <cellStyle name="T_decimale(1)" xfId="102"/>
    <cellStyle name="T_decimale(1)_tavole nazionali GE 2011-1" xfId="103"/>
    <cellStyle name="T_decimale(1)_Volume Nazionale al 29-4-2010" xfId="104"/>
    <cellStyle name="T_decimale(1)_Volume Nazionale parte imprese" xfId="105"/>
    <cellStyle name="T_decimale(2)" xfId="106"/>
    <cellStyle name="T_decimale(2)_tavole nazionali GE 2011-1" xfId="107"/>
    <cellStyle name="T_decimale(2)_Volume Nazionale al 29-4-2010" xfId="108"/>
    <cellStyle name="T_decimale(2)_Volume Nazionale parte imprese" xfId="109"/>
    <cellStyle name="T_fiancata" xfId="110"/>
    <cellStyle name="T_fiancata_tavole nazionali GE 2011-1" xfId="111"/>
    <cellStyle name="T_fiancata_Volume Nazionale al 29-4-2010" xfId="112"/>
    <cellStyle name="T_fiancata_Volume Nazionale parte imprese" xfId="113"/>
    <cellStyle name="T_intero" xfId="114"/>
    <cellStyle name="T_intero_tavole nazionali GE 2011-1" xfId="115"/>
    <cellStyle name="T_intero_Volume Nazionale al 29-4-2010" xfId="116"/>
    <cellStyle name="T_intero_Volume Nazionale parte imprese" xfId="117"/>
    <cellStyle name="T_intestazione" xfId="118"/>
    <cellStyle name="T_intestazione bassa" xfId="119"/>
    <cellStyle name="T_intestazione bassa_Tavole dati" xfId="120"/>
    <cellStyle name="T_intestazione bassa_Tavole dati_tavole nazionali GE 2011-1" xfId="121"/>
    <cellStyle name="T_intestazione bassa_Tavole dati_Volume Nazionale al 29-4-2010" xfId="122"/>
    <cellStyle name="T_intestazione bassa_Tavole dati_Volume Nazionale parte imprese" xfId="123"/>
    <cellStyle name="T_intestazione bassa_tavole nazionali GE 2011-1" xfId="124"/>
    <cellStyle name="T_intestazione bassa_Volume Nazionale al 29-4-2010" xfId="125"/>
    <cellStyle name="T_intestazione bassa_Volume Nazionale parte imprese" xfId="126"/>
    <cellStyle name="T_intestazione_tavole nazionali GE 2011-1" xfId="127"/>
    <cellStyle name="T_intestazione_Volume Nazionale al 29-4-2010" xfId="128"/>
    <cellStyle name="T_intestazione_Volume Nazionale parte imprese" xfId="129"/>
    <cellStyle name="T_titolo" xfId="130"/>
    <cellStyle name="T_titolo_Tavole dati" xfId="131"/>
    <cellStyle name="Testo avviso" xfId="132"/>
    <cellStyle name="Testo descrittivo" xfId="133"/>
    <cellStyle name="Titolo" xfId="134"/>
    <cellStyle name="Titolo 1" xfId="135"/>
    <cellStyle name="Titolo 2" xfId="136"/>
    <cellStyle name="Titolo 3" xfId="137"/>
    <cellStyle name="Titolo 4" xfId="138"/>
    <cellStyle name="Totale" xfId="139"/>
    <cellStyle name="trattino" xfId="140"/>
    <cellStyle name="Valore non valido" xfId="141"/>
    <cellStyle name="Valore valido" xfId="142"/>
    <cellStyle name="Currency" xfId="143"/>
    <cellStyle name="Valuta (0)_01Piemonteval" xfId="144"/>
    <cellStyle name="Currency [0]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18" customWidth="1"/>
    <col min="2" max="2" width="11.140625" style="18" customWidth="1"/>
    <col min="3" max="7" width="9.140625" style="18" customWidth="1"/>
    <col min="8" max="8" width="8.57421875" style="18" customWidth="1"/>
    <col min="9" max="16384" width="9.140625" style="18" customWidth="1"/>
  </cols>
  <sheetData>
    <row r="1" spans="1:4" ht="15">
      <c r="A1" s="74" t="s">
        <v>87</v>
      </c>
      <c r="B1" s="58"/>
      <c r="C1" s="58"/>
      <c r="D1" s="58"/>
    </row>
    <row r="3" ht="15">
      <c r="A3" s="55" t="s">
        <v>110</v>
      </c>
    </row>
    <row r="5" spans="1:3" ht="15">
      <c r="A5" s="55" t="s">
        <v>114</v>
      </c>
      <c r="B5" s="55" t="s">
        <v>96</v>
      </c>
      <c r="C5" s="55" t="s">
        <v>95</v>
      </c>
    </row>
    <row r="6" spans="1:2" ht="15">
      <c r="A6" s="55"/>
      <c r="B6" s="55"/>
    </row>
    <row r="7" spans="1:3" ht="15">
      <c r="A7" s="57" t="s">
        <v>113</v>
      </c>
      <c r="C7" s="55"/>
    </row>
    <row r="8" spans="2:3" ht="15">
      <c r="B8" s="116" t="s">
        <v>88</v>
      </c>
      <c r="C8" s="60" t="s">
        <v>584</v>
      </c>
    </row>
    <row r="9" spans="2:3" ht="15">
      <c r="B9" s="116" t="s">
        <v>89</v>
      </c>
      <c r="C9" s="60" t="s">
        <v>585</v>
      </c>
    </row>
    <row r="10" spans="2:3" ht="15">
      <c r="B10" s="116" t="s">
        <v>90</v>
      </c>
      <c r="C10" s="60" t="s">
        <v>586</v>
      </c>
    </row>
    <row r="11" spans="2:3" ht="15">
      <c r="B11" s="116" t="s">
        <v>91</v>
      </c>
      <c r="C11" s="61" t="s">
        <v>587</v>
      </c>
    </row>
    <row r="12" spans="2:3" ht="15">
      <c r="B12" s="116" t="s">
        <v>92</v>
      </c>
      <c r="C12" s="61" t="s">
        <v>588</v>
      </c>
    </row>
    <row r="13" spans="2:3" ht="15">
      <c r="B13" s="116" t="s">
        <v>93</v>
      </c>
      <c r="C13" s="59" t="s">
        <v>589</v>
      </c>
    </row>
    <row r="14" spans="2:3" ht="15">
      <c r="B14" s="116" t="s">
        <v>94</v>
      </c>
      <c r="C14" s="26" t="s">
        <v>590</v>
      </c>
    </row>
    <row r="15" spans="2:3" ht="15">
      <c r="B15" s="117" t="s">
        <v>108</v>
      </c>
      <c r="C15" s="60" t="s">
        <v>591</v>
      </c>
    </row>
    <row r="16" spans="2:3" ht="15">
      <c r="B16" s="117" t="s">
        <v>109</v>
      </c>
      <c r="C16" s="60" t="s">
        <v>592</v>
      </c>
    </row>
    <row r="17" spans="1:256" ht="15">
      <c r="A17" s="1"/>
      <c r="B17" s="60"/>
      <c r="C17" s="60"/>
      <c r="D17" s="60"/>
      <c r="E17" s="60"/>
      <c r="F17" s="60"/>
      <c r="G17" s="6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" ht="15">
      <c r="A18" s="57" t="s">
        <v>112</v>
      </c>
      <c r="B18" s="68"/>
    </row>
    <row r="19" spans="2:3" ht="15">
      <c r="B19" s="114" t="s">
        <v>122</v>
      </c>
      <c r="C19" s="60" t="s">
        <v>593</v>
      </c>
    </row>
    <row r="20" spans="2:3" ht="15">
      <c r="B20" s="114" t="s">
        <v>123</v>
      </c>
      <c r="C20" s="60" t="s">
        <v>594</v>
      </c>
    </row>
    <row r="21" spans="2:3" ht="15">
      <c r="B21" s="115" t="s">
        <v>0</v>
      </c>
      <c r="C21" s="60" t="s">
        <v>595</v>
      </c>
    </row>
    <row r="22" spans="2:3" ht="15">
      <c r="B22" s="115" t="s">
        <v>1</v>
      </c>
      <c r="C22" s="60" t="s">
        <v>596</v>
      </c>
    </row>
    <row r="23" spans="2:3" ht="15">
      <c r="B23" s="115" t="s">
        <v>2</v>
      </c>
      <c r="C23" s="61" t="s">
        <v>597</v>
      </c>
    </row>
    <row r="24" spans="2:3" ht="15">
      <c r="B24" s="115" t="s">
        <v>3</v>
      </c>
      <c r="C24" s="61" t="s">
        <v>598</v>
      </c>
    </row>
    <row r="25" spans="2:3" ht="15">
      <c r="B25" s="115" t="s">
        <v>97</v>
      </c>
      <c r="C25" s="59" t="s">
        <v>599</v>
      </c>
    </row>
    <row r="26" spans="2:3" ht="15">
      <c r="B26" s="115" t="s">
        <v>98</v>
      </c>
      <c r="C26" s="26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0.7109375" style="31" customWidth="1"/>
    <col min="2" max="5" width="16.140625" style="31" customWidth="1"/>
    <col min="6" max="8" width="9.7109375" style="31" customWidth="1"/>
    <col min="9" max="10" width="14.7109375" style="31" bestFit="1" customWidth="1"/>
    <col min="11" max="11" width="14.7109375" style="31" customWidth="1"/>
    <col min="12" max="12" width="7.8515625" style="31" bestFit="1" customWidth="1"/>
    <col min="13" max="13" width="6.28125" style="31" bestFit="1" customWidth="1"/>
    <col min="14" max="16" width="14.7109375" style="31" bestFit="1" customWidth="1"/>
    <col min="17" max="17" width="14.7109375" style="31" customWidth="1"/>
    <col min="18" max="18" width="7.8515625" style="31" bestFit="1" customWidth="1"/>
    <col min="19" max="19" width="6.28125" style="31" bestFit="1" customWidth="1"/>
    <col min="20" max="22" width="15.8515625" style="31" bestFit="1" customWidth="1"/>
    <col min="23" max="23" width="15.8515625" style="31" customWidth="1"/>
    <col min="24" max="24" width="7.8515625" style="31" bestFit="1" customWidth="1"/>
    <col min="25" max="25" width="6.28125" style="31" bestFit="1" customWidth="1"/>
    <col min="26" max="28" width="14.7109375" style="31" bestFit="1" customWidth="1"/>
    <col min="29" max="29" width="14.7109375" style="31" customWidth="1"/>
    <col min="30" max="30" width="7.8515625" style="31" bestFit="1" customWidth="1"/>
    <col min="31" max="31" width="6.28125" style="31" bestFit="1" customWidth="1"/>
    <col min="32" max="34" width="15.8515625" style="31" bestFit="1" customWidth="1"/>
    <col min="35" max="35" width="15.8515625" style="31" customWidth="1"/>
    <col min="36" max="36" width="7.8515625" style="31" bestFit="1" customWidth="1"/>
    <col min="37" max="37" width="6.28125" style="31" bestFit="1" customWidth="1"/>
    <col min="38" max="40" width="15.8515625" style="31" bestFit="1" customWidth="1"/>
    <col min="41" max="41" width="15.8515625" style="31" customWidth="1"/>
    <col min="42" max="42" width="7.8515625" style="31" bestFit="1" customWidth="1"/>
    <col min="43" max="43" width="6.28125" style="31" bestFit="1" customWidth="1"/>
    <col min="44" max="16384" width="9.140625" style="31" customWidth="1"/>
  </cols>
  <sheetData>
    <row r="1" spans="1:14" ht="15" customHeight="1">
      <c r="A1" s="173" t="str">
        <f>'Indice tavole'!C16</f>
        <v>Esportazioni per provincia e classe di valore esportato. Anni 2015-2018 e variazioni rispetto all'anno precedente</v>
      </c>
      <c r="N1" s="143" t="s">
        <v>111</v>
      </c>
    </row>
    <row r="2" spans="1:14" ht="15" customHeight="1">
      <c r="A2" s="141"/>
      <c r="N2" s="143"/>
    </row>
    <row r="3" spans="1:14" ht="15" customHeight="1">
      <c r="A3" s="173" t="s">
        <v>9</v>
      </c>
      <c r="N3" s="143"/>
    </row>
    <row r="4" spans="1:8" ht="30.75" customHeight="1">
      <c r="A4" s="12" t="s">
        <v>99</v>
      </c>
      <c r="B4" s="146">
        <v>2015</v>
      </c>
      <c r="C4" s="146">
        <v>2016</v>
      </c>
      <c r="D4" s="146">
        <v>2017</v>
      </c>
      <c r="E4" s="12">
        <v>2018</v>
      </c>
      <c r="F4" s="3" t="s">
        <v>569</v>
      </c>
      <c r="G4" s="3" t="s">
        <v>570</v>
      </c>
      <c r="H4" s="174" t="s">
        <v>571</v>
      </c>
    </row>
    <row r="5" spans="1:8" ht="15" customHeight="1">
      <c r="A5" s="4" t="s">
        <v>100</v>
      </c>
      <c r="B5" s="147">
        <v>9824351.99999999</v>
      </c>
      <c r="C5" s="147">
        <v>9725067</v>
      </c>
      <c r="D5" s="147">
        <v>11310113.999999993</v>
      </c>
      <c r="E5" s="147">
        <v>10450095.999999989</v>
      </c>
      <c r="F5" s="175">
        <f>E5/B5*100-100</f>
        <v>6.3693157574158334</v>
      </c>
      <c r="G5" s="176">
        <f>E5/C5*100-100</f>
        <v>7.455259691269873</v>
      </c>
      <c r="H5" s="177">
        <f>E5/D5*100-100</f>
        <v>-7.60397286888535</v>
      </c>
    </row>
    <row r="6" spans="1:8" ht="15" customHeight="1">
      <c r="A6" s="4" t="s">
        <v>101</v>
      </c>
      <c r="B6" s="147">
        <v>14068454.999999994</v>
      </c>
      <c r="C6" s="147">
        <v>18006647</v>
      </c>
      <c r="D6" s="147">
        <v>17179078.000000004</v>
      </c>
      <c r="E6" s="147">
        <v>12850077.000000004</v>
      </c>
      <c r="F6" s="175">
        <f aca="true" t="shared" si="0" ref="F6:F12">E6/B6*100-100</f>
        <v>-8.660353962108786</v>
      </c>
      <c r="G6" s="176">
        <f aca="true" t="shared" si="1" ref="G6:G12">E6/C6*100-100</f>
        <v>-28.637036090061613</v>
      </c>
      <c r="H6" s="177">
        <f aca="true" t="shared" si="2" ref="H6:H12">E6/D6*100-100</f>
        <v>-25.19926273109651</v>
      </c>
    </row>
    <row r="7" spans="1:8" ht="15" customHeight="1">
      <c r="A7" s="4" t="s">
        <v>102</v>
      </c>
      <c r="B7" s="147">
        <v>35720221.999999985</v>
      </c>
      <c r="C7" s="147">
        <v>33960689</v>
      </c>
      <c r="D7" s="147">
        <v>46065073.00000001</v>
      </c>
      <c r="E7" s="147">
        <v>30802617.000000004</v>
      </c>
      <c r="F7" s="175">
        <f t="shared" si="0"/>
        <v>-13.767005703379965</v>
      </c>
      <c r="G7" s="176">
        <f t="shared" si="1"/>
        <v>-9.299198847231864</v>
      </c>
      <c r="H7" s="177">
        <f t="shared" si="2"/>
        <v>-33.132382097820624</v>
      </c>
    </row>
    <row r="8" spans="1:8" ht="15" customHeight="1">
      <c r="A8" s="4" t="s">
        <v>103</v>
      </c>
      <c r="B8" s="147">
        <v>89558892.99999997</v>
      </c>
      <c r="C8" s="147">
        <v>109408389</v>
      </c>
      <c r="D8" s="147">
        <v>84024952</v>
      </c>
      <c r="E8" s="147">
        <v>87898768.00000003</v>
      </c>
      <c r="F8" s="175">
        <f t="shared" si="0"/>
        <v>-1.8536685128521526</v>
      </c>
      <c r="G8" s="176">
        <f t="shared" si="1"/>
        <v>-19.659937593999274</v>
      </c>
      <c r="H8" s="177">
        <f t="shared" si="2"/>
        <v>4.610316230826328</v>
      </c>
    </row>
    <row r="9" spans="1:8" ht="15" customHeight="1">
      <c r="A9" s="4" t="s">
        <v>104</v>
      </c>
      <c r="B9" s="147">
        <v>60849377</v>
      </c>
      <c r="C9" s="147">
        <v>65814946</v>
      </c>
      <c r="D9" s="147">
        <v>95286607.00000001</v>
      </c>
      <c r="E9" s="147">
        <v>72261861</v>
      </c>
      <c r="F9" s="175">
        <f t="shared" si="0"/>
        <v>18.75530130735767</v>
      </c>
      <c r="G9" s="176">
        <f t="shared" si="1"/>
        <v>9.795518179107816</v>
      </c>
      <c r="H9" s="177">
        <f t="shared" si="2"/>
        <v>-24.163674964310573</v>
      </c>
    </row>
    <row r="10" spans="1:8" ht="15" customHeight="1">
      <c r="A10" s="4" t="s">
        <v>105</v>
      </c>
      <c r="B10" s="147">
        <v>229625802</v>
      </c>
      <c r="C10" s="147">
        <v>156530937</v>
      </c>
      <c r="D10" s="147">
        <v>155390040</v>
      </c>
      <c r="E10" s="147">
        <v>170094058</v>
      </c>
      <c r="F10" s="175">
        <f t="shared" si="0"/>
        <v>-25.925546467987942</v>
      </c>
      <c r="G10" s="176">
        <f t="shared" si="1"/>
        <v>8.664818124739142</v>
      </c>
      <c r="H10" s="177">
        <f t="shared" si="2"/>
        <v>9.462651531591092</v>
      </c>
    </row>
    <row r="11" spans="1:8" ht="15" customHeight="1">
      <c r="A11" s="4" t="s">
        <v>106</v>
      </c>
      <c r="B11" s="147">
        <v>620288224</v>
      </c>
      <c r="C11" s="147">
        <v>623335445</v>
      </c>
      <c r="D11" s="147">
        <v>670020214</v>
      </c>
      <c r="E11" s="147">
        <v>642512327.9999999</v>
      </c>
      <c r="F11" s="175">
        <f t="shared" si="0"/>
        <v>3.5828673091172334</v>
      </c>
      <c r="G11" s="176">
        <f t="shared" si="1"/>
        <v>3.076494871874317</v>
      </c>
      <c r="H11" s="177">
        <f t="shared" si="2"/>
        <v>-4.105530762389819</v>
      </c>
    </row>
    <row r="12" spans="1:8" ht="15" customHeight="1">
      <c r="A12" s="4" t="s">
        <v>107</v>
      </c>
      <c r="B12" s="147">
        <v>2721737208</v>
      </c>
      <c r="C12" s="147">
        <v>2840098843</v>
      </c>
      <c r="D12" s="147">
        <v>2809594525</v>
      </c>
      <c r="E12" s="147">
        <v>2867044321</v>
      </c>
      <c r="F12" s="175">
        <f t="shared" si="0"/>
        <v>5.338763513718334</v>
      </c>
      <c r="G12" s="176">
        <f t="shared" si="1"/>
        <v>0.9487514163956803</v>
      </c>
      <c r="H12" s="177">
        <f t="shared" si="2"/>
        <v>2.044771780725199</v>
      </c>
    </row>
    <row r="13" spans="1:8" ht="15" customHeight="1">
      <c r="A13" s="8" t="s">
        <v>6</v>
      </c>
      <c r="B13" s="9">
        <f>SUM(B5:B12)</f>
        <v>3781672533</v>
      </c>
      <c r="C13" s="9">
        <f>SUM(C5:C12)</f>
        <v>3856880963</v>
      </c>
      <c r="D13" s="9">
        <f>SUM(D5:D12)</f>
        <v>3888870603</v>
      </c>
      <c r="E13" s="9">
        <f>SUM(E5:E12)</f>
        <v>3893914126</v>
      </c>
      <c r="F13" s="178">
        <f>E13/B13*100-100</f>
        <v>2.9680410458744433</v>
      </c>
      <c r="G13" s="179">
        <f>E13/C13*100-100</f>
        <v>0.9601842357922976</v>
      </c>
      <c r="H13" s="180">
        <f>E13/D13*100-100</f>
        <v>0.1296912012477094</v>
      </c>
    </row>
    <row r="14" ht="12.75" customHeight="1"/>
    <row r="15" ht="12.75" customHeight="1">
      <c r="A15" s="173" t="s">
        <v>12</v>
      </c>
    </row>
    <row r="16" spans="1:8" ht="30.75" customHeight="1">
      <c r="A16" s="12" t="s">
        <v>99</v>
      </c>
      <c r="B16" s="146">
        <v>2015</v>
      </c>
      <c r="C16" s="146">
        <v>2016</v>
      </c>
      <c r="D16" s="146">
        <v>2017</v>
      </c>
      <c r="E16" s="146">
        <v>2018</v>
      </c>
      <c r="F16" s="3" t="s">
        <v>569</v>
      </c>
      <c r="G16" s="3" t="s">
        <v>570</v>
      </c>
      <c r="H16" s="174" t="s">
        <v>571</v>
      </c>
    </row>
    <row r="17" spans="1:8" ht="15" customHeight="1">
      <c r="A17" s="4" t="s">
        <v>100</v>
      </c>
      <c r="B17" s="147">
        <v>67091933.000000015</v>
      </c>
      <c r="C17" s="147">
        <v>72776449</v>
      </c>
      <c r="D17" s="147">
        <v>73606723.00000021</v>
      </c>
      <c r="E17" s="147">
        <v>69872654.00000012</v>
      </c>
      <c r="F17" s="175">
        <f>E17/B17*100-100</f>
        <v>4.144642844021362</v>
      </c>
      <c r="G17" s="176">
        <f>E17/C17*100-100</f>
        <v>-3.990020178093431</v>
      </c>
      <c r="H17" s="177">
        <f>E17/D17*100-100</f>
        <v>-5.072999921488247</v>
      </c>
    </row>
    <row r="18" spans="1:8" ht="15" customHeight="1">
      <c r="A18" s="4" t="s">
        <v>101</v>
      </c>
      <c r="B18" s="147">
        <v>125201089.00000009</v>
      </c>
      <c r="C18" s="147">
        <v>134451508</v>
      </c>
      <c r="D18" s="147">
        <v>127119104.0000002</v>
      </c>
      <c r="E18" s="147">
        <v>91880058.00000015</v>
      </c>
      <c r="F18" s="175">
        <f aca="true" t="shared" si="3" ref="F18:F24">E18/B18*100-100</f>
        <v>-26.614010521905215</v>
      </c>
      <c r="G18" s="176">
        <f aca="true" t="shared" si="4" ref="G18:G24">E18/C18*100-100</f>
        <v>-31.663051335950684</v>
      </c>
      <c r="H18" s="177">
        <f aca="true" t="shared" si="5" ref="H18:H24">E18/D18*100-100</f>
        <v>-27.721282554036875</v>
      </c>
    </row>
    <row r="19" spans="1:8" ht="15" customHeight="1">
      <c r="A19" s="4" t="s">
        <v>102</v>
      </c>
      <c r="B19" s="147">
        <v>296157112.99999964</v>
      </c>
      <c r="C19" s="147">
        <v>296568677</v>
      </c>
      <c r="D19" s="147">
        <v>304778959.0000001</v>
      </c>
      <c r="E19" s="147">
        <v>219181406.9999999</v>
      </c>
      <c r="F19" s="175">
        <f t="shared" si="3"/>
        <v>-25.991510121183495</v>
      </c>
      <c r="G19" s="176">
        <f t="shared" si="4"/>
        <v>-26.094215607267273</v>
      </c>
      <c r="H19" s="177">
        <f t="shared" si="5"/>
        <v>-28.085125128339385</v>
      </c>
    </row>
    <row r="20" spans="1:8" ht="15" customHeight="1">
      <c r="A20" s="4" t="s">
        <v>103</v>
      </c>
      <c r="B20" s="147">
        <v>738524925.0000002</v>
      </c>
      <c r="C20" s="147">
        <v>762601377</v>
      </c>
      <c r="D20" s="147">
        <v>763589255.0000002</v>
      </c>
      <c r="E20" s="147">
        <v>710056490</v>
      </c>
      <c r="F20" s="175">
        <f t="shared" si="3"/>
        <v>-3.854769695146061</v>
      </c>
      <c r="G20" s="176">
        <f t="shared" si="4"/>
        <v>-6.890216643288326</v>
      </c>
      <c r="H20" s="177">
        <f t="shared" si="5"/>
        <v>-7.010675523452747</v>
      </c>
    </row>
    <row r="21" spans="1:8" ht="15" customHeight="1">
      <c r="A21" s="4" t="s">
        <v>104</v>
      </c>
      <c r="B21" s="147">
        <v>792443594.0000001</v>
      </c>
      <c r="C21" s="147">
        <v>765561191</v>
      </c>
      <c r="D21" s="147">
        <v>726360721</v>
      </c>
      <c r="E21" s="147">
        <v>742176758</v>
      </c>
      <c r="F21" s="175">
        <f t="shared" si="3"/>
        <v>-6.343269903447563</v>
      </c>
      <c r="G21" s="176">
        <f t="shared" si="4"/>
        <v>-3.054547863045997</v>
      </c>
      <c r="H21" s="177">
        <f t="shared" si="5"/>
        <v>2.1774356105360084</v>
      </c>
    </row>
    <row r="22" spans="1:8" ht="15" customHeight="1">
      <c r="A22" s="4" t="s">
        <v>105</v>
      </c>
      <c r="B22" s="147">
        <v>1660344290.0000005</v>
      </c>
      <c r="C22" s="147">
        <v>1716434690</v>
      </c>
      <c r="D22" s="147">
        <v>1749296883.999999</v>
      </c>
      <c r="E22" s="147">
        <v>1792819635.9999993</v>
      </c>
      <c r="F22" s="175">
        <f t="shared" si="3"/>
        <v>7.978787700712303</v>
      </c>
      <c r="G22" s="176">
        <f t="shared" si="4"/>
        <v>4.450209870787418</v>
      </c>
      <c r="H22" s="177">
        <f t="shared" si="5"/>
        <v>2.488014035700999</v>
      </c>
    </row>
    <row r="23" spans="1:8" ht="15" customHeight="1">
      <c r="A23" s="4" t="s">
        <v>106</v>
      </c>
      <c r="B23" s="147">
        <v>2347540572</v>
      </c>
      <c r="C23" s="147">
        <v>2498833774</v>
      </c>
      <c r="D23" s="147">
        <v>2793365011</v>
      </c>
      <c r="E23" s="147">
        <v>2706670632.999999</v>
      </c>
      <c r="F23" s="175">
        <f t="shared" si="3"/>
        <v>15.298140755626477</v>
      </c>
      <c r="G23" s="176">
        <f t="shared" si="4"/>
        <v>8.317354325946425</v>
      </c>
      <c r="H23" s="177">
        <f t="shared" si="5"/>
        <v>-3.103582154806375</v>
      </c>
    </row>
    <row r="24" spans="1:8" ht="15" customHeight="1">
      <c r="A24" s="4" t="s">
        <v>107</v>
      </c>
      <c r="B24" s="147">
        <v>2715510297</v>
      </c>
      <c r="C24" s="147">
        <v>2877466881</v>
      </c>
      <c r="D24" s="147">
        <v>3016605382</v>
      </c>
      <c r="E24" s="147">
        <v>3654681801.999999</v>
      </c>
      <c r="F24" s="175">
        <f t="shared" si="3"/>
        <v>34.58545180394134</v>
      </c>
      <c r="G24" s="176">
        <f t="shared" si="4"/>
        <v>27.010386327362184</v>
      </c>
      <c r="H24" s="177">
        <f t="shared" si="5"/>
        <v>21.152134243589956</v>
      </c>
    </row>
    <row r="25" spans="1:8" ht="15" customHeight="1">
      <c r="A25" s="8" t="s">
        <v>6</v>
      </c>
      <c r="B25" s="9">
        <f>SUM(B17:B24)</f>
        <v>8742813813</v>
      </c>
      <c r="C25" s="9">
        <f>SUM(C17:C24)</f>
        <v>9124694547</v>
      </c>
      <c r="D25" s="9">
        <v>9554722039</v>
      </c>
      <c r="E25" s="9">
        <f>SUM(E17:E24)</f>
        <v>9987339437.999996</v>
      </c>
      <c r="F25" s="178">
        <f>E25/B25*100-100</f>
        <v>14.234840768877717</v>
      </c>
      <c r="G25" s="179">
        <f>E25/C25*100-100</f>
        <v>9.453959105772086</v>
      </c>
      <c r="H25" s="180">
        <f>E25/D25*100-100</f>
        <v>4.52778633678885</v>
      </c>
    </row>
    <row r="27" ht="15" customHeight="1">
      <c r="A27" s="173" t="s">
        <v>13</v>
      </c>
    </row>
    <row r="28" spans="1:8" ht="30.75" customHeight="1">
      <c r="A28" s="12" t="s">
        <v>99</v>
      </c>
      <c r="B28" s="146">
        <v>2015</v>
      </c>
      <c r="C28" s="146">
        <v>2016</v>
      </c>
      <c r="D28" s="146">
        <v>2017</v>
      </c>
      <c r="E28" s="146">
        <v>2018</v>
      </c>
      <c r="F28" s="3" t="s">
        <v>569</v>
      </c>
      <c r="G28" s="3" t="s">
        <v>570</v>
      </c>
      <c r="H28" s="174" t="s">
        <v>571</v>
      </c>
    </row>
    <row r="29" spans="1:8" ht="15" customHeight="1">
      <c r="A29" s="4" t="s">
        <v>100</v>
      </c>
      <c r="B29" s="170">
        <v>10816320.000000002</v>
      </c>
      <c r="C29" s="147">
        <v>11804579</v>
      </c>
      <c r="D29" s="170">
        <v>10661097.000000007</v>
      </c>
      <c r="E29" s="170">
        <v>10587934.000000004</v>
      </c>
      <c r="F29" s="175">
        <f>E29/B29*100-100</f>
        <v>-2.111494482411743</v>
      </c>
      <c r="G29" s="176">
        <f>E29/C29*100-100</f>
        <v>-10.306551381459656</v>
      </c>
      <c r="H29" s="177">
        <f>E29/D29*100-100</f>
        <v>-0.686261460710881</v>
      </c>
    </row>
    <row r="30" spans="1:8" ht="15" customHeight="1">
      <c r="A30" s="4" t="s">
        <v>101</v>
      </c>
      <c r="B30" s="170">
        <v>14921558.000000007</v>
      </c>
      <c r="C30" s="147">
        <v>23061439</v>
      </c>
      <c r="D30" s="170">
        <v>22054782.99999999</v>
      </c>
      <c r="E30" s="170">
        <v>13778109.999999996</v>
      </c>
      <c r="F30" s="175">
        <f aca="true" t="shared" si="6" ref="F30:F36">E30/B30*100-100</f>
        <v>-7.663060385517454</v>
      </c>
      <c r="G30" s="176">
        <f aca="true" t="shared" si="7" ref="G30:G36">E30/C30*100-100</f>
        <v>-40.254769010728275</v>
      </c>
      <c r="H30" s="177">
        <f aca="true" t="shared" si="8" ref="H30:H36">E30/D30*100-100</f>
        <v>-37.52779159060417</v>
      </c>
    </row>
    <row r="31" spans="1:8" ht="15" customHeight="1">
      <c r="A31" s="4" t="s">
        <v>102</v>
      </c>
      <c r="B31" s="170">
        <v>39305211.999999985</v>
      </c>
      <c r="C31" s="147">
        <v>37657420</v>
      </c>
      <c r="D31" s="170">
        <v>34357864.99999999</v>
      </c>
      <c r="E31" s="170">
        <v>25253675.000000004</v>
      </c>
      <c r="F31" s="175">
        <f t="shared" si="6"/>
        <v>-35.7498059036038</v>
      </c>
      <c r="G31" s="176">
        <f t="shared" si="7"/>
        <v>-32.938382395819986</v>
      </c>
      <c r="H31" s="177">
        <f t="shared" si="8"/>
        <v>-26.49812495625089</v>
      </c>
    </row>
    <row r="32" spans="1:8" ht="15" customHeight="1">
      <c r="A32" s="4" t="s">
        <v>103</v>
      </c>
      <c r="B32" s="170">
        <v>94648950.99999999</v>
      </c>
      <c r="C32" s="147">
        <v>100015233</v>
      </c>
      <c r="D32" s="170">
        <v>105465304.99999996</v>
      </c>
      <c r="E32" s="170">
        <v>94138707.00000001</v>
      </c>
      <c r="F32" s="175">
        <f t="shared" si="6"/>
        <v>-0.5390910248968055</v>
      </c>
      <c r="G32" s="176">
        <f t="shared" si="7"/>
        <v>-5.875630965135073</v>
      </c>
      <c r="H32" s="177">
        <f t="shared" si="8"/>
        <v>-10.739643715058662</v>
      </c>
    </row>
    <row r="33" spans="1:8" ht="15" customHeight="1">
      <c r="A33" s="4" t="s">
        <v>104</v>
      </c>
      <c r="B33" s="170">
        <v>126282736</v>
      </c>
      <c r="C33" s="147">
        <v>159365901</v>
      </c>
      <c r="D33" s="170">
        <v>126183555</v>
      </c>
      <c r="E33" s="170">
        <v>130167647.00000001</v>
      </c>
      <c r="F33" s="175">
        <f t="shared" si="6"/>
        <v>3.076359542922802</v>
      </c>
      <c r="G33" s="176">
        <f t="shared" si="7"/>
        <v>-18.321519105897053</v>
      </c>
      <c r="H33" s="177">
        <f t="shared" si="8"/>
        <v>3.157378154387885</v>
      </c>
    </row>
    <row r="34" spans="1:8" ht="15" customHeight="1">
      <c r="A34" s="4" t="s">
        <v>105</v>
      </c>
      <c r="B34" s="170">
        <v>449230427</v>
      </c>
      <c r="C34" s="147">
        <v>382558448</v>
      </c>
      <c r="D34" s="170">
        <v>358797081</v>
      </c>
      <c r="E34" s="170">
        <v>316189466.99999994</v>
      </c>
      <c r="F34" s="175">
        <f t="shared" si="6"/>
        <v>-29.615304753166242</v>
      </c>
      <c r="G34" s="176">
        <f t="shared" si="7"/>
        <v>-17.348716607089557</v>
      </c>
      <c r="H34" s="177">
        <f t="shared" si="8"/>
        <v>-11.87512838210634</v>
      </c>
    </row>
    <row r="35" spans="1:8" ht="15" customHeight="1">
      <c r="A35" s="4" t="s">
        <v>106</v>
      </c>
      <c r="B35" s="170">
        <v>353229569</v>
      </c>
      <c r="C35" s="147">
        <v>506530353</v>
      </c>
      <c r="D35" s="170">
        <v>493762398</v>
      </c>
      <c r="E35" s="170">
        <v>579748108</v>
      </c>
      <c r="F35" s="175">
        <f t="shared" si="6"/>
        <v>64.12785306770283</v>
      </c>
      <c r="G35" s="176">
        <f t="shared" si="7"/>
        <v>14.454761608333484</v>
      </c>
      <c r="H35" s="177">
        <f t="shared" si="8"/>
        <v>17.414390068641865</v>
      </c>
    </row>
    <row r="36" spans="1:8" ht="15" customHeight="1">
      <c r="A36" s="4" t="s">
        <v>107</v>
      </c>
      <c r="B36" s="170">
        <v>346597245</v>
      </c>
      <c r="C36" s="147">
        <v>135684264</v>
      </c>
      <c r="D36" s="170">
        <v>317322690</v>
      </c>
      <c r="E36" s="170">
        <v>288718810</v>
      </c>
      <c r="F36" s="175">
        <f t="shared" si="6"/>
        <v>-16.699046468185287</v>
      </c>
      <c r="G36" s="176">
        <f t="shared" si="7"/>
        <v>112.78724701635264</v>
      </c>
      <c r="H36" s="177">
        <f t="shared" si="8"/>
        <v>-9.014130064257301</v>
      </c>
    </row>
    <row r="37" spans="1:8" ht="15" customHeight="1">
      <c r="A37" s="8" t="s">
        <v>6</v>
      </c>
      <c r="B37" s="9">
        <f>SUM(B29:B36)</f>
        <v>1435032018</v>
      </c>
      <c r="C37" s="9">
        <f>SUM(C29:C36)</f>
        <v>1356677637</v>
      </c>
      <c r="D37" s="9">
        <v>1468604774</v>
      </c>
      <c r="E37" s="9">
        <f>SUM(E29:E36)</f>
        <v>1458582458</v>
      </c>
      <c r="F37" s="178">
        <f>E37/B37*100-100</f>
        <v>1.641109027854455</v>
      </c>
      <c r="G37" s="179">
        <f>E37/C37*100-100</f>
        <v>7.511351128728009</v>
      </c>
      <c r="H37" s="180">
        <f>E37/D37*100-100</f>
        <v>-0.6824379286676674</v>
      </c>
    </row>
    <row r="39" ht="15" customHeight="1">
      <c r="A39" s="173" t="s">
        <v>10</v>
      </c>
    </row>
    <row r="40" spans="1:8" ht="30.75" customHeight="1">
      <c r="A40" s="12" t="s">
        <v>99</v>
      </c>
      <c r="B40" s="146">
        <v>2015</v>
      </c>
      <c r="C40" s="146">
        <v>2016</v>
      </c>
      <c r="D40" s="146">
        <v>2017</v>
      </c>
      <c r="E40" s="12">
        <v>2018</v>
      </c>
      <c r="F40" s="3" t="s">
        <v>569</v>
      </c>
      <c r="G40" s="3" t="s">
        <v>570</v>
      </c>
      <c r="H40" s="174" t="s">
        <v>571</v>
      </c>
    </row>
    <row r="41" spans="1:8" ht="15" customHeight="1">
      <c r="A41" s="4" t="s">
        <v>100</v>
      </c>
      <c r="B41" s="170">
        <v>78967653.99999984</v>
      </c>
      <c r="C41" s="147">
        <v>68937111</v>
      </c>
      <c r="D41" s="170">
        <v>68308482.00000007</v>
      </c>
      <c r="E41" s="170">
        <v>62906011.99999987</v>
      </c>
      <c r="F41" s="175">
        <f>E41/B41*100-100</f>
        <v>-20.33952028003769</v>
      </c>
      <c r="G41" s="176">
        <f>E41/C41*100-100</f>
        <v>-8.748697055204602</v>
      </c>
      <c r="H41" s="177">
        <f>E41/D41*100-100</f>
        <v>-7.9089299627536604</v>
      </c>
    </row>
    <row r="42" spans="1:8" ht="15" customHeight="1">
      <c r="A42" s="4" t="s">
        <v>101</v>
      </c>
      <c r="B42" s="170">
        <v>139635004.9999999</v>
      </c>
      <c r="C42" s="147">
        <v>132626367</v>
      </c>
      <c r="D42" s="170">
        <v>133910330.00000007</v>
      </c>
      <c r="E42" s="170">
        <v>82337015.00000009</v>
      </c>
      <c r="F42" s="175">
        <f aca="true" t="shared" si="9" ref="F42:F48">E42/B42*100-100</f>
        <v>-41.03411605134391</v>
      </c>
      <c r="G42" s="176">
        <f aca="true" t="shared" si="10" ref="G42:G48">E42/C42*100-100</f>
        <v>-37.91806496516632</v>
      </c>
      <c r="H42" s="177">
        <f aca="true" t="shared" si="11" ref="H42:H48">E42/D42*100-100</f>
        <v>-38.513320816997435</v>
      </c>
    </row>
    <row r="43" spans="1:8" ht="15" customHeight="1">
      <c r="A43" s="4" t="s">
        <v>102</v>
      </c>
      <c r="B43" s="170">
        <v>315371202.9999999</v>
      </c>
      <c r="C43" s="147">
        <v>310579148</v>
      </c>
      <c r="D43" s="170">
        <v>302171952.0000001</v>
      </c>
      <c r="E43" s="170">
        <v>190511662.99999994</v>
      </c>
      <c r="F43" s="175">
        <f t="shared" si="9"/>
        <v>-39.59129394575699</v>
      </c>
      <c r="G43" s="176">
        <f t="shared" si="10"/>
        <v>-38.65922286579268</v>
      </c>
      <c r="H43" s="177">
        <f t="shared" si="11"/>
        <v>-36.95256567029098</v>
      </c>
    </row>
    <row r="44" spans="1:8" ht="15" customHeight="1">
      <c r="A44" s="4" t="s">
        <v>103</v>
      </c>
      <c r="B44" s="170">
        <v>889252417.0000006</v>
      </c>
      <c r="C44" s="147">
        <v>899982991</v>
      </c>
      <c r="D44" s="170">
        <v>872014048.9999999</v>
      </c>
      <c r="E44" s="170">
        <v>877350344.0000006</v>
      </c>
      <c r="F44" s="175">
        <f t="shared" si="9"/>
        <v>-1.3384358335682691</v>
      </c>
      <c r="G44" s="176">
        <f t="shared" si="10"/>
        <v>-2.5147860822182366</v>
      </c>
      <c r="H44" s="177">
        <f t="shared" si="11"/>
        <v>0.6119505764981881</v>
      </c>
    </row>
    <row r="45" spans="1:8" ht="15" customHeight="1">
      <c r="A45" s="4" t="s">
        <v>104</v>
      </c>
      <c r="B45" s="170">
        <v>840241845.9999999</v>
      </c>
      <c r="C45" s="147">
        <v>955472119</v>
      </c>
      <c r="D45" s="170">
        <v>995553085.0000002</v>
      </c>
      <c r="E45" s="170">
        <v>989182802</v>
      </c>
      <c r="F45" s="175">
        <f t="shared" si="9"/>
        <v>17.72596267479875</v>
      </c>
      <c r="G45" s="176">
        <f t="shared" si="10"/>
        <v>3.528170244808578</v>
      </c>
      <c r="H45" s="177">
        <f t="shared" si="11"/>
        <v>-0.6398737642403347</v>
      </c>
    </row>
    <row r="46" spans="1:8" ht="15" customHeight="1">
      <c r="A46" s="4" t="s">
        <v>105</v>
      </c>
      <c r="B46" s="170">
        <v>1834353425.9999993</v>
      </c>
      <c r="C46" s="147">
        <v>1868607586</v>
      </c>
      <c r="D46" s="170">
        <v>2070289581.000001</v>
      </c>
      <c r="E46" s="170">
        <v>2073543414</v>
      </c>
      <c r="F46" s="175">
        <f t="shared" si="9"/>
        <v>13.03947127144302</v>
      </c>
      <c r="G46" s="176">
        <f t="shared" si="10"/>
        <v>10.967301510248717</v>
      </c>
      <c r="H46" s="177">
        <f t="shared" si="11"/>
        <v>0.15716801310603046</v>
      </c>
    </row>
    <row r="47" spans="1:8" ht="15" customHeight="1">
      <c r="A47" s="4" t="s">
        <v>106</v>
      </c>
      <c r="B47" s="170">
        <v>2478533925.0000005</v>
      </c>
      <c r="C47" s="147">
        <v>2700577091</v>
      </c>
      <c r="D47" s="170">
        <v>2797398596.000001</v>
      </c>
      <c r="E47" s="170">
        <v>2915025202.999999</v>
      </c>
      <c r="F47" s="175">
        <f t="shared" si="9"/>
        <v>17.61086558458136</v>
      </c>
      <c r="G47" s="176">
        <f t="shared" si="10"/>
        <v>7.94082541522971</v>
      </c>
      <c r="H47" s="177">
        <f t="shared" si="11"/>
        <v>4.204856868384525</v>
      </c>
    </row>
    <row r="48" spans="1:8" ht="15" customHeight="1">
      <c r="A48" s="4" t="s">
        <v>107</v>
      </c>
      <c r="B48" s="170">
        <v>5343138869</v>
      </c>
      <c r="C48" s="147">
        <v>5246902076</v>
      </c>
      <c r="D48" s="170">
        <v>5715814087.000001</v>
      </c>
      <c r="E48" s="170">
        <v>6360505347.999998</v>
      </c>
      <c r="F48" s="175">
        <f t="shared" si="9"/>
        <v>19.04061458897482</v>
      </c>
      <c r="G48" s="176">
        <f t="shared" si="10"/>
        <v>21.224014778048968</v>
      </c>
      <c r="H48" s="177">
        <f t="shared" si="11"/>
        <v>11.279080305748181</v>
      </c>
    </row>
    <row r="49" spans="1:8" ht="15" customHeight="1">
      <c r="A49" s="8" t="s">
        <v>6</v>
      </c>
      <c r="B49" s="9">
        <f>SUM(B41:B48)</f>
        <v>11919494345</v>
      </c>
      <c r="C49" s="9">
        <f>SUM(C41:C48)</f>
        <v>12183684489</v>
      </c>
      <c r="D49" s="9">
        <v>12955460162.000004</v>
      </c>
      <c r="E49" s="9">
        <f>SUM(E41:E48)</f>
        <v>13551361800.999998</v>
      </c>
      <c r="F49" s="178">
        <f>E49/B49*100-100</f>
        <v>13.690743992714218</v>
      </c>
      <c r="G49" s="179">
        <f>E49/C49*100-100</f>
        <v>11.225482022575363</v>
      </c>
      <c r="H49" s="180">
        <f>E49/D49*100-100</f>
        <v>4.599617702101</v>
      </c>
    </row>
    <row r="51" ht="15" customHeight="1">
      <c r="A51" s="173" t="s">
        <v>11</v>
      </c>
    </row>
    <row r="52" spans="1:8" ht="30.75" customHeight="1">
      <c r="A52" s="12" t="s">
        <v>99</v>
      </c>
      <c r="B52" s="146">
        <v>2015</v>
      </c>
      <c r="C52" s="146">
        <v>2016</v>
      </c>
      <c r="D52" s="146">
        <v>2017</v>
      </c>
      <c r="E52" s="12">
        <v>2018</v>
      </c>
      <c r="F52" s="3" t="s">
        <v>569</v>
      </c>
      <c r="G52" s="3" t="s">
        <v>570</v>
      </c>
      <c r="H52" s="174" t="s">
        <v>571</v>
      </c>
    </row>
    <row r="53" spans="1:8" ht="15" customHeight="1">
      <c r="A53" s="4" t="s">
        <v>100</v>
      </c>
      <c r="B53" s="170">
        <v>61426417.99999991</v>
      </c>
      <c r="C53" s="147">
        <v>63917844</v>
      </c>
      <c r="D53" s="170">
        <v>60369387.999999985</v>
      </c>
      <c r="E53" s="170">
        <v>54504865.000000015</v>
      </c>
      <c r="F53" s="175">
        <f>E53/B53*100-100</f>
        <v>-11.268039428898334</v>
      </c>
      <c r="G53" s="176">
        <f>E53/C53*100-100</f>
        <v>-14.726684147857029</v>
      </c>
      <c r="H53" s="177">
        <f>E53/D53*100-100</f>
        <v>-9.714398628655914</v>
      </c>
    </row>
    <row r="54" spans="1:8" ht="15" customHeight="1">
      <c r="A54" s="4" t="s">
        <v>101</v>
      </c>
      <c r="B54" s="170">
        <v>96905207.00000016</v>
      </c>
      <c r="C54" s="147">
        <v>91906651</v>
      </c>
      <c r="D54" s="170">
        <v>87333696</v>
      </c>
      <c r="E54" s="170">
        <v>65849563.999999985</v>
      </c>
      <c r="F54" s="175">
        <f aca="true" t="shared" si="12" ref="F54:F60">E54/B54*100-100</f>
        <v>-32.04744508723884</v>
      </c>
      <c r="G54" s="176">
        <f aca="true" t="shared" si="13" ref="G54:G60">E54/C54*100-100</f>
        <v>-28.351688062270938</v>
      </c>
      <c r="H54" s="177">
        <f aca="true" t="shared" si="14" ref="H54:H60">E54/D54*100-100</f>
        <v>-24.600048989109553</v>
      </c>
    </row>
    <row r="55" spans="1:8" ht="15" customHeight="1">
      <c r="A55" s="4" t="s">
        <v>102</v>
      </c>
      <c r="B55" s="170">
        <v>185513033.00000003</v>
      </c>
      <c r="C55" s="147">
        <v>186336972</v>
      </c>
      <c r="D55" s="170">
        <v>170847042</v>
      </c>
      <c r="E55" s="170">
        <v>135076861</v>
      </c>
      <c r="F55" s="175">
        <f t="shared" si="12"/>
        <v>-27.187400898135294</v>
      </c>
      <c r="G55" s="176">
        <f t="shared" si="13"/>
        <v>-27.509361373544266</v>
      </c>
      <c r="H55" s="177">
        <f t="shared" si="14"/>
        <v>-20.936962432161977</v>
      </c>
    </row>
    <row r="56" spans="1:8" ht="15" customHeight="1">
      <c r="A56" s="4" t="s">
        <v>103</v>
      </c>
      <c r="B56" s="170">
        <v>342167753.99999994</v>
      </c>
      <c r="C56" s="147">
        <v>361155386</v>
      </c>
      <c r="D56" s="170">
        <v>375304092.99999994</v>
      </c>
      <c r="E56" s="170">
        <v>355503014.99999994</v>
      </c>
      <c r="F56" s="175">
        <f t="shared" si="12"/>
        <v>3.8972874691166908</v>
      </c>
      <c r="G56" s="176">
        <f t="shared" si="13"/>
        <v>-1.5650800788556012</v>
      </c>
      <c r="H56" s="177">
        <f t="shared" si="14"/>
        <v>-5.276009073527476</v>
      </c>
    </row>
    <row r="57" spans="1:8" ht="15" customHeight="1">
      <c r="A57" s="4" t="s">
        <v>104</v>
      </c>
      <c r="B57" s="170">
        <v>357855466.00000006</v>
      </c>
      <c r="C57" s="147">
        <v>377129802</v>
      </c>
      <c r="D57" s="170">
        <v>370782080</v>
      </c>
      <c r="E57" s="170">
        <v>398687202.9999998</v>
      </c>
      <c r="F57" s="175">
        <f t="shared" si="12"/>
        <v>11.410119693407111</v>
      </c>
      <c r="G57" s="176">
        <f t="shared" si="13"/>
        <v>5.716175408487032</v>
      </c>
      <c r="H57" s="177">
        <f t="shared" si="14"/>
        <v>7.526017168898733</v>
      </c>
    </row>
    <row r="58" spans="1:8" ht="15" customHeight="1">
      <c r="A58" s="4" t="s">
        <v>105</v>
      </c>
      <c r="B58" s="170">
        <v>976008741</v>
      </c>
      <c r="C58" s="147">
        <v>935364759</v>
      </c>
      <c r="D58" s="170">
        <v>824021368.9999993</v>
      </c>
      <c r="E58" s="170">
        <v>792055803.9999999</v>
      </c>
      <c r="F58" s="175">
        <f t="shared" si="12"/>
        <v>-18.84746819086122</v>
      </c>
      <c r="G58" s="176">
        <f t="shared" si="13"/>
        <v>-15.321183914734178</v>
      </c>
      <c r="H58" s="177">
        <f t="shared" si="14"/>
        <v>-3.879215540100816</v>
      </c>
    </row>
    <row r="59" spans="1:8" ht="15" customHeight="1">
      <c r="A59" s="4" t="s">
        <v>106</v>
      </c>
      <c r="B59" s="170">
        <v>1061544536.0000001</v>
      </c>
      <c r="C59" s="147">
        <v>1218682307</v>
      </c>
      <c r="D59" s="170">
        <v>1169755115</v>
      </c>
      <c r="E59" s="170">
        <v>1274020986</v>
      </c>
      <c r="F59" s="175">
        <f t="shared" si="12"/>
        <v>20.01578292707636</v>
      </c>
      <c r="G59" s="176">
        <f t="shared" si="13"/>
        <v>4.540861771943327</v>
      </c>
      <c r="H59" s="177">
        <f t="shared" si="14"/>
        <v>8.91347852751214</v>
      </c>
    </row>
    <row r="60" spans="1:8" ht="15" customHeight="1">
      <c r="A60" s="4" t="s">
        <v>107</v>
      </c>
      <c r="B60" s="170">
        <v>1304715138</v>
      </c>
      <c r="C60" s="147">
        <v>1360856168</v>
      </c>
      <c r="D60" s="170">
        <v>1659393944</v>
      </c>
      <c r="E60" s="170">
        <v>1963703200.9999998</v>
      </c>
      <c r="F60" s="175">
        <f t="shared" si="12"/>
        <v>50.5081947627406</v>
      </c>
      <c r="G60" s="176">
        <f t="shared" si="13"/>
        <v>44.29909987372008</v>
      </c>
      <c r="H60" s="177">
        <f t="shared" si="14"/>
        <v>18.338578256255204</v>
      </c>
    </row>
    <row r="61" spans="1:8" ht="15" customHeight="1">
      <c r="A61" s="8" t="s">
        <v>6</v>
      </c>
      <c r="B61" s="9">
        <f>SUM(B53:B60)</f>
        <v>4386136293</v>
      </c>
      <c r="C61" s="9">
        <f>SUM(C53:C60)</f>
        <v>4595349889</v>
      </c>
      <c r="D61" s="9">
        <v>4717806726.999999</v>
      </c>
      <c r="E61" s="9">
        <f>SUM(E53:E60)</f>
        <v>5039401498.999999</v>
      </c>
      <c r="F61" s="178">
        <f>E61/B61*100-100</f>
        <v>14.893864721955168</v>
      </c>
      <c r="G61" s="179">
        <f>E61/C61*100-100</f>
        <v>9.663064200245898</v>
      </c>
      <c r="H61" s="180">
        <f>E61/D61*100-100</f>
        <v>6.8166160805086236</v>
      </c>
    </row>
    <row r="63" ht="15" customHeight="1">
      <c r="A63" s="173" t="s">
        <v>8</v>
      </c>
    </row>
    <row r="64" spans="1:8" ht="30.75" customHeight="1">
      <c r="A64" s="12" t="s">
        <v>99</v>
      </c>
      <c r="B64" s="146">
        <v>2015</v>
      </c>
      <c r="C64" s="146">
        <v>2016</v>
      </c>
      <c r="D64" s="146">
        <v>2017</v>
      </c>
      <c r="E64" s="146">
        <v>2018</v>
      </c>
      <c r="F64" s="3" t="s">
        <v>569</v>
      </c>
      <c r="G64" s="3" t="s">
        <v>570</v>
      </c>
      <c r="H64" s="174" t="s">
        <v>571</v>
      </c>
    </row>
    <row r="65" spans="1:8" ht="15" customHeight="1">
      <c r="A65" s="4" t="s">
        <v>100</v>
      </c>
      <c r="B65" s="170">
        <v>79855438.00000004</v>
      </c>
      <c r="C65" s="147">
        <v>79919238</v>
      </c>
      <c r="D65" s="170">
        <v>78061288.9999998</v>
      </c>
      <c r="E65" s="170">
        <v>69200103.99999984</v>
      </c>
      <c r="F65" s="175">
        <f>E65/B65*100-100</f>
        <v>-13.343279138986375</v>
      </c>
      <c r="G65" s="176">
        <f>E65/C65*100-100</f>
        <v>-13.412457711371275</v>
      </c>
      <c r="H65" s="177">
        <f>E65/D65*100-100</f>
        <v>-11.351574017692684</v>
      </c>
    </row>
    <row r="66" spans="1:8" ht="15" customHeight="1">
      <c r="A66" s="4" t="s">
        <v>101</v>
      </c>
      <c r="B66" s="170">
        <v>153596015.00000012</v>
      </c>
      <c r="C66" s="147">
        <v>149955012</v>
      </c>
      <c r="D66" s="170">
        <v>145864250.00000003</v>
      </c>
      <c r="E66" s="170">
        <v>114662998.99999987</v>
      </c>
      <c r="F66" s="175">
        <f aca="true" t="shared" si="15" ref="F66:F72">E66/B66*100-100</f>
        <v>-25.347673245298864</v>
      </c>
      <c r="G66" s="176">
        <f aca="true" t="shared" si="16" ref="G66:G72">E66/C66*100-100</f>
        <v>-23.53506730405259</v>
      </c>
      <c r="H66" s="177">
        <f aca="true" t="shared" si="17" ref="H66:H72">E66/D66*100-100</f>
        <v>-21.390608733805678</v>
      </c>
    </row>
    <row r="67" spans="1:8" ht="15" customHeight="1">
      <c r="A67" s="4" t="s">
        <v>102</v>
      </c>
      <c r="B67" s="170">
        <v>383108635</v>
      </c>
      <c r="C67" s="147">
        <v>363096047</v>
      </c>
      <c r="D67" s="170">
        <v>376121878.00000006</v>
      </c>
      <c r="E67" s="170">
        <v>273174732.9999999</v>
      </c>
      <c r="F67" s="175">
        <f t="shared" si="15"/>
        <v>-28.695229487583887</v>
      </c>
      <c r="G67" s="176">
        <f t="shared" si="16"/>
        <v>-24.765159175638203</v>
      </c>
      <c r="H67" s="177">
        <f t="shared" si="17"/>
        <v>-27.370687806679555</v>
      </c>
    </row>
    <row r="68" spans="1:8" ht="15" customHeight="1">
      <c r="A68" s="4" t="s">
        <v>103</v>
      </c>
      <c r="B68" s="170">
        <v>1106302851.9999998</v>
      </c>
      <c r="C68" s="147">
        <v>1095651197</v>
      </c>
      <c r="D68" s="170">
        <v>1050311906</v>
      </c>
      <c r="E68" s="170">
        <v>969394502.9999993</v>
      </c>
      <c r="F68" s="175">
        <f t="shared" si="15"/>
        <v>-12.3753047144816</v>
      </c>
      <c r="G68" s="176">
        <f t="shared" si="16"/>
        <v>-11.523438695243883</v>
      </c>
      <c r="H68" s="177">
        <f t="shared" si="17"/>
        <v>-7.704130795600122</v>
      </c>
    </row>
    <row r="69" spans="1:8" ht="15" customHeight="1">
      <c r="A69" s="4" t="s">
        <v>104</v>
      </c>
      <c r="B69" s="170">
        <v>1097252776.0000002</v>
      </c>
      <c r="C69" s="147">
        <v>1162647349</v>
      </c>
      <c r="D69" s="170">
        <v>1236036000.0000002</v>
      </c>
      <c r="E69" s="170">
        <v>1189358430.9999995</v>
      </c>
      <c r="F69" s="175">
        <f t="shared" si="15"/>
        <v>8.394205693948436</v>
      </c>
      <c r="G69" s="176">
        <f t="shared" si="16"/>
        <v>2.297436279622872</v>
      </c>
      <c r="H69" s="177">
        <f t="shared" si="17"/>
        <v>-3.7763923542680544</v>
      </c>
    </row>
    <row r="70" spans="1:8" ht="15" customHeight="1">
      <c r="A70" s="4" t="s">
        <v>105</v>
      </c>
      <c r="B70" s="170">
        <v>2972363560.9999967</v>
      </c>
      <c r="C70" s="147">
        <v>2901656386</v>
      </c>
      <c r="D70" s="170">
        <v>2840440947.999999</v>
      </c>
      <c r="E70" s="170">
        <v>2934155738.9999986</v>
      </c>
      <c r="F70" s="175">
        <f t="shared" si="15"/>
        <v>-1.285435688329585</v>
      </c>
      <c r="G70" s="176">
        <f t="shared" si="16"/>
        <v>1.1200276213545663</v>
      </c>
      <c r="H70" s="177">
        <f t="shared" si="17"/>
        <v>3.299304323365206</v>
      </c>
    </row>
    <row r="71" spans="1:8" ht="15" customHeight="1">
      <c r="A71" s="4" t="s">
        <v>106</v>
      </c>
      <c r="B71" s="170">
        <v>3885670841.000001</v>
      </c>
      <c r="C71" s="147">
        <v>4061545720</v>
      </c>
      <c r="D71" s="170">
        <v>4324710420.999999</v>
      </c>
      <c r="E71" s="170">
        <v>4407525337.000001</v>
      </c>
      <c r="F71" s="175">
        <f t="shared" si="15"/>
        <v>13.430229099531687</v>
      </c>
      <c r="G71" s="176">
        <f t="shared" si="16"/>
        <v>8.518422316319544</v>
      </c>
      <c r="H71" s="177">
        <f t="shared" si="17"/>
        <v>1.9149239587896432</v>
      </c>
    </row>
    <row r="72" spans="1:8" ht="15" customHeight="1">
      <c r="A72" s="4" t="s">
        <v>107</v>
      </c>
      <c r="B72" s="170">
        <v>7432097423</v>
      </c>
      <c r="C72" s="147">
        <v>6951507235</v>
      </c>
      <c r="D72" s="170">
        <v>7652144299</v>
      </c>
      <c r="E72" s="170">
        <v>8001161349.000001</v>
      </c>
      <c r="F72" s="175">
        <f t="shared" si="15"/>
        <v>7.656841583358798</v>
      </c>
      <c r="G72" s="176">
        <f t="shared" si="16"/>
        <v>15.099662253318513</v>
      </c>
      <c r="H72" s="177">
        <f t="shared" si="17"/>
        <v>4.561035918332209</v>
      </c>
    </row>
    <row r="73" spans="1:8" ht="15" customHeight="1">
      <c r="A73" s="8" t="s">
        <v>6</v>
      </c>
      <c r="B73" s="9">
        <f>SUM(B65:B72)</f>
        <v>17110247540.999996</v>
      </c>
      <c r="C73" s="9">
        <f>SUM(C65:C72)</f>
        <v>16765978184</v>
      </c>
      <c r="D73" s="9">
        <v>17703690991</v>
      </c>
      <c r="E73" s="9">
        <f>SUM(E65:E72)</f>
        <v>17958633194.999996</v>
      </c>
      <c r="F73" s="178">
        <f>E73/B73*100-100</f>
        <v>4.958348217739555</v>
      </c>
      <c r="G73" s="179">
        <f>E73/C73*100-100</f>
        <v>7.113542663070874</v>
      </c>
      <c r="H73" s="180">
        <f>E73/D73*100-100</f>
        <v>1.4400511403503486</v>
      </c>
    </row>
    <row r="75" ht="15" customHeight="1">
      <c r="A75" s="173" t="s">
        <v>7</v>
      </c>
    </row>
    <row r="76" spans="1:8" ht="30.75" customHeight="1">
      <c r="A76" s="12" t="s">
        <v>99</v>
      </c>
      <c r="B76" s="146">
        <v>2015</v>
      </c>
      <c r="C76" s="146">
        <v>2016</v>
      </c>
      <c r="D76" s="146">
        <v>2017</v>
      </c>
      <c r="E76" s="12">
        <v>2018</v>
      </c>
      <c r="F76" s="3" t="s">
        <v>569</v>
      </c>
      <c r="G76" s="3" t="s">
        <v>570</v>
      </c>
      <c r="H76" s="174" t="s">
        <v>571</v>
      </c>
    </row>
    <row r="77" spans="1:8" ht="15" customHeight="1">
      <c r="A77" s="4" t="s">
        <v>100</v>
      </c>
      <c r="B77" s="170">
        <v>64207789.000000015</v>
      </c>
      <c r="C77" s="147">
        <v>64436068</v>
      </c>
      <c r="D77" s="170">
        <v>61400000.99999996</v>
      </c>
      <c r="E77" s="170">
        <v>56167861.999999925</v>
      </c>
      <c r="F77" s="175">
        <f>E77/B77*100-100</f>
        <v>-12.521731592408642</v>
      </c>
      <c r="G77" s="176">
        <f>E77/C77*100-100</f>
        <v>-12.831642675651906</v>
      </c>
      <c r="H77" s="177">
        <f>E77/D77*100-100</f>
        <v>-8.521398884016378</v>
      </c>
    </row>
    <row r="78" spans="1:8" ht="15" customHeight="1">
      <c r="A78" s="4" t="s">
        <v>101</v>
      </c>
      <c r="B78" s="170">
        <v>110231785.00000012</v>
      </c>
      <c r="C78" s="147">
        <v>112415703</v>
      </c>
      <c r="D78" s="170">
        <v>121204323.00000012</v>
      </c>
      <c r="E78" s="170">
        <v>80966400.00000001</v>
      </c>
      <c r="F78" s="175">
        <f aca="true" t="shared" si="18" ref="F78:F84">E78/B78*100-100</f>
        <v>-26.548953189862672</v>
      </c>
      <c r="G78" s="176">
        <f aca="true" t="shared" si="19" ref="G78:G84">E78/C78*100-100</f>
        <v>-27.975898527272463</v>
      </c>
      <c r="H78" s="177">
        <f aca="true" t="shared" si="20" ref="H78:H84">E78/D78*100-100</f>
        <v>-33.198422303798566</v>
      </c>
    </row>
    <row r="79" spans="1:8" ht="15" customHeight="1">
      <c r="A79" s="4" t="s">
        <v>102</v>
      </c>
      <c r="B79" s="170">
        <v>286392702.00000006</v>
      </c>
      <c r="C79" s="147">
        <v>283105756</v>
      </c>
      <c r="D79" s="170">
        <v>267986314.00000006</v>
      </c>
      <c r="E79" s="170">
        <v>188303901.99999997</v>
      </c>
      <c r="F79" s="175">
        <f t="shared" si="18"/>
        <v>-34.2497554284746</v>
      </c>
      <c r="G79" s="176">
        <f t="shared" si="19"/>
        <v>-33.486374611189476</v>
      </c>
      <c r="H79" s="177">
        <f t="shared" si="20"/>
        <v>-29.733761702472634</v>
      </c>
    </row>
    <row r="80" spans="1:8" ht="15" customHeight="1">
      <c r="A80" s="4" t="s">
        <v>103</v>
      </c>
      <c r="B80" s="170">
        <v>641598776.9999999</v>
      </c>
      <c r="C80" s="147">
        <v>661299813</v>
      </c>
      <c r="D80" s="170">
        <v>678949886</v>
      </c>
      <c r="E80" s="170">
        <v>626226860.9999999</v>
      </c>
      <c r="F80" s="175">
        <f t="shared" si="18"/>
        <v>-2.3958767614670933</v>
      </c>
      <c r="G80" s="176">
        <f t="shared" si="19"/>
        <v>-5.30363857822536</v>
      </c>
      <c r="H80" s="177">
        <f t="shared" si="20"/>
        <v>-7.765377988442594</v>
      </c>
    </row>
    <row r="81" spans="1:8" ht="15" customHeight="1">
      <c r="A81" s="4" t="s">
        <v>104</v>
      </c>
      <c r="B81" s="170">
        <v>595330457.9999999</v>
      </c>
      <c r="C81" s="147">
        <v>584794657</v>
      </c>
      <c r="D81" s="170">
        <v>592633116.0000002</v>
      </c>
      <c r="E81" s="170">
        <v>628028638.0000001</v>
      </c>
      <c r="F81" s="175">
        <f t="shared" si="18"/>
        <v>5.492441980853641</v>
      </c>
      <c r="G81" s="176">
        <f t="shared" si="19"/>
        <v>7.393019153388082</v>
      </c>
      <c r="H81" s="177">
        <f t="shared" si="20"/>
        <v>5.972585912664357</v>
      </c>
    </row>
    <row r="82" spans="1:8" ht="15" customHeight="1">
      <c r="A82" s="4" t="s">
        <v>105</v>
      </c>
      <c r="B82" s="170">
        <v>1765070597.9999998</v>
      </c>
      <c r="C82" s="147">
        <v>1847218409</v>
      </c>
      <c r="D82" s="170">
        <v>1942245233.9999998</v>
      </c>
      <c r="E82" s="170">
        <v>1821918697.000002</v>
      </c>
      <c r="F82" s="175">
        <f t="shared" si="18"/>
        <v>3.2207266420060705</v>
      </c>
      <c r="G82" s="176">
        <f t="shared" si="19"/>
        <v>-1.3696112964624518</v>
      </c>
      <c r="H82" s="177">
        <f t="shared" si="20"/>
        <v>-6.1952288461631895</v>
      </c>
    </row>
    <row r="83" spans="1:8" ht="15" customHeight="1">
      <c r="A83" s="4" t="s">
        <v>106</v>
      </c>
      <c r="B83" s="170">
        <v>2620829254.0000005</v>
      </c>
      <c r="C83" s="147">
        <v>2642742306</v>
      </c>
      <c r="D83" s="170">
        <v>3089350043.9999995</v>
      </c>
      <c r="E83" s="170">
        <v>2929348645</v>
      </c>
      <c r="F83" s="175">
        <f t="shared" si="18"/>
        <v>11.771823384874324</v>
      </c>
      <c r="G83" s="176">
        <f t="shared" si="19"/>
        <v>10.845035414512338</v>
      </c>
      <c r="H83" s="177">
        <f t="shared" si="20"/>
        <v>-5.179128189463256</v>
      </c>
    </row>
    <row r="84" spans="1:8" ht="15" customHeight="1">
      <c r="A84" s="4" t="s">
        <v>107</v>
      </c>
      <c r="B84" s="170">
        <v>4057515844</v>
      </c>
      <c r="C84" s="147">
        <v>4241253660</v>
      </c>
      <c r="D84" s="170">
        <v>4537682659.000001</v>
      </c>
      <c r="E84" s="170">
        <v>5092143090.000001</v>
      </c>
      <c r="F84" s="175">
        <f t="shared" si="18"/>
        <v>25.499031569524064</v>
      </c>
      <c r="G84" s="176">
        <f t="shared" si="19"/>
        <v>20.062215047991288</v>
      </c>
      <c r="H84" s="177">
        <f t="shared" si="20"/>
        <v>12.219021748916006</v>
      </c>
    </row>
    <row r="85" spans="1:8" ht="15" customHeight="1">
      <c r="A85" s="8" t="s">
        <v>6</v>
      </c>
      <c r="B85" s="9">
        <f>SUM(B77:B84)</f>
        <v>10141177207</v>
      </c>
      <c r="C85" s="9">
        <f>SUM(C77:C84)</f>
        <v>10437266372</v>
      </c>
      <c r="D85" s="9">
        <v>11291451577</v>
      </c>
      <c r="E85" s="9">
        <f>SUM(E77:E84)</f>
        <v>11423104095.000004</v>
      </c>
      <c r="F85" s="178">
        <f>E85/B85*100-100</f>
        <v>12.640809462585338</v>
      </c>
      <c r="G85" s="179">
        <f>E85/C85*100-100</f>
        <v>9.445363257612229</v>
      </c>
      <c r="H85" s="180">
        <f>E85/D85*100-100</f>
        <v>1.1659485682794895</v>
      </c>
    </row>
  </sheetData>
  <sheetProtection/>
  <hyperlinks>
    <hyperlink ref="N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4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3.00390625" style="31" customWidth="1"/>
    <col min="2" max="6" width="17.421875" style="31" bestFit="1" customWidth="1"/>
    <col min="7" max="7" width="17.421875" style="31" hidden="1" customWidth="1"/>
    <col min="8" max="10" width="17.421875" style="31" bestFit="1" customWidth="1"/>
    <col min="11" max="11" width="17.421875" style="31" customWidth="1"/>
    <col min="12" max="12" width="17.421875" style="31" hidden="1" customWidth="1"/>
    <col min="13" max="13" width="17.421875" style="31" customWidth="1"/>
    <col min="14" max="15" width="8.7109375" style="31" customWidth="1"/>
    <col min="16" max="16384" width="9.140625" style="31" customWidth="1"/>
  </cols>
  <sheetData>
    <row r="1" spans="1:17" ht="15">
      <c r="A1" s="141" t="str">
        <f>'Indice tavole'!C19</f>
        <v>Importazioni cumulate per provincia. Anni 2017-2019. Valori in milioni di euro e variazioni tendenziali percentuali.</v>
      </c>
      <c r="Q1" s="143" t="s">
        <v>111</v>
      </c>
    </row>
    <row r="2" ht="15">
      <c r="A2" s="141"/>
    </row>
    <row r="3" spans="1:15" ht="15">
      <c r="A3" s="226" t="s">
        <v>568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51" customHeight="1">
      <c r="A4" s="227"/>
      <c r="B4" s="56" t="s">
        <v>116</v>
      </c>
      <c r="C4" s="56" t="s">
        <v>117</v>
      </c>
      <c r="D4" s="56" t="s">
        <v>118</v>
      </c>
      <c r="E4" s="64" t="s">
        <v>572</v>
      </c>
      <c r="F4" s="56" t="s">
        <v>321</v>
      </c>
      <c r="G4" s="56"/>
      <c r="H4" s="56" t="s">
        <v>322</v>
      </c>
      <c r="I4" s="56" t="s">
        <v>323</v>
      </c>
      <c r="J4" s="64" t="s">
        <v>573</v>
      </c>
      <c r="K4" s="56" t="s">
        <v>574</v>
      </c>
      <c r="L4" s="56"/>
      <c r="M4" s="56" t="s">
        <v>575</v>
      </c>
      <c r="N4" s="64" t="s">
        <v>120</v>
      </c>
      <c r="O4" s="64" t="s">
        <v>121</v>
      </c>
    </row>
    <row r="5" spans="1:15" ht="15" customHeight="1">
      <c r="A5" s="4" t="s">
        <v>9</v>
      </c>
      <c r="B5" s="5">
        <v>208702859</v>
      </c>
      <c r="C5" s="5">
        <v>417690564</v>
      </c>
      <c r="D5" s="5">
        <v>613507592</v>
      </c>
      <c r="E5" s="5">
        <v>819611240</v>
      </c>
      <c r="F5" s="5">
        <v>217242265.00000003</v>
      </c>
      <c r="G5" s="5">
        <v>254989659.000001</v>
      </c>
      <c r="H5" s="5">
        <f>G5+F5</f>
        <v>472231924.0000011</v>
      </c>
      <c r="I5" s="5">
        <v>702080766.0000015</v>
      </c>
      <c r="J5" s="5">
        <v>930977597.0000017</v>
      </c>
      <c r="K5" s="5">
        <v>238698392.99999973</v>
      </c>
      <c r="L5" s="5">
        <v>214747571.99999982</v>
      </c>
      <c r="M5" s="5">
        <f>SUM(K5:L5)</f>
        <v>453445964.9999995</v>
      </c>
      <c r="N5" s="122">
        <f>K5/F5*100-100</f>
        <v>9.876590082505203</v>
      </c>
      <c r="O5" s="122">
        <f>M5/H5*100-100</f>
        <v>-3.978121352084088</v>
      </c>
    </row>
    <row r="6" spans="1:15" ht="15" customHeight="1">
      <c r="A6" s="4" t="s">
        <v>12</v>
      </c>
      <c r="B6" s="5">
        <v>1639487485</v>
      </c>
      <c r="C6" s="5">
        <v>3275488864</v>
      </c>
      <c r="D6" s="5">
        <v>4809915575</v>
      </c>
      <c r="E6" s="5">
        <v>6387556010.9999695</v>
      </c>
      <c r="F6" s="5">
        <v>1669904247.0000024</v>
      </c>
      <c r="G6" s="5">
        <v>1791005317.999986</v>
      </c>
      <c r="H6" s="5">
        <f aca="true" t="shared" si="0" ref="H6:H11">G6+F6</f>
        <v>3460909564.9999886</v>
      </c>
      <c r="I6" s="5">
        <v>5048629717.999971</v>
      </c>
      <c r="J6" s="5">
        <v>6600614050.999969</v>
      </c>
      <c r="K6" s="5">
        <v>1787590006.999998</v>
      </c>
      <c r="L6" s="5">
        <v>1728777336.9999933</v>
      </c>
      <c r="M6" s="5">
        <f aca="true" t="shared" si="1" ref="M6:M11">SUM(K6:L6)</f>
        <v>3516367343.9999914</v>
      </c>
      <c r="N6" s="122">
        <f aca="true" t="shared" si="2" ref="N6:N11">K6/F6*100-100</f>
        <v>7.0474555778524035</v>
      </c>
      <c r="O6" s="122">
        <f aca="true" t="shared" si="3" ref="O6:O11">M6/H6*100-100</f>
        <v>1.6024047424077423</v>
      </c>
    </row>
    <row r="7" spans="1:15" ht="15" customHeight="1">
      <c r="A7" s="4" t="s">
        <v>13</v>
      </c>
      <c r="B7" s="5">
        <v>475241836</v>
      </c>
      <c r="C7" s="5">
        <v>1067153672</v>
      </c>
      <c r="D7" s="5">
        <v>1652657827</v>
      </c>
      <c r="E7" s="5">
        <v>2360758802.0000157</v>
      </c>
      <c r="F7" s="5">
        <v>593066434</v>
      </c>
      <c r="G7" s="5">
        <v>648132530.9999979</v>
      </c>
      <c r="H7" s="5">
        <f t="shared" si="0"/>
        <v>1241198964.9999979</v>
      </c>
      <c r="I7" s="5">
        <v>2018258593.9999995</v>
      </c>
      <c r="J7" s="5">
        <v>2972688177.9999995</v>
      </c>
      <c r="K7" s="5">
        <v>887605968.000003</v>
      </c>
      <c r="L7" s="5">
        <v>843670742.9999996</v>
      </c>
      <c r="M7" s="5">
        <f t="shared" si="1"/>
        <v>1731276711.0000026</v>
      </c>
      <c r="N7" s="122">
        <f t="shared" si="2"/>
        <v>49.66383479392849</v>
      </c>
      <c r="O7" s="122">
        <f t="shared" si="3"/>
        <v>39.484221290823086</v>
      </c>
    </row>
    <row r="8" spans="1:15" ht="15" customHeight="1">
      <c r="A8" s="4" t="s">
        <v>10</v>
      </c>
      <c r="B8" s="5">
        <v>1762128644</v>
      </c>
      <c r="C8" s="5">
        <v>3526920442</v>
      </c>
      <c r="D8" s="5">
        <v>5240884431</v>
      </c>
      <c r="E8" s="5">
        <v>6927534196.999969</v>
      </c>
      <c r="F8" s="5">
        <v>1832106146.9999962</v>
      </c>
      <c r="G8" s="5">
        <v>1785367817.0000057</v>
      </c>
      <c r="H8" s="5">
        <f t="shared" si="0"/>
        <v>3617473964.000002</v>
      </c>
      <c r="I8" s="5">
        <v>5396022800.000071</v>
      </c>
      <c r="J8" s="5">
        <v>7138476181.0000725</v>
      </c>
      <c r="K8" s="5">
        <v>1812528729.9999957</v>
      </c>
      <c r="L8" s="5">
        <v>1779252198.0000055</v>
      </c>
      <c r="M8" s="5">
        <f t="shared" si="1"/>
        <v>3591780928.000001</v>
      </c>
      <c r="N8" s="122">
        <f t="shared" si="2"/>
        <v>-1.06857438539015</v>
      </c>
      <c r="O8" s="122">
        <f t="shared" si="3"/>
        <v>-0.71024798673578</v>
      </c>
    </row>
    <row r="9" spans="1:15" ht="15" customHeight="1">
      <c r="A9" s="4" t="s">
        <v>11</v>
      </c>
      <c r="B9" s="5">
        <v>1345003259</v>
      </c>
      <c r="C9" s="5">
        <v>2795374683</v>
      </c>
      <c r="D9" s="5">
        <v>4326498951</v>
      </c>
      <c r="E9" s="5">
        <v>5695182931.999971</v>
      </c>
      <c r="F9" s="5">
        <v>1517145269.0000017</v>
      </c>
      <c r="G9" s="5">
        <v>1482322813.0000105</v>
      </c>
      <c r="H9" s="5">
        <f t="shared" si="0"/>
        <v>2999468082.0000124</v>
      </c>
      <c r="I9" s="5">
        <v>4491519046.000018</v>
      </c>
      <c r="J9" s="5">
        <v>5905737247.000019</v>
      </c>
      <c r="K9" s="5">
        <v>1475396199.0000052</v>
      </c>
      <c r="L9" s="5">
        <v>1257846920.0000052</v>
      </c>
      <c r="M9" s="5">
        <f t="shared" si="1"/>
        <v>2733243119.0000105</v>
      </c>
      <c r="N9" s="122">
        <f t="shared" si="2"/>
        <v>-2.751817565071704</v>
      </c>
      <c r="O9" s="122">
        <f t="shared" si="3"/>
        <v>-8.87573915514001</v>
      </c>
    </row>
    <row r="10" spans="1:15" ht="15" customHeight="1">
      <c r="A10" s="4" t="s">
        <v>8</v>
      </c>
      <c r="B10" s="5">
        <v>2410113646</v>
      </c>
      <c r="C10" s="5">
        <v>4852145295</v>
      </c>
      <c r="D10" s="5">
        <v>6958799972</v>
      </c>
      <c r="E10" s="5">
        <v>9285640372.999979</v>
      </c>
      <c r="F10" s="5">
        <v>2378751721.000001</v>
      </c>
      <c r="G10" s="5">
        <v>2468698905.999978</v>
      </c>
      <c r="H10" s="5">
        <f t="shared" si="0"/>
        <v>4847450626.999979</v>
      </c>
      <c r="I10" s="5">
        <v>7030210169.999997</v>
      </c>
      <c r="J10" s="5">
        <v>9417255236.000013</v>
      </c>
      <c r="K10" s="5">
        <v>2404984745.999994</v>
      </c>
      <c r="L10" s="5">
        <v>2342193759.999998</v>
      </c>
      <c r="M10" s="5">
        <f t="shared" si="1"/>
        <v>4747178505.999992</v>
      </c>
      <c r="N10" s="122">
        <f t="shared" si="2"/>
        <v>1.102806348741808</v>
      </c>
      <c r="O10" s="122">
        <f t="shared" si="3"/>
        <v>-2.06855373505978</v>
      </c>
    </row>
    <row r="11" spans="1:15" ht="15" customHeight="1">
      <c r="A11" s="4" t="s">
        <v>7</v>
      </c>
      <c r="B11" s="5">
        <v>3712274486</v>
      </c>
      <c r="C11" s="5">
        <v>7493181223</v>
      </c>
      <c r="D11" s="5">
        <v>10896961255</v>
      </c>
      <c r="E11" s="5">
        <v>14682214220.999796</v>
      </c>
      <c r="F11" s="5">
        <v>4090497115.000011</v>
      </c>
      <c r="G11" s="5">
        <v>4110701671.0000043</v>
      </c>
      <c r="H11" s="5">
        <f t="shared" si="0"/>
        <v>8201198786.000015</v>
      </c>
      <c r="I11" s="5">
        <v>11531633285.999947</v>
      </c>
      <c r="J11" s="5">
        <v>15592629670.999937</v>
      </c>
      <c r="K11" s="5">
        <v>4207304729.999998</v>
      </c>
      <c r="L11" s="5">
        <v>4237218805.000017</v>
      </c>
      <c r="M11" s="5">
        <f t="shared" si="1"/>
        <v>8444523535.000015</v>
      </c>
      <c r="N11" s="122">
        <f t="shared" si="2"/>
        <v>2.8555848278599</v>
      </c>
      <c r="O11" s="122">
        <f t="shared" si="3"/>
        <v>2.966941240533899</v>
      </c>
    </row>
    <row r="12" spans="1:15" ht="15" customHeight="1">
      <c r="A12" s="217" t="s">
        <v>14</v>
      </c>
      <c r="B12" s="218">
        <f aca="true" t="shared" si="4" ref="B12:J12">SUM(B5:B11)</f>
        <v>11552952215</v>
      </c>
      <c r="C12" s="218">
        <f t="shared" si="4"/>
        <v>23427954743</v>
      </c>
      <c r="D12" s="218">
        <f t="shared" si="4"/>
        <v>34499225603</v>
      </c>
      <c r="E12" s="218">
        <v>46158497775.999695</v>
      </c>
      <c r="F12" s="218">
        <f t="shared" si="4"/>
        <v>12298713198.000011</v>
      </c>
      <c r="G12" s="218"/>
      <c r="H12" s="218">
        <f t="shared" si="4"/>
        <v>24839931912.999992</v>
      </c>
      <c r="I12" s="218">
        <f t="shared" si="4"/>
        <v>36218354380</v>
      </c>
      <c r="J12" s="218">
        <f t="shared" si="4"/>
        <v>48558378161.000015</v>
      </c>
      <c r="K12" s="218">
        <f>SUM(K5:K11)</f>
        <v>12814108772.999994</v>
      </c>
      <c r="L12" s="218">
        <f>SUM(L5:L11)</f>
        <v>12403707335.00002</v>
      </c>
      <c r="M12" s="218">
        <f>SUM(M5:M11)</f>
        <v>25217816108.00001</v>
      </c>
      <c r="N12" s="184">
        <f>K12/F12*100-100</f>
        <v>4.190646344072775</v>
      </c>
      <c r="O12" s="184">
        <f>M12/H12*100-100</f>
        <v>1.521277096585976</v>
      </c>
    </row>
    <row r="13" spans="2:15" ht="15" customHeight="1">
      <c r="B13" s="136"/>
      <c r="C13" s="136"/>
      <c r="D13" s="136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ht="12.75" customHeight="1"/>
    <row r="15" ht="12.75" customHeight="1">
      <c r="A15" s="141" t="str">
        <f>'Indice tavole'!C20</f>
        <v>Esportazioni cumulate per provincia. Anni 2017-2019. Valori in milioni di euro e variazioni tendenziali percentuali.</v>
      </c>
    </row>
    <row r="16" ht="12.75" customHeight="1">
      <c r="A16" s="141"/>
    </row>
    <row r="17" spans="1:15" ht="12.75" customHeight="1">
      <c r="A17" s="226" t="s">
        <v>568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</row>
    <row r="18" spans="1:15" ht="42" customHeight="1">
      <c r="A18" s="227"/>
      <c r="B18" s="56" t="s">
        <v>116</v>
      </c>
      <c r="C18" s="56" t="s">
        <v>117</v>
      </c>
      <c r="D18" s="56" t="s">
        <v>118</v>
      </c>
      <c r="E18" s="64" t="s">
        <v>572</v>
      </c>
      <c r="F18" s="56" t="s">
        <v>321</v>
      </c>
      <c r="G18" s="56"/>
      <c r="H18" s="56" t="s">
        <v>322</v>
      </c>
      <c r="I18" s="56" t="s">
        <v>323</v>
      </c>
      <c r="J18" s="64" t="s">
        <v>573</v>
      </c>
      <c r="K18" s="56" t="s">
        <v>574</v>
      </c>
      <c r="L18" s="56"/>
      <c r="M18" s="56" t="s">
        <v>575</v>
      </c>
      <c r="N18" s="64" t="s">
        <v>120</v>
      </c>
      <c r="O18" s="64" t="s">
        <v>121</v>
      </c>
    </row>
    <row r="19" spans="1:15" ht="12.75" customHeight="1">
      <c r="A19" s="4" t="s">
        <v>9</v>
      </c>
      <c r="B19" s="5">
        <v>990953864</v>
      </c>
      <c r="C19" s="5">
        <v>2081496378</v>
      </c>
      <c r="D19" s="5">
        <v>2958576989</v>
      </c>
      <c r="E19" s="5">
        <v>3888870603.0000267</v>
      </c>
      <c r="F19" s="5">
        <v>978039561.9999971</v>
      </c>
      <c r="G19" s="5">
        <v>1054182393.9999995</v>
      </c>
      <c r="H19" s="5">
        <f>G19+F19</f>
        <v>2032221955.9999967</v>
      </c>
      <c r="I19" s="5">
        <v>2931491087.0000114</v>
      </c>
      <c r="J19" s="5">
        <v>3893914125.9999924</v>
      </c>
      <c r="K19" s="5">
        <v>1024671207.9999979</v>
      </c>
      <c r="L19" s="5">
        <v>1138120671.0000014</v>
      </c>
      <c r="M19" s="5">
        <f>SUM(K19:L19)</f>
        <v>2162791878.999999</v>
      </c>
      <c r="N19" s="122">
        <f>K19/F19*100-100</f>
        <v>4.767869093622707</v>
      </c>
      <c r="O19" s="122">
        <f>M19/H19*100-100</f>
        <v>6.424983384049355</v>
      </c>
    </row>
    <row r="20" spans="1:15" ht="15">
      <c r="A20" s="4" t="s">
        <v>12</v>
      </c>
      <c r="B20" s="5">
        <v>2296341086</v>
      </c>
      <c r="C20" s="5">
        <v>4770077027</v>
      </c>
      <c r="D20" s="5">
        <v>7083859449</v>
      </c>
      <c r="E20" s="5">
        <v>9554722038.999968</v>
      </c>
      <c r="F20" s="5">
        <v>2382444437.000029</v>
      </c>
      <c r="G20" s="5">
        <v>2630985869.0000086</v>
      </c>
      <c r="H20" s="5">
        <f aca="true" t="shared" si="5" ref="H20:H25">G20+F20</f>
        <v>5013430306.000038</v>
      </c>
      <c r="I20" s="5">
        <v>7422002027.000006</v>
      </c>
      <c r="J20" s="5">
        <v>9987339438.000061</v>
      </c>
      <c r="K20" s="5">
        <v>2538152493.0000005</v>
      </c>
      <c r="L20" s="5">
        <v>2619829517</v>
      </c>
      <c r="M20" s="5">
        <f aca="true" t="shared" si="6" ref="M20:M25">SUM(K20:L20)</f>
        <v>5157982010</v>
      </c>
      <c r="N20" s="122">
        <f aca="true" t="shared" si="7" ref="N20:N25">K20/F20*100-100</f>
        <v>6.535642703006289</v>
      </c>
      <c r="O20" s="122">
        <f aca="true" t="shared" si="8" ref="O20:O25">M20/H20*100-100</f>
        <v>2.8832893882450747</v>
      </c>
    </row>
    <row r="21" spans="1:15" ht="15">
      <c r="A21" s="4" t="s">
        <v>13</v>
      </c>
      <c r="B21" s="5">
        <v>358302958</v>
      </c>
      <c r="C21" s="5">
        <v>743583189</v>
      </c>
      <c r="D21" s="5">
        <v>1107143454</v>
      </c>
      <c r="E21" s="5">
        <v>1468604773.9999964</v>
      </c>
      <c r="F21" s="5">
        <v>365195624.0000014</v>
      </c>
      <c r="G21" s="5">
        <v>365596728.99999964</v>
      </c>
      <c r="H21" s="5">
        <f t="shared" si="5"/>
        <v>730792353.000001</v>
      </c>
      <c r="I21" s="5">
        <v>1102929531.9999943</v>
      </c>
      <c r="J21" s="5">
        <v>1458582458.0000074</v>
      </c>
      <c r="K21" s="5">
        <v>361325158</v>
      </c>
      <c r="L21" s="5">
        <v>380182666.99999815</v>
      </c>
      <c r="M21" s="5">
        <f t="shared" si="6"/>
        <v>741507824.9999981</v>
      </c>
      <c r="N21" s="122">
        <f t="shared" si="7"/>
        <v>-1.0598336194744178</v>
      </c>
      <c r="O21" s="122">
        <f t="shared" si="8"/>
        <v>1.4662813528369014</v>
      </c>
    </row>
    <row r="22" spans="1:15" ht="15">
      <c r="A22" s="4" t="s">
        <v>10</v>
      </c>
      <c r="B22" s="5">
        <v>3110163368</v>
      </c>
      <c r="C22" s="5">
        <v>6301613668</v>
      </c>
      <c r="D22" s="5">
        <v>9536110641</v>
      </c>
      <c r="E22" s="5">
        <v>12955460161.999884</v>
      </c>
      <c r="F22" s="5">
        <v>3359722431.0000124</v>
      </c>
      <c r="G22" s="5">
        <v>3393235300.9999824</v>
      </c>
      <c r="H22" s="5">
        <f t="shared" si="5"/>
        <v>6752957731.999994</v>
      </c>
      <c r="I22" s="5">
        <v>10112681954.999928</v>
      </c>
      <c r="J22" s="5">
        <v>13551361801.0002</v>
      </c>
      <c r="K22" s="5">
        <v>3304031395.000013</v>
      </c>
      <c r="L22" s="5">
        <v>3346383957.999999</v>
      </c>
      <c r="M22" s="5">
        <f t="shared" si="6"/>
        <v>6650415353.000011</v>
      </c>
      <c r="N22" s="122">
        <f t="shared" si="7"/>
        <v>-1.657608244244841</v>
      </c>
      <c r="O22" s="122">
        <f t="shared" si="8"/>
        <v>-1.5184809837335251</v>
      </c>
    </row>
    <row r="23" spans="1:15" ht="15">
      <c r="A23" s="4" t="s">
        <v>11</v>
      </c>
      <c r="B23" s="5">
        <v>1104483377</v>
      </c>
      <c r="C23" s="5">
        <v>2310987969</v>
      </c>
      <c r="D23" s="5">
        <v>3483632636</v>
      </c>
      <c r="E23" s="5">
        <v>4717806727.000015</v>
      </c>
      <c r="F23" s="5">
        <v>1150631287.9999983</v>
      </c>
      <c r="G23" s="5">
        <v>1255994118.9999952</v>
      </c>
      <c r="H23" s="5">
        <f t="shared" si="5"/>
        <v>2406625406.9999933</v>
      </c>
      <c r="I23" s="5">
        <v>3708895038.9999743</v>
      </c>
      <c r="J23" s="5">
        <v>5039401498.999999</v>
      </c>
      <c r="K23" s="5">
        <v>1121057363.9999957</v>
      </c>
      <c r="L23" s="5">
        <v>1296004781.999996</v>
      </c>
      <c r="M23" s="5">
        <f t="shared" si="6"/>
        <v>2417062145.9999914</v>
      </c>
      <c r="N23" s="122">
        <f t="shared" si="7"/>
        <v>-2.5702346449667033</v>
      </c>
      <c r="O23" s="122">
        <f t="shared" si="8"/>
        <v>0.43366694998073285</v>
      </c>
    </row>
    <row r="24" spans="1:15" ht="15">
      <c r="A24" s="4" t="s">
        <v>8</v>
      </c>
      <c r="B24" s="5">
        <v>4276266186</v>
      </c>
      <c r="C24" s="5">
        <v>8856918866</v>
      </c>
      <c r="D24" s="5">
        <v>12988867836</v>
      </c>
      <c r="E24" s="5">
        <v>17703690990.99982</v>
      </c>
      <c r="F24" s="5">
        <v>4436251975.000011</v>
      </c>
      <c r="G24" s="5">
        <v>4627523967.0000515</v>
      </c>
      <c r="H24" s="5">
        <f t="shared" si="5"/>
        <v>9063775942.000063</v>
      </c>
      <c r="I24" s="5">
        <v>13236330678.999874</v>
      </c>
      <c r="J24" s="5">
        <v>17958633194.999687</v>
      </c>
      <c r="K24" s="5">
        <v>4438076593.000003</v>
      </c>
      <c r="L24" s="5">
        <v>4767519297.999972</v>
      </c>
      <c r="M24" s="5">
        <f t="shared" si="6"/>
        <v>9205595890.999975</v>
      </c>
      <c r="N24" s="122">
        <f t="shared" si="7"/>
        <v>0.0411297196433793</v>
      </c>
      <c r="O24" s="122">
        <f t="shared" si="8"/>
        <v>1.564689483802681</v>
      </c>
    </row>
    <row r="25" spans="1:15" ht="15">
      <c r="A25" s="4" t="s">
        <v>7</v>
      </c>
      <c r="B25" s="5">
        <v>2715015771</v>
      </c>
      <c r="C25" s="5">
        <v>5511253866</v>
      </c>
      <c r="D25" s="5">
        <v>8249417709</v>
      </c>
      <c r="E25" s="5">
        <v>11291451576.999851</v>
      </c>
      <c r="F25" s="5">
        <v>2782977966.0000105</v>
      </c>
      <c r="G25" s="5">
        <v>2816998870.9999824</v>
      </c>
      <c r="H25" s="5">
        <f t="shared" si="5"/>
        <v>5599976836.999992</v>
      </c>
      <c r="I25" s="5">
        <v>8483128630.999996</v>
      </c>
      <c r="J25" s="5">
        <v>11423104095.000196</v>
      </c>
      <c r="K25" s="5">
        <v>2879267504.9999633</v>
      </c>
      <c r="L25" s="5">
        <v>2940308822.0000405</v>
      </c>
      <c r="M25" s="5">
        <f t="shared" si="6"/>
        <v>5819576327.000004</v>
      </c>
      <c r="N25" s="122">
        <f t="shared" si="7"/>
        <v>3.459946150358874</v>
      </c>
      <c r="O25" s="122">
        <f t="shared" si="8"/>
        <v>3.9214356843242797</v>
      </c>
    </row>
    <row r="26" spans="1:15" ht="15">
      <c r="A26" s="217" t="s">
        <v>14</v>
      </c>
      <c r="B26" s="218">
        <f aca="true" t="shared" si="9" ref="B26:J26">SUM(B19:B25)</f>
        <v>14851526610</v>
      </c>
      <c r="C26" s="218">
        <f t="shared" si="9"/>
        <v>30575930963</v>
      </c>
      <c r="D26" s="218">
        <f t="shared" si="9"/>
        <v>45407608714</v>
      </c>
      <c r="E26" s="218">
        <v>61580606872.99956</v>
      </c>
      <c r="F26" s="218">
        <f t="shared" si="9"/>
        <v>15455263283.000061</v>
      </c>
      <c r="G26" s="218"/>
      <c r="H26" s="218">
        <f t="shared" si="9"/>
        <v>31599780533.000076</v>
      </c>
      <c r="I26" s="218">
        <f t="shared" si="9"/>
        <v>46997458949.99979</v>
      </c>
      <c r="J26" s="218">
        <f t="shared" si="9"/>
        <v>63312336612.000145</v>
      </c>
      <c r="K26" s="218">
        <f>SUM(K19:K25)</f>
        <v>15666581715.999975</v>
      </c>
      <c r="L26" s="218">
        <f>SUM(L19:L25)</f>
        <v>16488349715.000006</v>
      </c>
      <c r="M26" s="218">
        <f>SUM(M19:M25)</f>
        <v>32154931430.99998</v>
      </c>
      <c r="N26" s="184">
        <f>K26/F26*100-100</f>
        <v>1.3672910589129401</v>
      </c>
      <c r="O26" s="184">
        <f>M26/H26*100-100</f>
        <v>1.7568188406250158</v>
      </c>
    </row>
    <row r="27" spans="2:15" ht="15">
      <c r="B27" s="136"/>
      <c r="C27" s="136"/>
      <c r="D27" s="136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30" ht="15.75" customHeight="1">
      <c r="D30" s="139"/>
    </row>
    <row r="31" ht="15">
      <c r="D31" s="139"/>
    </row>
    <row r="32" ht="15">
      <c r="D32" s="139"/>
    </row>
    <row r="33" ht="15">
      <c r="D33" s="139"/>
    </row>
    <row r="34" ht="15.75" customHeight="1">
      <c r="D34" s="139"/>
    </row>
    <row r="35" ht="15">
      <c r="D35" s="139"/>
    </row>
    <row r="36" ht="15">
      <c r="D36" s="139"/>
    </row>
    <row r="37" ht="15">
      <c r="D37" s="139"/>
    </row>
    <row r="38" ht="15">
      <c r="D38" s="139"/>
    </row>
    <row r="39" ht="15">
      <c r="D39" s="139"/>
    </row>
    <row r="40" ht="15">
      <c r="D40" s="139"/>
    </row>
  </sheetData>
  <sheetProtection/>
  <mergeCells count="4">
    <mergeCell ref="A3:A4"/>
    <mergeCell ref="B3:O3"/>
    <mergeCell ref="A17:A18"/>
    <mergeCell ref="B17:O17"/>
  </mergeCells>
  <hyperlinks>
    <hyperlink ref="Q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ignoredErrors>
    <ignoredError sqref="M19:M25 M5:M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7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41.00390625" style="10" customWidth="1"/>
    <col min="2" max="5" width="14.7109375" style="10" customWidth="1"/>
    <col min="6" max="8" width="14.7109375" style="10" bestFit="1" customWidth="1"/>
    <col min="9" max="10" width="14.7109375" style="10" customWidth="1"/>
    <col min="11" max="11" width="14.7109375" style="10" hidden="1" customWidth="1"/>
    <col min="12" max="12" width="14.7109375" style="10" customWidth="1"/>
    <col min="13" max="14" width="9.8515625" style="10" customWidth="1"/>
    <col min="15" max="16384" width="9.140625" style="11" customWidth="1"/>
  </cols>
  <sheetData>
    <row r="1" ht="15" customHeight="1">
      <c r="A1" s="1" t="str">
        <f>'Indice tavole'!C21</f>
        <v>Importazioni cumulate per provincia e voce merceologica*. Anni 2017-2019. Valori in milioni di euro e variazioni percentuali rispetto all'anno precedente</v>
      </c>
    </row>
    <row r="2" ht="15" customHeight="1">
      <c r="A2" s="1"/>
    </row>
    <row r="3" spans="1:14" ht="15" customHeight="1">
      <c r="A3" s="25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53"/>
    </row>
    <row r="4" spans="1:14" ht="44.25" customHeight="1">
      <c r="A4" s="227"/>
      <c r="B4" s="67" t="s">
        <v>116</v>
      </c>
      <c r="C4" s="67" t="s">
        <v>117</v>
      </c>
      <c r="D4" s="67" t="s">
        <v>118</v>
      </c>
      <c r="E4" s="64" t="s">
        <v>572</v>
      </c>
      <c r="F4" s="56" t="s">
        <v>321</v>
      </c>
      <c r="G4" s="56" t="s">
        <v>322</v>
      </c>
      <c r="H4" s="56" t="s">
        <v>323</v>
      </c>
      <c r="I4" s="64" t="s">
        <v>573</v>
      </c>
      <c r="J4" s="56" t="s">
        <v>574</v>
      </c>
      <c r="K4" s="56" t="s">
        <v>576</v>
      </c>
      <c r="L4" s="56" t="s">
        <v>575</v>
      </c>
      <c r="M4" s="64" t="s">
        <v>120</v>
      </c>
      <c r="N4" s="64" t="s">
        <v>121</v>
      </c>
    </row>
    <row r="5" spans="1:14" ht="15" customHeight="1">
      <c r="A5" s="13" t="s">
        <v>17</v>
      </c>
      <c r="B5" s="14">
        <v>81365235.00000004</v>
      </c>
      <c r="C5" s="14">
        <v>180205775.00000012</v>
      </c>
      <c r="D5" s="14">
        <v>267011556.00000012</v>
      </c>
      <c r="E5" s="14">
        <v>382369819.99999994</v>
      </c>
      <c r="F5" s="14">
        <v>89237836.00000006</v>
      </c>
      <c r="G5" s="14">
        <v>186290727.0000001</v>
      </c>
      <c r="H5" s="14">
        <v>281690889.0000006</v>
      </c>
      <c r="I5" s="14">
        <v>383351811.99999976</v>
      </c>
      <c r="J5" s="14">
        <v>99343910.99999988</v>
      </c>
      <c r="K5" s="14">
        <v>80022671.99999993</v>
      </c>
      <c r="L5" s="14">
        <f>SUM(J5:K5)</f>
        <v>179366582.99999982</v>
      </c>
      <c r="M5" s="122">
        <f>J5/F5*100-100</f>
        <v>11.324876815703846</v>
      </c>
      <c r="N5" s="122">
        <f>L5/G5*100-100</f>
        <v>-3.7168484505405672</v>
      </c>
    </row>
    <row r="6" spans="1:14" ht="15" customHeight="1">
      <c r="A6" s="13" t="s">
        <v>18</v>
      </c>
      <c r="B6" s="14">
        <v>22396427</v>
      </c>
      <c r="C6" s="14">
        <v>34443484</v>
      </c>
      <c r="D6" s="14">
        <v>39371426</v>
      </c>
      <c r="E6" s="14">
        <v>54442598.00000002</v>
      </c>
      <c r="F6" s="14">
        <v>19286216</v>
      </c>
      <c r="G6" s="14">
        <v>28060649.000000004</v>
      </c>
      <c r="H6" s="14">
        <v>33262415.000000007</v>
      </c>
      <c r="I6" s="14">
        <v>52532215.00000001</v>
      </c>
      <c r="J6" s="14">
        <v>3086168.9999999995</v>
      </c>
      <c r="K6" s="14">
        <v>12845373.00000001</v>
      </c>
      <c r="L6" s="14">
        <f aca="true" t="shared" si="0" ref="L6:L32">SUM(J6:K6)</f>
        <v>15931542.00000001</v>
      </c>
      <c r="M6" s="122">
        <f aca="true" t="shared" si="1" ref="M6:M32">J6/F6*100-100</f>
        <v>-83.99805850976676</v>
      </c>
      <c r="N6" s="122">
        <f aca="true" t="shared" si="2" ref="N6:N33">L6/G6*100-100</f>
        <v>-43.2246132297225</v>
      </c>
    </row>
    <row r="7" spans="1:14" ht="15" customHeight="1">
      <c r="A7" s="13" t="s">
        <v>19</v>
      </c>
      <c r="B7" s="14">
        <v>266944133.99999985</v>
      </c>
      <c r="C7" s="14">
        <v>567113980.9999999</v>
      </c>
      <c r="D7" s="14">
        <v>906996041</v>
      </c>
      <c r="E7" s="14">
        <v>1124915034.0000002</v>
      </c>
      <c r="F7" s="14">
        <v>309299984.00000006</v>
      </c>
      <c r="G7" s="14">
        <v>614559836.0000004</v>
      </c>
      <c r="H7" s="14">
        <v>885417584.9999996</v>
      </c>
      <c r="I7" s="14">
        <v>1155549460.9999998</v>
      </c>
      <c r="J7" s="14">
        <v>260627889.99999994</v>
      </c>
      <c r="K7" s="14">
        <v>169000244.99999997</v>
      </c>
      <c r="L7" s="14">
        <f t="shared" si="0"/>
        <v>429628134.9999999</v>
      </c>
      <c r="M7" s="122">
        <f t="shared" si="1"/>
        <v>-15.73620967274286</v>
      </c>
      <c r="N7" s="122">
        <f t="shared" si="2"/>
        <v>-30.091732353300145</v>
      </c>
    </row>
    <row r="8" spans="1:15" ht="15" customHeight="1">
      <c r="A8" s="13" t="s">
        <v>20</v>
      </c>
      <c r="B8" s="14">
        <v>117862243.99999982</v>
      </c>
      <c r="C8" s="14">
        <v>300034342.99999976</v>
      </c>
      <c r="D8" s="14">
        <v>459995001.99999964</v>
      </c>
      <c r="E8" s="14">
        <v>631441815.0000006</v>
      </c>
      <c r="F8" s="14">
        <v>150794664.99999985</v>
      </c>
      <c r="G8" s="14">
        <v>313186796.99999976</v>
      </c>
      <c r="H8" s="14">
        <v>438708990.99999905</v>
      </c>
      <c r="I8" s="14">
        <v>584231914.9999983</v>
      </c>
      <c r="J8" s="14">
        <v>154899033.00000024</v>
      </c>
      <c r="K8" s="14">
        <v>130657158.99999988</v>
      </c>
      <c r="L8" s="14">
        <f t="shared" si="0"/>
        <v>285556192.0000001</v>
      </c>
      <c r="M8" s="122">
        <f t="shared" si="1"/>
        <v>2.7218257356786495</v>
      </c>
      <c r="N8" s="122">
        <f t="shared" si="2"/>
        <v>-8.822404157733274</v>
      </c>
      <c r="O8" s="18"/>
    </row>
    <row r="9" spans="1:15" ht="15" customHeight="1">
      <c r="A9" s="13" t="s">
        <v>21</v>
      </c>
      <c r="B9" s="14">
        <v>3120352</v>
      </c>
      <c r="C9" s="14">
        <v>9270984</v>
      </c>
      <c r="D9" s="14">
        <v>15920695.000000002</v>
      </c>
      <c r="E9" s="14">
        <v>20269168.00000001</v>
      </c>
      <c r="F9" s="14">
        <v>3676010.9999999995</v>
      </c>
      <c r="G9" s="14">
        <v>9849307.000000004</v>
      </c>
      <c r="H9" s="14">
        <v>15484597.000000002</v>
      </c>
      <c r="I9" s="14">
        <v>19865961.99999999</v>
      </c>
      <c r="J9" s="14">
        <v>5011318</v>
      </c>
      <c r="K9" s="14">
        <v>10736401.999999996</v>
      </c>
      <c r="L9" s="14">
        <f t="shared" si="0"/>
        <v>15747719.999999996</v>
      </c>
      <c r="M9" s="122">
        <f t="shared" si="1"/>
        <v>36.324891302011906</v>
      </c>
      <c r="N9" s="122">
        <f t="shared" si="2"/>
        <v>59.88657882224598</v>
      </c>
      <c r="O9" s="18"/>
    </row>
    <row r="10" spans="1:15" ht="15" customHeight="1">
      <c r="A10" s="13" t="s">
        <v>22</v>
      </c>
      <c r="B10" s="14">
        <v>15347401</v>
      </c>
      <c r="C10" s="14">
        <v>30864068.000000004</v>
      </c>
      <c r="D10" s="14">
        <v>48474865.00000003</v>
      </c>
      <c r="E10" s="14">
        <v>65779426.00000022</v>
      </c>
      <c r="F10" s="14">
        <v>15742910.000000006</v>
      </c>
      <c r="G10" s="14">
        <v>28687527.00000003</v>
      </c>
      <c r="H10" s="14">
        <v>43610034.00000006</v>
      </c>
      <c r="I10" s="14">
        <v>59339682.00000005</v>
      </c>
      <c r="J10" s="14">
        <v>15936193.999999996</v>
      </c>
      <c r="K10" s="14">
        <v>13915381.000000013</v>
      </c>
      <c r="L10" s="14">
        <f t="shared" si="0"/>
        <v>29851575.000000007</v>
      </c>
      <c r="M10" s="122">
        <f t="shared" si="1"/>
        <v>1.2277526835889176</v>
      </c>
      <c r="N10" s="122">
        <f t="shared" si="2"/>
        <v>4.057679841137855</v>
      </c>
      <c r="O10" s="18"/>
    </row>
    <row r="11" spans="1:15" ht="15" customHeight="1">
      <c r="A11" s="13" t="s">
        <v>23</v>
      </c>
      <c r="B11" s="14">
        <v>170464604.99999988</v>
      </c>
      <c r="C11" s="14">
        <v>320640098.9999998</v>
      </c>
      <c r="D11" s="14">
        <v>528237548.99999976</v>
      </c>
      <c r="E11" s="14">
        <v>668941340.0000013</v>
      </c>
      <c r="F11" s="14">
        <v>184006819</v>
      </c>
      <c r="G11" s="14">
        <v>340002505.00000054</v>
      </c>
      <c r="H11" s="14">
        <v>542038825</v>
      </c>
      <c r="I11" s="14">
        <v>683738112.9999995</v>
      </c>
      <c r="J11" s="14">
        <v>191251128.00000003</v>
      </c>
      <c r="K11" s="14">
        <v>122196039.99999994</v>
      </c>
      <c r="L11" s="14">
        <f t="shared" si="0"/>
        <v>313447168</v>
      </c>
      <c r="M11" s="122">
        <f t="shared" si="1"/>
        <v>3.9369785529524535</v>
      </c>
      <c r="N11" s="122">
        <f t="shared" si="2"/>
        <v>-7.810335691497471</v>
      </c>
      <c r="O11" s="18"/>
    </row>
    <row r="12" spans="1:15" ht="15" customHeight="1">
      <c r="A12" s="13" t="s">
        <v>24</v>
      </c>
      <c r="B12" s="14">
        <v>18188544.999999996</v>
      </c>
      <c r="C12" s="14">
        <v>29935610.999999993</v>
      </c>
      <c r="D12" s="14">
        <v>80902150</v>
      </c>
      <c r="E12" s="14">
        <v>110691275.00000003</v>
      </c>
      <c r="F12" s="14">
        <v>20599779.000000004</v>
      </c>
      <c r="G12" s="14">
        <v>32763632</v>
      </c>
      <c r="H12" s="14">
        <v>83336503.00000012</v>
      </c>
      <c r="I12" s="14">
        <v>111281005.00000004</v>
      </c>
      <c r="J12" s="14">
        <v>17978728</v>
      </c>
      <c r="K12" s="14">
        <v>11329096</v>
      </c>
      <c r="L12" s="14">
        <f t="shared" si="0"/>
        <v>29307824</v>
      </c>
      <c r="M12" s="122">
        <f t="shared" si="1"/>
        <v>-12.723685045359005</v>
      </c>
      <c r="N12" s="122">
        <f t="shared" si="2"/>
        <v>-10.547695078494343</v>
      </c>
      <c r="O12" s="18"/>
    </row>
    <row r="13" spans="1:15" ht="15" customHeight="1">
      <c r="A13" s="13" t="s">
        <v>25</v>
      </c>
      <c r="B13" s="14">
        <v>21171920.000000022</v>
      </c>
      <c r="C13" s="14">
        <v>43717163.000000015</v>
      </c>
      <c r="D13" s="14">
        <v>67100917.000000015</v>
      </c>
      <c r="E13" s="14">
        <v>89900747.00000012</v>
      </c>
      <c r="F13" s="14">
        <v>25171434.000000015</v>
      </c>
      <c r="G13" s="14">
        <v>48665504.99999992</v>
      </c>
      <c r="H13" s="14">
        <v>74609362.99999994</v>
      </c>
      <c r="I13" s="14">
        <v>97411907.99999988</v>
      </c>
      <c r="J13" s="14">
        <v>26858471.999999993</v>
      </c>
      <c r="K13" s="14">
        <v>23041195</v>
      </c>
      <c r="L13" s="14">
        <f t="shared" si="0"/>
        <v>49899666.99999999</v>
      </c>
      <c r="M13" s="122">
        <f t="shared" si="1"/>
        <v>6.702192652194455</v>
      </c>
      <c r="N13" s="122">
        <f t="shared" si="2"/>
        <v>2.536009849276354</v>
      </c>
      <c r="O13" s="18"/>
    </row>
    <row r="14" spans="1:15" ht="15" customHeight="1">
      <c r="A14" s="13" t="s">
        <v>26</v>
      </c>
      <c r="B14" s="14">
        <v>23358223.000000007</v>
      </c>
      <c r="C14" s="14">
        <v>40324706.000000015</v>
      </c>
      <c r="D14" s="14">
        <v>62076230.000000015</v>
      </c>
      <c r="E14" s="14">
        <v>79092194.99999993</v>
      </c>
      <c r="F14" s="14">
        <v>19183579.00000001</v>
      </c>
      <c r="G14" s="14">
        <v>34035242.00000002</v>
      </c>
      <c r="H14" s="14">
        <v>58995540.00000003</v>
      </c>
      <c r="I14" s="14">
        <v>75782890.99999993</v>
      </c>
      <c r="J14" s="14">
        <v>23652227.00000001</v>
      </c>
      <c r="K14" s="14">
        <v>17020955.000000007</v>
      </c>
      <c r="L14" s="14">
        <f t="shared" si="0"/>
        <v>40673182.000000015</v>
      </c>
      <c r="M14" s="122">
        <f t="shared" si="1"/>
        <v>23.294130881416848</v>
      </c>
      <c r="N14" s="122">
        <f t="shared" si="2"/>
        <v>19.503137365675215</v>
      </c>
      <c r="O14" s="18"/>
    </row>
    <row r="15" spans="1:15" ht="15" customHeight="1">
      <c r="A15" s="13" t="s">
        <v>27</v>
      </c>
      <c r="B15" s="14">
        <v>4758835.999999999</v>
      </c>
      <c r="C15" s="14">
        <v>14260767.999999996</v>
      </c>
      <c r="D15" s="14">
        <v>24295493.999999993</v>
      </c>
      <c r="E15" s="14">
        <v>31988793.00000003</v>
      </c>
      <c r="F15" s="14">
        <v>4727080.999999999</v>
      </c>
      <c r="G15" s="14">
        <v>10419847.999999993</v>
      </c>
      <c r="H15" s="14">
        <v>18301584.99999998</v>
      </c>
      <c r="I15" s="14">
        <v>26919759</v>
      </c>
      <c r="J15" s="14">
        <v>5782736.99999999</v>
      </c>
      <c r="K15" s="14">
        <v>8132996.999999996</v>
      </c>
      <c r="L15" s="14">
        <f t="shared" si="0"/>
        <v>13915733.999999985</v>
      </c>
      <c r="M15" s="122">
        <f t="shared" si="1"/>
        <v>22.33209035343357</v>
      </c>
      <c r="N15" s="122">
        <f t="shared" si="2"/>
        <v>33.5502590824741</v>
      </c>
      <c r="O15" s="18"/>
    </row>
    <row r="16" spans="1:15" ht="15" customHeight="1">
      <c r="A16" s="13" t="s">
        <v>28</v>
      </c>
      <c r="B16" s="14">
        <v>3424725.0000000005</v>
      </c>
      <c r="C16" s="14">
        <v>8114932.999999998</v>
      </c>
      <c r="D16" s="14">
        <v>12351905.999999998</v>
      </c>
      <c r="E16" s="14">
        <v>16595478.00000001</v>
      </c>
      <c r="F16" s="14">
        <v>4993511.000000002</v>
      </c>
      <c r="G16" s="14">
        <v>9424251.999999998</v>
      </c>
      <c r="H16" s="14">
        <v>13017885.000000002</v>
      </c>
      <c r="I16" s="14">
        <v>16958293.99999999</v>
      </c>
      <c r="J16" s="14">
        <v>4515233.000000002</v>
      </c>
      <c r="K16" s="14">
        <v>4877506.000000005</v>
      </c>
      <c r="L16" s="14">
        <f t="shared" si="0"/>
        <v>9392739.000000007</v>
      </c>
      <c r="M16" s="122">
        <f t="shared" si="1"/>
        <v>-9.577990315831883</v>
      </c>
      <c r="N16" s="122">
        <f t="shared" si="2"/>
        <v>-0.33438197535454606</v>
      </c>
      <c r="O16" s="18"/>
    </row>
    <row r="17" spans="1:15" ht="15" customHeight="1">
      <c r="A17" s="13" t="s">
        <v>29</v>
      </c>
      <c r="B17" s="14">
        <v>5338049.000000005</v>
      </c>
      <c r="C17" s="14">
        <v>10304776.00000001</v>
      </c>
      <c r="D17" s="14">
        <v>14537412.000000007</v>
      </c>
      <c r="E17" s="14">
        <v>18945547.00000001</v>
      </c>
      <c r="F17" s="14">
        <v>4850462.999999999</v>
      </c>
      <c r="G17" s="14">
        <v>10063494.999999993</v>
      </c>
      <c r="H17" s="14">
        <v>14183180.999999978</v>
      </c>
      <c r="I17" s="14">
        <v>19593949.000000015</v>
      </c>
      <c r="J17" s="14">
        <v>4366361.999999995</v>
      </c>
      <c r="K17" s="14">
        <v>4344486.999999999</v>
      </c>
      <c r="L17" s="14">
        <f t="shared" si="0"/>
        <v>8710848.999999994</v>
      </c>
      <c r="M17" s="122">
        <f t="shared" si="1"/>
        <v>-9.98051113883362</v>
      </c>
      <c r="N17" s="122">
        <f t="shared" si="2"/>
        <v>-13.441115636267511</v>
      </c>
      <c r="O17" s="18"/>
    </row>
    <row r="18" spans="1:15" ht="15" customHeight="1">
      <c r="A18" s="13" t="s">
        <v>30</v>
      </c>
      <c r="B18" s="14">
        <v>10171459.000000006</v>
      </c>
      <c r="C18" s="14">
        <v>21156666.000000007</v>
      </c>
      <c r="D18" s="14">
        <v>29908196.000000015</v>
      </c>
      <c r="E18" s="14">
        <v>39817276.000000045</v>
      </c>
      <c r="F18" s="14">
        <v>11799545.999999998</v>
      </c>
      <c r="G18" s="14">
        <v>22311403.000000004</v>
      </c>
      <c r="H18" s="14">
        <v>33748224.99999995</v>
      </c>
      <c r="I18" s="14">
        <v>46175925.999999955</v>
      </c>
      <c r="J18" s="14">
        <v>11175815.00000001</v>
      </c>
      <c r="K18" s="14">
        <v>11020349.999999996</v>
      </c>
      <c r="L18" s="14">
        <f t="shared" si="0"/>
        <v>22196165.000000007</v>
      </c>
      <c r="M18" s="122">
        <f t="shared" si="1"/>
        <v>-5.286059311095443</v>
      </c>
      <c r="N18" s="122">
        <f t="shared" si="2"/>
        <v>-0.5164982229042039</v>
      </c>
      <c r="O18" s="18"/>
    </row>
    <row r="19" spans="1:15" ht="15" customHeight="1">
      <c r="A19" s="13" t="s">
        <v>31</v>
      </c>
      <c r="B19" s="14">
        <v>25548346.999999985</v>
      </c>
      <c r="C19" s="14">
        <v>52447939.999999985</v>
      </c>
      <c r="D19" s="14">
        <v>79586728.99999997</v>
      </c>
      <c r="E19" s="14">
        <v>108404472.99999997</v>
      </c>
      <c r="F19" s="14">
        <v>28182247.999999996</v>
      </c>
      <c r="G19" s="14">
        <v>58348955.99999989</v>
      </c>
      <c r="H19" s="14">
        <v>85137326.99999982</v>
      </c>
      <c r="I19" s="14">
        <v>114155211</v>
      </c>
      <c r="J19" s="14">
        <v>25618776.99999999</v>
      </c>
      <c r="K19" s="14">
        <v>27052608.00000001</v>
      </c>
      <c r="L19" s="14">
        <f t="shared" si="0"/>
        <v>52671385</v>
      </c>
      <c r="M19" s="122">
        <f t="shared" si="1"/>
        <v>-9.096048689941298</v>
      </c>
      <c r="N19" s="122">
        <f t="shared" si="2"/>
        <v>-9.73037289647462</v>
      </c>
      <c r="O19" s="18"/>
    </row>
    <row r="20" spans="1:15" ht="15" customHeight="1">
      <c r="A20" s="13" t="s">
        <v>32</v>
      </c>
      <c r="B20" s="14">
        <v>166326998.99999976</v>
      </c>
      <c r="C20" s="14">
        <v>374195779.9999997</v>
      </c>
      <c r="D20" s="14">
        <v>526408246.99999994</v>
      </c>
      <c r="E20" s="14">
        <v>657594514.0000007</v>
      </c>
      <c r="F20" s="14">
        <v>174787344.99999982</v>
      </c>
      <c r="G20" s="14">
        <v>381885164.9999996</v>
      </c>
      <c r="H20" s="14">
        <v>571992069.0000002</v>
      </c>
      <c r="I20" s="14">
        <v>750075594.0000005</v>
      </c>
      <c r="J20" s="14">
        <v>186835583.99999973</v>
      </c>
      <c r="K20" s="14">
        <v>212952252.99999964</v>
      </c>
      <c r="L20" s="14">
        <f t="shared" si="0"/>
        <v>399787836.9999994</v>
      </c>
      <c r="M20" s="122">
        <f t="shared" si="1"/>
        <v>6.893084279070621</v>
      </c>
      <c r="N20" s="122">
        <f t="shared" si="2"/>
        <v>4.687972626535483</v>
      </c>
      <c r="O20" s="18"/>
    </row>
    <row r="21" spans="1:15" ht="15" customHeight="1">
      <c r="A21" s="13" t="s">
        <v>33</v>
      </c>
      <c r="B21" s="14">
        <v>25551490.000000037</v>
      </c>
      <c r="C21" s="14">
        <v>54542181.000000045</v>
      </c>
      <c r="D21" s="14">
        <v>78867556.00000006</v>
      </c>
      <c r="E21" s="14">
        <v>105044714.99999994</v>
      </c>
      <c r="F21" s="14">
        <v>29196403.99999999</v>
      </c>
      <c r="G21" s="14">
        <v>57300065</v>
      </c>
      <c r="H21" s="14">
        <v>83998519.00000007</v>
      </c>
      <c r="I21" s="14">
        <v>113520148.99999997</v>
      </c>
      <c r="J21" s="14">
        <v>29096521.999999955</v>
      </c>
      <c r="K21" s="14">
        <v>30751148.000000026</v>
      </c>
      <c r="L21" s="14">
        <f t="shared" si="0"/>
        <v>59847669.999999985</v>
      </c>
      <c r="M21" s="122">
        <f t="shared" si="1"/>
        <v>-0.34210377414983384</v>
      </c>
      <c r="N21" s="122">
        <f t="shared" si="2"/>
        <v>4.44607698088997</v>
      </c>
      <c r="O21" s="18"/>
    </row>
    <row r="22" spans="1:15" ht="15" customHeight="1">
      <c r="A22" s="13" t="s">
        <v>34</v>
      </c>
      <c r="B22" s="14">
        <v>12160665.00000001</v>
      </c>
      <c r="C22" s="14">
        <v>26580123.000000015</v>
      </c>
      <c r="D22" s="14">
        <v>38478999.000000015</v>
      </c>
      <c r="E22" s="14">
        <v>47903008.999999985</v>
      </c>
      <c r="F22" s="14">
        <v>9295358.999999996</v>
      </c>
      <c r="G22" s="14">
        <v>20327691.000000004</v>
      </c>
      <c r="H22" s="14">
        <v>30051681.000000045</v>
      </c>
      <c r="I22" s="14">
        <v>39438119.000000075</v>
      </c>
      <c r="J22" s="14">
        <v>8901049.999999996</v>
      </c>
      <c r="K22" s="14">
        <v>8978456.99999999</v>
      </c>
      <c r="L22" s="14">
        <f t="shared" si="0"/>
        <v>17879506.999999985</v>
      </c>
      <c r="M22" s="122">
        <f t="shared" si="1"/>
        <v>-4.24199861457744</v>
      </c>
      <c r="N22" s="122">
        <f t="shared" si="2"/>
        <v>-12.043591178161932</v>
      </c>
      <c r="O22" s="18"/>
    </row>
    <row r="23" spans="1:15" ht="15" customHeight="1">
      <c r="A23" s="13" t="s">
        <v>35</v>
      </c>
      <c r="B23" s="14">
        <v>144977</v>
      </c>
      <c r="C23" s="14">
        <v>407709.00000000006</v>
      </c>
      <c r="D23" s="14">
        <v>601718</v>
      </c>
      <c r="E23" s="14">
        <v>823549.0000000001</v>
      </c>
      <c r="F23" s="14">
        <v>224543</v>
      </c>
      <c r="G23" s="14">
        <v>387272.9999999999</v>
      </c>
      <c r="H23" s="14">
        <v>501087.9999999999</v>
      </c>
      <c r="I23" s="14">
        <v>821642.9999999995</v>
      </c>
      <c r="J23" s="14">
        <v>217461.99999999994</v>
      </c>
      <c r="K23" s="14">
        <v>181045.00000000003</v>
      </c>
      <c r="L23" s="14">
        <f t="shared" si="0"/>
        <v>398507</v>
      </c>
      <c r="M23" s="122">
        <f t="shared" si="1"/>
        <v>-3.153516253011702</v>
      </c>
      <c r="N23" s="122">
        <f t="shared" si="2"/>
        <v>2.90079607925162</v>
      </c>
      <c r="O23" s="18"/>
    </row>
    <row r="24" spans="1:15" ht="15" customHeight="1">
      <c r="A24" s="13" t="s">
        <v>36</v>
      </c>
      <c r="B24" s="14">
        <v>89241453.00000006</v>
      </c>
      <c r="C24" s="14">
        <v>160638362.00000018</v>
      </c>
      <c r="D24" s="14">
        <v>269802891.00000036</v>
      </c>
      <c r="E24" s="14">
        <v>355370685.9999998</v>
      </c>
      <c r="F24" s="14">
        <v>107391091.00000006</v>
      </c>
      <c r="G24" s="14">
        <v>207278706.00000006</v>
      </c>
      <c r="H24" s="14">
        <v>319923523.00000083</v>
      </c>
      <c r="I24" s="14">
        <v>402461366.00000024</v>
      </c>
      <c r="J24" s="14">
        <v>94111977.0000001</v>
      </c>
      <c r="K24" s="14">
        <v>79187837.9999999</v>
      </c>
      <c r="L24" s="14">
        <f t="shared" si="0"/>
        <v>173299815</v>
      </c>
      <c r="M24" s="122">
        <f t="shared" si="1"/>
        <v>-12.365191447770968</v>
      </c>
      <c r="N24" s="122">
        <f t="shared" si="2"/>
        <v>-16.392851757768128</v>
      </c>
      <c r="O24" s="18"/>
    </row>
    <row r="25" spans="1:15" ht="15" customHeight="1">
      <c r="A25" s="13" t="s">
        <v>37</v>
      </c>
      <c r="B25" s="14">
        <v>30686924.000000004</v>
      </c>
      <c r="C25" s="14">
        <v>67640053</v>
      </c>
      <c r="D25" s="14">
        <v>98606065.00000004</v>
      </c>
      <c r="E25" s="14">
        <v>144409286.9999997</v>
      </c>
      <c r="F25" s="14">
        <v>56288483.000000015</v>
      </c>
      <c r="G25" s="14">
        <v>86645890.00000004</v>
      </c>
      <c r="H25" s="14">
        <v>145686988.00000015</v>
      </c>
      <c r="I25" s="14">
        <v>176526162.99999964</v>
      </c>
      <c r="J25" s="14">
        <v>32346112.999999978</v>
      </c>
      <c r="K25" s="14">
        <v>33555411.99999996</v>
      </c>
      <c r="L25" s="14">
        <f t="shared" si="0"/>
        <v>65901524.99999994</v>
      </c>
      <c r="M25" s="122">
        <f t="shared" si="1"/>
        <v>-42.53511326642082</v>
      </c>
      <c r="N25" s="122">
        <f t="shared" si="2"/>
        <v>-23.94154529430085</v>
      </c>
      <c r="O25" s="18"/>
    </row>
    <row r="26" spans="1:15" ht="15" customHeight="1">
      <c r="A26" s="13" t="s">
        <v>38</v>
      </c>
      <c r="B26" s="14">
        <v>18914481.999999996</v>
      </c>
      <c r="C26" s="14">
        <v>38616430.99999997</v>
      </c>
      <c r="D26" s="14">
        <v>63823853.99999999</v>
      </c>
      <c r="E26" s="14">
        <v>93240384.00000009</v>
      </c>
      <c r="F26" s="14">
        <v>20339235.00000001</v>
      </c>
      <c r="G26" s="14">
        <v>46533019.99999996</v>
      </c>
      <c r="H26" s="14">
        <v>71317247.99999987</v>
      </c>
      <c r="I26" s="14">
        <v>97697037.99999997</v>
      </c>
      <c r="J26" s="14">
        <v>26150175.999999985</v>
      </c>
      <c r="K26" s="14">
        <v>35469469.99999998</v>
      </c>
      <c r="L26" s="14">
        <f t="shared" si="0"/>
        <v>61619645.99999996</v>
      </c>
      <c r="M26" s="122">
        <f t="shared" si="1"/>
        <v>28.57010600447839</v>
      </c>
      <c r="N26" s="122">
        <f t="shared" si="2"/>
        <v>32.42133435568982</v>
      </c>
      <c r="O26" s="18"/>
    </row>
    <row r="27" spans="1:15" ht="15" customHeight="1">
      <c r="A27" s="13" t="s">
        <v>39</v>
      </c>
      <c r="B27" s="14">
        <v>1157593.0000000002</v>
      </c>
      <c r="C27" s="14">
        <v>2683320.0000000005</v>
      </c>
      <c r="D27" s="14">
        <v>3571968.000000001</v>
      </c>
      <c r="E27" s="14">
        <v>4598654.999999994</v>
      </c>
      <c r="F27" s="14">
        <v>1480288.0000000007</v>
      </c>
      <c r="G27" s="14">
        <v>2430502.000000001</v>
      </c>
      <c r="H27" s="14">
        <v>3128842.000000001</v>
      </c>
      <c r="I27" s="14">
        <v>3876296.0000000005</v>
      </c>
      <c r="J27" s="14">
        <v>781082.9999999998</v>
      </c>
      <c r="K27" s="14">
        <v>897191.9999999998</v>
      </c>
      <c r="L27" s="14">
        <f t="shared" si="0"/>
        <v>1678274.9999999995</v>
      </c>
      <c r="M27" s="122">
        <f t="shared" si="1"/>
        <v>-47.234389524200736</v>
      </c>
      <c r="N27" s="122">
        <f t="shared" si="2"/>
        <v>-30.94944994902292</v>
      </c>
      <c r="O27" s="18"/>
    </row>
    <row r="28" spans="1:15" ht="15" customHeight="1">
      <c r="A28" s="13" t="s">
        <v>40</v>
      </c>
      <c r="B28" s="14">
        <v>34128721.00000002</v>
      </c>
      <c r="C28" s="14">
        <v>61197935.000000015</v>
      </c>
      <c r="D28" s="14">
        <v>86575403.00000006</v>
      </c>
      <c r="E28" s="14">
        <v>115303583.99999994</v>
      </c>
      <c r="F28" s="14">
        <v>30716149.99999998</v>
      </c>
      <c r="G28" s="14">
        <v>66200462.00000007</v>
      </c>
      <c r="H28" s="14">
        <v>100389059.99999994</v>
      </c>
      <c r="I28" s="14">
        <v>149614894.99999982</v>
      </c>
      <c r="J28" s="14">
        <v>43624441.99999998</v>
      </c>
      <c r="K28" s="14">
        <v>41390719.99999999</v>
      </c>
      <c r="L28" s="14">
        <f t="shared" si="0"/>
        <v>85015161.99999997</v>
      </c>
      <c r="M28" s="122">
        <f t="shared" si="1"/>
        <v>42.024446423135714</v>
      </c>
      <c r="N28" s="122">
        <f t="shared" si="2"/>
        <v>28.420798634305413</v>
      </c>
      <c r="O28" s="18"/>
    </row>
    <row r="29" spans="1:15" ht="15" customHeight="1">
      <c r="A29" s="13" t="s">
        <v>41</v>
      </c>
      <c r="B29" s="14">
        <v>51423117.99999995</v>
      </c>
      <c r="C29" s="14">
        <v>114914568.00000009</v>
      </c>
      <c r="D29" s="14">
        <v>181452760.00000003</v>
      </c>
      <c r="E29" s="14">
        <v>251233008.0000009</v>
      </c>
      <c r="F29" s="14">
        <v>71460718.00000006</v>
      </c>
      <c r="G29" s="14">
        <v>132321116.00000006</v>
      </c>
      <c r="H29" s="14">
        <v>183540195.99999982</v>
      </c>
      <c r="I29" s="14">
        <v>248296961.0000008</v>
      </c>
      <c r="J29" s="14">
        <v>80470434.99999985</v>
      </c>
      <c r="K29" s="14">
        <v>63323693.99999992</v>
      </c>
      <c r="L29" s="14">
        <f t="shared" si="0"/>
        <v>143794128.99999976</v>
      </c>
      <c r="M29" s="122">
        <f t="shared" si="1"/>
        <v>12.60792957607812</v>
      </c>
      <c r="N29" s="122">
        <f t="shared" si="2"/>
        <v>8.670583612671237</v>
      </c>
      <c r="O29" s="18"/>
    </row>
    <row r="30" spans="1:15" ht="15" customHeight="1">
      <c r="A30" s="13" t="s">
        <v>42</v>
      </c>
      <c r="B30" s="14">
        <v>84685131.00000004</v>
      </c>
      <c r="C30" s="14">
        <v>146485518.00000006</v>
      </c>
      <c r="D30" s="14">
        <v>212714439.0000001</v>
      </c>
      <c r="E30" s="14">
        <v>303272866.99999946</v>
      </c>
      <c r="F30" s="14">
        <v>73750111.99999997</v>
      </c>
      <c r="G30" s="14">
        <v>144118028.99999997</v>
      </c>
      <c r="H30" s="14">
        <v>197317707.00000006</v>
      </c>
      <c r="I30" s="14">
        <v>260674746.00000003</v>
      </c>
      <c r="J30" s="14">
        <v>68111831.00000003</v>
      </c>
      <c r="K30" s="14">
        <v>53554731.999999985</v>
      </c>
      <c r="L30" s="14">
        <f t="shared" si="0"/>
        <v>121666563.00000001</v>
      </c>
      <c r="M30" s="122">
        <f t="shared" si="1"/>
        <v>-7.64511516945214</v>
      </c>
      <c r="N30" s="122">
        <f t="shared" si="2"/>
        <v>-15.578526958622192</v>
      </c>
      <c r="O30" s="18"/>
    </row>
    <row r="31" spans="1:15" ht="15" customHeight="1">
      <c r="A31" s="13" t="s">
        <v>43</v>
      </c>
      <c r="B31" s="14">
        <v>24006699</v>
      </c>
      <c r="C31" s="14">
        <v>50154601.999999985</v>
      </c>
      <c r="D31" s="14">
        <v>74810859</v>
      </c>
      <c r="E31" s="14">
        <v>98376065.00000003</v>
      </c>
      <c r="F31" s="14">
        <v>22345337.99999998</v>
      </c>
      <c r="G31" s="14">
        <v>49252223.00000005</v>
      </c>
      <c r="H31" s="14">
        <v>75954173.0000002</v>
      </c>
      <c r="I31" s="14">
        <v>99171972.99999996</v>
      </c>
      <c r="J31" s="14">
        <v>23784877.99999995</v>
      </c>
      <c r="K31" s="14">
        <v>21796510.999999993</v>
      </c>
      <c r="L31" s="14">
        <f t="shared" si="0"/>
        <v>45581388.99999994</v>
      </c>
      <c r="M31" s="122">
        <f t="shared" si="1"/>
        <v>6.442238645036255</v>
      </c>
      <c r="N31" s="122">
        <f t="shared" si="2"/>
        <v>-7.453133638252439</v>
      </c>
      <c r="O31" s="18"/>
    </row>
    <row r="32" spans="1:15" ht="15" customHeight="1">
      <c r="A32" s="13" t="s">
        <v>5</v>
      </c>
      <c r="B32" s="14">
        <v>17114505</v>
      </c>
      <c r="C32" s="14">
        <v>34482804</v>
      </c>
      <c r="D32" s="14">
        <v>54018024</v>
      </c>
      <c r="E32" s="14">
        <v>74417624.00000003</v>
      </c>
      <c r="F32" s="14">
        <v>28318121.00000001</v>
      </c>
      <c r="G32" s="14">
        <v>58118258.999999985</v>
      </c>
      <c r="H32" s="14">
        <v>86175007.00000001</v>
      </c>
      <c r="I32" s="14">
        <v>116674200.99999996</v>
      </c>
      <c r="J32" s="14">
        <v>30860652.000000004</v>
      </c>
      <c r="K32" s="14">
        <v>29615982.00000001</v>
      </c>
      <c r="L32" s="14">
        <f t="shared" si="0"/>
        <v>60476634.000000015</v>
      </c>
      <c r="M32" s="122">
        <f t="shared" si="1"/>
        <v>8.978459411201726</v>
      </c>
      <c r="N32" s="122">
        <f t="shared" si="2"/>
        <v>4.057889965355017</v>
      </c>
      <c r="O32" s="18"/>
    </row>
    <row r="33" spans="1:14" ht="15" customHeight="1">
      <c r="A33" s="15" t="s">
        <v>6</v>
      </c>
      <c r="B33" s="9">
        <f>SUM(B5:B32)</f>
        <v>1345003258.9999993</v>
      </c>
      <c r="C33" s="9">
        <f aca="true" t="shared" si="3" ref="C33:L33">SUM(C5:C32)</f>
        <v>2795374682.9999995</v>
      </c>
      <c r="D33" s="9">
        <f t="shared" si="3"/>
        <v>4326498951</v>
      </c>
      <c r="E33" s="9">
        <f t="shared" si="3"/>
        <v>5695182932.000003</v>
      </c>
      <c r="F33" s="9">
        <f t="shared" si="3"/>
        <v>1517145268.9999998</v>
      </c>
      <c r="G33" s="9">
        <f t="shared" si="3"/>
        <v>2999468082</v>
      </c>
      <c r="H33" s="9">
        <f t="shared" si="3"/>
        <v>4491519046</v>
      </c>
      <c r="I33" s="9">
        <f t="shared" si="3"/>
        <v>5905737246.999999</v>
      </c>
      <c r="J33" s="9">
        <f t="shared" si="3"/>
        <v>1475396198.9999995</v>
      </c>
      <c r="K33" s="9">
        <f t="shared" si="3"/>
        <v>1257846919.9999993</v>
      </c>
      <c r="L33" s="9">
        <f t="shared" si="3"/>
        <v>2733243118.999999</v>
      </c>
      <c r="M33" s="183">
        <f>J33/F33*100-100</f>
        <v>-2.75181756507196</v>
      </c>
      <c r="N33" s="183">
        <f t="shared" si="2"/>
        <v>-8.87573915514001</v>
      </c>
    </row>
    <row r="34" ht="12.75" customHeight="1"/>
    <row r="35" ht="12.75" customHeight="1">
      <c r="A35" s="10" t="s">
        <v>47</v>
      </c>
    </row>
    <row r="36" spans="1:14" ht="12.75" customHeight="1">
      <c r="A36" s="10" t="s">
        <v>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6"/>
    </row>
    <row r="37" spans="2:14" ht="12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6"/>
    </row>
    <row r="38" spans="2:14" ht="12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6"/>
    </row>
    <row r="39" spans="2:14" ht="12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6"/>
    </row>
    <row r="40" spans="2:14" ht="12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6"/>
    </row>
    <row r="41" spans="2:14" ht="12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6"/>
    </row>
    <row r="42" spans="2:14" ht="12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6"/>
    </row>
    <row r="43" spans="2:14" ht="12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6"/>
    </row>
    <row r="44" spans="2:14" ht="12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6"/>
    </row>
    <row r="45" spans="2:14" ht="12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6"/>
    </row>
    <row r="46" spans="2:14" ht="12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6"/>
    </row>
    <row r="47" spans="2:14" ht="12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6"/>
    </row>
    <row r="48" spans="2:14" ht="12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6"/>
    </row>
    <row r="49" spans="2:14" ht="12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6"/>
    </row>
    <row r="50" spans="2:14" ht="12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16"/>
    </row>
    <row r="51" spans="2:14" ht="12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6"/>
    </row>
    <row r="52" spans="2:14" ht="12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6"/>
    </row>
    <row r="53" spans="2:14" ht="12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6"/>
    </row>
    <row r="54" spans="2:14" ht="12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6"/>
    </row>
    <row r="55" spans="2:14" ht="12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6"/>
    </row>
    <row r="56" spans="2:14" ht="12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6"/>
    </row>
    <row r="57" spans="2:14" ht="12.7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6"/>
    </row>
    <row r="58" spans="2:14" ht="12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6"/>
    </row>
    <row r="59" spans="2:14" ht="12.7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6"/>
    </row>
    <row r="60" spans="2:14" ht="12.7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16"/>
    </row>
    <row r="61" spans="2:14" ht="12.7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6"/>
    </row>
    <row r="62" spans="2:14" ht="12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6"/>
    </row>
    <row r="63" spans="2:14" ht="12.7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6"/>
    </row>
    <row r="64" spans="2:14" ht="12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6"/>
    </row>
    <row r="65" spans="2:14" ht="12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6"/>
    </row>
    <row r="66" spans="2:14" ht="12.7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6"/>
    </row>
    <row r="67" spans="2:14" ht="12.7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6"/>
    </row>
    <row r="68" spans="2:14" ht="12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6"/>
    </row>
    <row r="69" spans="2:14" ht="12.7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6"/>
    </row>
    <row r="70" spans="2:14" ht="12.7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6"/>
    </row>
    <row r="71" spans="2:14" ht="12.7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6"/>
    </row>
    <row r="72" spans="2:14" ht="12.7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6"/>
    </row>
    <row r="73" spans="2:14" ht="12.7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6"/>
    </row>
    <row r="74" ht="12.75" customHeight="1"/>
  </sheetData>
  <sheetProtection/>
  <mergeCells count="2">
    <mergeCell ref="A3:A4"/>
    <mergeCell ref="B3:N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  <ignoredErrors>
    <ignoredError sqref="L5:L3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3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1.00390625" style="10" customWidth="1"/>
    <col min="2" max="5" width="14.7109375" style="10" customWidth="1"/>
    <col min="6" max="7" width="14.7109375" style="10" bestFit="1" customWidth="1"/>
    <col min="8" max="8" width="15.00390625" style="10" customWidth="1"/>
    <col min="9" max="10" width="15.28125" style="10" customWidth="1"/>
    <col min="11" max="11" width="15.28125" style="10" hidden="1" customWidth="1"/>
    <col min="12" max="12" width="15.28125" style="10" customWidth="1"/>
    <col min="13" max="14" width="8.57421875" style="10" customWidth="1"/>
    <col min="15" max="16384" width="9.140625" style="11" customWidth="1"/>
  </cols>
  <sheetData>
    <row r="1" ht="15" customHeight="1">
      <c r="A1" s="1" t="str">
        <f>'Indice tavole'!C22</f>
        <v>Esportazioni cumulate per provincia e voce merceologica*. Anni 2017-2019. Valori in milioni di euro e variazioni percentuali rispetto all'anno precedente</v>
      </c>
    </row>
    <row r="2" ht="15" customHeight="1">
      <c r="A2" s="1"/>
    </row>
    <row r="3" spans="1:14" ht="15" customHeight="1">
      <c r="A3" s="25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53"/>
    </row>
    <row r="4" spans="1:14" ht="48.75" customHeight="1">
      <c r="A4" s="227"/>
      <c r="B4" s="67" t="s">
        <v>116</v>
      </c>
      <c r="C4" s="67" t="s">
        <v>117</v>
      </c>
      <c r="D4" s="67" t="s">
        <v>118</v>
      </c>
      <c r="E4" s="64" t="s">
        <v>572</v>
      </c>
      <c r="F4" s="56" t="s">
        <v>321</v>
      </c>
      <c r="G4" s="56" t="s">
        <v>322</v>
      </c>
      <c r="H4" s="56" t="s">
        <v>323</v>
      </c>
      <c r="I4" s="64" t="s">
        <v>573</v>
      </c>
      <c r="J4" s="56" t="s">
        <v>574</v>
      </c>
      <c r="K4" s="56" t="s">
        <v>576</v>
      </c>
      <c r="L4" s="56" t="s">
        <v>575</v>
      </c>
      <c r="M4" s="64" t="s">
        <v>120</v>
      </c>
      <c r="N4" s="64" t="s">
        <v>121</v>
      </c>
    </row>
    <row r="5" spans="1:14" ht="15" customHeight="1">
      <c r="A5" s="13" t="s">
        <v>17</v>
      </c>
      <c r="B5" s="14">
        <v>17408121.99999999</v>
      </c>
      <c r="C5" s="14">
        <v>37876416.99999999</v>
      </c>
      <c r="D5" s="14">
        <v>53630111.999999985</v>
      </c>
      <c r="E5" s="14">
        <v>68766432.99999996</v>
      </c>
      <c r="F5" s="14">
        <v>14322761.999999996</v>
      </c>
      <c r="G5" s="14">
        <v>37994388.00000002</v>
      </c>
      <c r="H5" s="14">
        <v>52229415.99999999</v>
      </c>
      <c r="I5" s="14">
        <v>67736887.99999997</v>
      </c>
      <c r="J5" s="14">
        <v>15349831.999999996</v>
      </c>
      <c r="K5" s="14">
        <v>23810196.99999999</v>
      </c>
      <c r="L5" s="14">
        <f>SUM(J5:K5)</f>
        <v>39160028.999999985</v>
      </c>
      <c r="M5" s="122">
        <f aca="true" t="shared" si="0" ref="M5:M33">_xlfn.IFERROR(F5/B5*100-100," ")</f>
        <v>-17.723680934680914</v>
      </c>
      <c r="N5" s="122">
        <f aca="true" t="shared" si="1" ref="N5:N33">_xlfn.IFERROR(G5/C5*100-100," ")</f>
        <v>0.3114629348389286</v>
      </c>
    </row>
    <row r="6" spans="1:14" ht="15" customHeight="1">
      <c r="A6" s="13" t="s">
        <v>18</v>
      </c>
      <c r="B6" s="14">
        <v>521286.00000000006</v>
      </c>
      <c r="C6" s="14">
        <v>1480590.0000000002</v>
      </c>
      <c r="D6" s="14">
        <v>2159546</v>
      </c>
      <c r="E6" s="14">
        <v>7943128</v>
      </c>
      <c r="F6" s="14">
        <v>464212</v>
      </c>
      <c r="G6" s="14">
        <v>1014659</v>
      </c>
      <c r="H6" s="14">
        <v>1282510.0000000002</v>
      </c>
      <c r="I6" s="14">
        <v>1800250.999999999</v>
      </c>
      <c r="J6" s="14">
        <v>506806.99999999994</v>
      </c>
      <c r="K6" s="14">
        <v>597690.9999999999</v>
      </c>
      <c r="L6" s="14">
        <f aca="true" t="shared" si="2" ref="L6:L32">SUM(J6:K6)</f>
        <v>1104497.9999999998</v>
      </c>
      <c r="M6" s="122">
        <f t="shared" si="0"/>
        <v>-10.948692272572075</v>
      </c>
      <c r="N6" s="122">
        <f t="shared" si="1"/>
        <v>-31.469279138721745</v>
      </c>
    </row>
    <row r="7" spans="1:14" ht="15" customHeight="1">
      <c r="A7" s="13" t="s">
        <v>19</v>
      </c>
      <c r="B7" s="14">
        <v>31996165</v>
      </c>
      <c r="C7" s="14">
        <v>71937508</v>
      </c>
      <c r="D7" s="14">
        <v>127940308.00000001</v>
      </c>
      <c r="E7" s="14">
        <v>178721573.00000006</v>
      </c>
      <c r="F7" s="14">
        <v>31095999</v>
      </c>
      <c r="G7" s="14">
        <v>86039005</v>
      </c>
      <c r="H7" s="14">
        <v>154434888.99999997</v>
      </c>
      <c r="I7" s="14">
        <v>229523237</v>
      </c>
      <c r="J7" s="14">
        <v>40970051.99999999</v>
      </c>
      <c r="K7" s="14">
        <v>59471472.999999985</v>
      </c>
      <c r="L7" s="14">
        <f t="shared" si="2"/>
        <v>100441524.99999997</v>
      </c>
      <c r="M7" s="122">
        <f t="shared" si="0"/>
        <v>-2.81335591312272</v>
      </c>
      <c r="N7" s="122">
        <f t="shared" si="1"/>
        <v>19.602426317019493</v>
      </c>
    </row>
    <row r="8" spans="1:15" ht="15" customHeight="1">
      <c r="A8" s="13" t="s">
        <v>20</v>
      </c>
      <c r="B8" s="14">
        <v>61025172.00000007</v>
      </c>
      <c r="C8" s="14">
        <v>121759053.00000013</v>
      </c>
      <c r="D8" s="14">
        <v>179408333.0000002</v>
      </c>
      <c r="E8" s="14">
        <v>237453720.99999985</v>
      </c>
      <c r="F8" s="14">
        <v>59815134</v>
      </c>
      <c r="G8" s="14">
        <v>118210332.99999991</v>
      </c>
      <c r="H8" s="14">
        <v>184095343.99999982</v>
      </c>
      <c r="I8" s="14">
        <v>254183820.00000033</v>
      </c>
      <c r="J8" s="14">
        <v>71563601.99999999</v>
      </c>
      <c r="K8" s="14">
        <v>66651800.00000004</v>
      </c>
      <c r="L8" s="14">
        <f t="shared" si="2"/>
        <v>138215402.00000003</v>
      </c>
      <c r="M8" s="122">
        <f t="shared" si="0"/>
        <v>-1.9828506177746874</v>
      </c>
      <c r="N8" s="122">
        <f t="shared" si="1"/>
        <v>-2.9145430360732405</v>
      </c>
      <c r="O8" s="18"/>
    </row>
    <row r="9" spans="1:15" ht="15" customHeight="1">
      <c r="A9" s="13" t="s">
        <v>21</v>
      </c>
      <c r="B9" s="14">
        <v>81558314.99999997</v>
      </c>
      <c r="C9" s="14">
        <v>180112249.99999988</v>
      </c>
      <c r="D9" s="14">
        <v>267758015.99999988</v>
      </c>
      <c r="E9" s="14">
        <v>361075526.9999992</v>
      </c>
      <c r="F9" s="14">
        <v>90354827.0000001</v>
      </c>
      <c r="G9" s="14">
        <v>188813287.9999998</v>
      </c>
      <c r="H9" s="14">
        <v>286420936.9999997</v>
      </c>
      <c r="I9" s="14">
        <v>382682438.99999976</v>
      </c>
      <c r="J9" s="14">
        <v>80473814</v>
      </c>
      <c r="K9" s="14">
        <v>105706134.99999993</v>
      </c>
      <c r="L9" s="14">
        <f t="shared" si="2"/>
        <v>186179948.99999994</v>
      </c>
      <c r="M9" s="122">
        <f t="shared" si="0"/>
        <v>10.785548965792316</v>
      </c>
      <c r="N9" s="122">
        <f t="shared" si="1"/>
        <v>4.830897398705474</v>
      </c>
      <c r="O9" s="18"/>
    </row>
    <row r="10" spans="1:15" ht="15" customHeight="1">
      <c r="A10" s="13" t="s">
        <v>22</v>
      </c>
      <c r="B10" s="14">
        <v>21838946.999999993</v>
      </c>
      <c r="C10" s="14">
        <v>51092565.99999997</v>
      </c>
      <c r="D10" s="14">
        <v>75787886.99999997</v>
      </c>
      <c r="E10" s="14">
        <v>100694120.00000004</v>
      </c>
      <c r="F10" s="14">
        <v>25433318.999999993</v>
      </c>
      <c r="G10" s="14">
        <v>53496013.99999993</v>
      </c>
      <c r="H10" s="14">
        <v>77541453.9999999</v>
      </c>
      <c r="I10" s="14">
        <v>96687960.00000012</v>
      </c>
      <c r="J10" s="14">
        <v>19604031.000000015</v>
      </c>
      <c r="K10" s="14">
        <v>21604229.999999974</v>
      </c>
      <c r="L10" s="14">
        <f t="shared" si="2"/>
        <v>41208260.999999985</v>
      </c>
      <c r="M10" s="122">
        <f t="shared" si="0"/>
        <v>16.45854078953532</v>
      </c>
      <c r="N10" s="122">
        <f t="shared" si="1"/>
        <v>4.70410509427137</v>
      </c>
      <c r="O10" s="18"/>
    </row>
    <row r="11" spans="1:15" ht="15" customHeight="1">
      <c r="A11" s="13" t="s">
        <v>23</v>
      </c>
      <c r="B11" s="14">
        <v>46341685.99999993</v>
      </c>
      <c r="C11" s="14">
        <v>80539821.99999997</v>
      </c>
      <c r="D11" s="14">
        <v>160278678.9999999</v>
      </c>
      <c r="E11" s="14">
        <v>204095712.00000027</v>
      </c>
      <c r="F11" s="14">
        <v>67023616.999999925</v>
      </c>
      <c r="G11" s="14">
        <v>115128743.99999999</v>
      </c>
      <c r="H11" s="14">
        <v>168758109.00000018</v>
      </c>
      <c r="I11" s="14">
        <v>220827737.99999976</v>
      </c>
      <c r="J11" s="14">
        <v>53215611.999999955</v>
      </c>
      <c r="K11" s="14">
        <v>43948306.00000004</v>
      </c>
      <c r="L11" s="14">
        <f t="shared" si="2"/>
        <v>97163918</v>
      </c>
      <c r="M11" s="122">
        <f t="shared" si="0"/>
        <v>44.62921569146195</v>
      </c>
      <c r="N11" s="122">
        <f t="shared" si="1"/>
        <v>42.94636012480885</v>
      </c>
      <c r="O11" s="18"/>
    </row>
    <row r="12" spans="1:15" ht="15" customHeight="1">
      <c r="A12" s="13" t="s">
        <v>24</v>
      </c>
      <c r="B12" s="14">
        <v>3518376</v>
      </c>
      <c r="C12" s="14">
        <v>6498965</v>
      </c>
      <c r="D12" s="14">
        <v>21900166.000000007</v>
      </c>
      <c r="E12" s="14">
        <v>30857276.999999985</v>
      </c>
      <c r="F12" s="14">
        <v>7558996.000000006</v>
      </c>
      <c r="G12" s="14">
        <v>12167814.000000006</v>
      </c>
      <c r="H12" s="14">
        <v>19545461</v>
      </c>
      <c r="I12" s="14">
        <v>26395865.999999985</v>
      </c>
      <c r="J12" s="14">
        <v>4920850</v>
      </c>
      <c r="K12" s="14">
        <v>4856641</v>
      </c>
      <c r="L12" s="14">
        <f t="shared" si="2"/>
        <v>9777491</v>
      </c>
      <c r="M12" s="122">
        <f t="shared" si="0"/>
        <v>114.84332544332969</v>
      </c>
      <c r="N12" s="122">
        <f t="shared" si="1"/>
        <v>87.22695075292765</v>
      </c>
      <c r="O12" s="18"/>
    </row>
    <row r="13" spans="1:15" ht="15" customHeight="1">
      <c r="A13" s="13" t="s">
        <v>25</v>
      </c>
      <c r="B13" s="14">
        <v>17132343.00000002</v>
      </c>
      <c r="C13" s="14">
        <v>32020239.999999993</v>
      </c>
      <c r="D13" s="14">
        <v>45663390.99999999</v>
      </c>
      <c r="E13" s="14">
        <v>61990972.99999998</v>
      </c>
      <c r="F13" s="14">
        <v>17283989.999999993</v>
      </c>
      <c r="G13" s="14">
        <v>34398394.00000004</v>
      </c>
      <c r="H13" s="14">
        <v>49819813.00000003</v>
      </c>
      <c r="I13" s="14">
        <v>65605287.99999995</v>
      </c>
      <c r="J13" s="14">
        <v>15245737</v>
      </c>
      <c r="K13" s="14">
        <v>19199360.000000026</v>
      </c>
      <c r="L13" s="14">
        <f t="shared" si="2"/>
        <v>34445097.00000003</v>
      </c>
      <c r="M13" s="122">
        <f t="shared" si="0"/>
        <v>0.885150384859628</v>
      </c>
      <c r="N13" s="122">
        <f t="shared" si="1"/>
        <v>7.427033651215751</v>
      </c>
      <c r="O13" s="18"/>
    </row>
    <row r="14" spans="1:15" ht="15" customHeight="1">
      <c r="A14" s="13" t="s">
        <v>26</v>
      </c>
      <c r="B14" s="14">
        <v>112501731.9999999</v>
      </c>
      <c r="C14" s="14">
        <v>229743274.9999999</v>
      </c>
      <c r="D14" s="14">
        <v>363611359</v>
      </c>
      <c r="E14" s="14">
        <v>478791690.00000006</v>
      </c>
      <c r="F14" s="14">
        <v>133855183.00000024</v>
      </c>
      <c r="G14" s="14">
        <v>265145940.00000033</v>
      </c>
      <c r="H14" s="14">
        <v>400662983.0000008</v>
      </c>
      <c r="I14" s="14">
        <v>540128937.9999994</v>
      </c>
      <c r="J14" s="14">
        <v>145086072.99999988</v>
      </c>
      <c r="K14" s="14">
        <v>139483576.00000024</v>
      </c>
      <c r="L14" s="14">
        <f t="shared" si="2"/>
        <v>284569649.0000001</v>
      </c>
      <c r="M14" s="122">
        <f t="shared" si="0"/>
        <v>18.980553117173656</v>
      </c>
      <c r="N14" s="122">
        <f t="shared" si="1"/>
        <v>15.409663242591293</v>
      </c>
      <c r="O14" s="18"/>
    </row>
    <row r="15" spans="1:15" ht="15" customHeight="1">
      <c r="A15" s="13" t="s">
        <v>27</v>
      </c>
      <c r="B15" s="14">
        <v>6188719.000000001</v>
      </c>
      <c r="C15" s="14">
        <v>13835844.000000004</v>
      </c>
      <c r="D15" s="14">
        <v>20304017.000000007</v>
      </c>
      <c r="E15" s="14">
        <v>30021495.00000002</v>
      </c>
      <c r="F15" s="14">
        <v>6353987.999999994</v>
      </c>
      <c r="G15" s="14">
        <v>10292433.999999994</v>
      </c>
      <c r="H15" s="14">
        <v>16174689.999999976</v>
      </c>
      <c r="I15" s="14">
        <v>27683750.999999974</v>
      </c>
      <c r="J15" s="14">
        <v>5933108.000000004</v>
      </c>
      <c r="K15" s="14">
        <v>3738466.9999999995</v>
      </c>
      <c r="L15" s="14">
        <f t="shared" si="2"/>
        <v>9671575.000000004</v>
      </c>
      <c r="M15" s="122">
        <f t="shared" si="0"/>
        <v>2.6704880282978394</v>
      </c>
      <c r="N15" s="122">
        <f t="shared" si="1"/>
        <v>-25.6103639214204</v>
      </c>
      <c r="O15" s="18"/>
    </row>
    <row r="16" spans="1:15" ht="15" customHeight="1">
      <c r="A16" s="13" t="s">
        <v>28</v>
      </c>
      <c r="B16" s="14">
        <v>11403755.999999996</v>
      </c>
      <c r="C16" s="14">
        <v>18508015.000000007</v>
      </c>
      <c r="D16" s="14">
        <v>24506217.00000001</v>
      </c>
      <c r="E16" s="14">
        <v>30291628.00000001</v>
      </c>
      <c r="F16" s="14">
        <v>5581584.000000005</v>
      </c>
      <c r="G16" s="14">
        <v>13063708.000000013</v>
      </c>
      <c r="H16" s="14">
        <v>19286153.000000007</v>
      </c>
      <c r="I16" s="14">
        <v>24906159.000000004</v>
      </c>
      <c r="J16" s="14">
        <v>3733594.000000001</v>
      </c>
      <c r="K16" s="14">
        <v>4989466.000000002</v>
      </c>
      <c r="L16" s="14">
        <f t="shared" si="2"/>
        <v>8723060.000000004</v>
      </c>
      <c r="M16" s="122">
        <f t="shared" si="0"/>
        <v>-51.05486297672445</v>
      </c>
      <c r="N16" s="122">
        <f t="shared" si="1"/>
        <v>-29.415942228272414</v>
      </c>
      <c r="O16" s="18"/>
    </row>
    <row r="17" spans="1:15" ht="15" customHeight="1">
      <c r="A17" s="13" t="s">
        <v>29</v>
      </c>
      <c r="B17" s="14">
        <v>33011172.000000022</v>
      </c>
      <c r="C17" s="14">
        <v>67766416.00000003</v>
      </c>
      <c r="D17" s="14">
        <v>98894043.00000003</v>
      </c>
      <c r="E17" s="14">
        <v>134583234.9999998</v>
      </c>
      <c r="F17" s="14">
        <v>33285908.000000052</v>
      </c>
      <c r="G17" s="14">
        <v>72547691.00000006</v>
      </c>
      <c r="H17" s="14">
        <v>109561318.00000028</v>
      </c>
      <c r="I17" s="14">
        <v>149788128.9999998</v>
      </c>
      <c r="J17" s="14">
        <v>35010164.00000002</v>
      </c>
      <c r="K17" s="14">
        <v>40557429.00000009</v>
      </c>
      <c r="L17" s="14">
        <f t="shared" si="2"/>
        <v>75567593.00000012</v>
      </c>
      <c r="M17" s="122">
        <f t="shared" si="0"/>
        <v>0.8322515783445397</v>
      </c>
      <c r="N17" s="122">
        <f t="shared" si="1"/>
        <v>7.0555229009012805</v>
      </c>
      <c r="O17" s="18"/>
    </row>
    <row r="18" spans="1:15" ht="15" customHeight="1">
      <c r="A18" s="13" t="s">
        <v>30</v>
      </c>
      <c r="B18" s="14">
        <v>7028100.999999998</v>
      </c>
      <c r="C18" s="14">
        <v>14327809.999999998</v>
      </c>
      <c r="D18" s="14">
        <v>20765577.999999996</v>
      </c>
      <c r="E18" s="14">
        <v>27239237.999999963</v>
      </c>
      <c r="F18" s="14">
        <v>6801302.000000002</v>
      </c>
      <c r="G18" s="14">
        <v>15429912.000000026</v>
      </c>
      <c r="H18" s="14">
        <v>22693423.000000007</v>
      </c>
      <c r="I18" s="14">
        <v>31324320.999999996</v>
      </c>
      <c r="J18" s="14">
        <v>7977705.999999993</v>
      </c>
      <c r="K18" s="14">
        <v>8931015</v>
      </c>
      <c r="L18" s="14">
        <f t="shared" si="2"/>
        <v>16908720.999999993</v>
      </c>
      <c r="M18" s="122">
        <f t="shared" si="0"/>
        <v>-3.2270310287230757</v>
      </c>
      <c r="N18" s="122">
        <f t="shared" si="1"/>
        <v>7.692047842622344</v>
      </c>
      <c r="O18" s="18"/>
    </row>
    <row r="19" spans="1:15" ht="15" customHeight="1">
      <c r="A19" s="13" t="s">
        <v>31</v>
      </c>
      <c r="B19" s="14">
        <v>13288810.999999987</v>
      </c>
      <c r="C19" s="14">
        <v>27271401.99999997</v>
      </c>
      <c r="D19" s="14">
        <v>41325681.999999985</v>
      </c>
      <c r="E19" s="14">
        <v>56739121.99999996</v>
      </c>
      <c r="F19" s="14">
        <v>13374529.000000013</v>
      </c>
      <c r="G19" s="14">
        <v>26801205.000000015</v>
      </c>
      <c r="H19" s="14">
        <v>41355544.99999992</v>
      </c>
      <c r="I19" s="14">
        <v>57195379</v>
      </c>
      <c r="J19" s="14">
        <v>14320137.999999993</v>
      </c>
      <c r="K19" s="14">
        <v>17128565.999999996</v>
      </c>
      <c r="L19" s="14">
        <f t="shared" si="2"/>
        <v>31448703.99999999</v>
      </c>
      <c r="M19" s="122">
        <f t="shared" si="0"/>
        <v>0.6450388977616228</v>
      </c>
      <c r="N19" s="122">
        <f t="shared" si="1"/>
        <v>-1.7241394483494332</v>
      </c>
      <c r="O19" s="18"/>
    </row>
    <row r="20" spans="1:15" ht="15" customHeight="1">
      <c r="A20" s="13" t="s">
        <v>32</v>
      </c>
      <c r="B20" s="14">
        <v>63993769</v>
      </c>
      <c r="C20" s="14">
        <v>138961789</v>
      </c>
      <c r="D20" s="14">
        <v>205181779.99999994</v>
      </c>
      <c r="E20" s="14">
        <v>280185390.9999992</v>
      </c>
      <c r="F20" s="14">
        <v>56181968.99999997</v>
      </c>
      <c r="G20" s="14">
        <v>135484775.99999997</v>
      </c>
      <c r="H20" s="14">
        <v>221513850.00000018</v>
      </c>
      <c r="I20" s="14">
        <v>295919909.00000024</v>
      </c>
      <c r="J20" s="14">
        <v>53993071.00000001</v>
      </c>
      <c r="K20" s="14">
        <v>59287656.999999925</v>
      </c>
      <c r="L20" s="14">
        <f t="shared" si="2"/>
        <v>113280727.99999994</v>
      </c>
      <c r="M20" s="122">
        <f t="shared" si="0"/>
        <v>-12.20712597815583</v>
      </c>
      <c r="N20" s="122">
        <f t="shared" si="1"/>
        <v>-2.502136036835296</v>
      </c>
      <c r="O20" s="18"/>
    </row>
    <row r="21" spans="1:15" ht="15" customHeight="1">
      <c r="A21" s="13" t="s">
        <v>33</v>
      </c>
      <c r="B21" s="14">
        <v>35760165.00000003</v>
      </c>
      <c r="C21" s="14">
        <v>77105008.99999999</v>
      </c>
      <c r="D21" s="14">
        <v>114916525</v>
      </c>
      <c r="E21" s="14">
        <v>151632252.99999973</v>
      </c>
      <c r="F21" s="14">
        <v>39502173.99999999</v>
      </c>
      <c r="G21" s="14">
        <v>80614841.0000001</v>
      </c>
      <c r="H21" s="14">
        <v>115794561.99999991</v>
      </c>
      <c r="I21" s="14">
        <v>149654252.9999999</v>
      </c>
      <c r="J21" s="14">
        <v>33050452.999999978</v>
      </c>
      <c r="K21" s="14">
        <v>35244181.00000005</v>
      </c>
      <c r="L21" s="14">
        <f t="shared" si="2"/>
        <v>68294634.00000003</v>
      </c>
      <c r="M21" s="122">
        <f t="shared" si="0"/>
        <v>10.46418270161773</v>
      </c>
      <c r="N21" s="122">
        <f t="shared" si="1"/>
        <v>4.552015550637094</v>
      </c>
      <c r="O21" s="18"/>
    </row>
    <row r="22" spans="1:15" ht="15" customHeight="1">
      <c r="A22" s="13" t="s">
        <v>34</v>
      </c>
      <c r="B22" s="14">
        <v>20908592.99999997</v>
      </c>
      <c r="C22" s="14">
        <v>47673718.99999994</v>
      </c>
      <c r="D22" s="14">
        <v>77503137.9999999</v>
      </c>
      <c r="E22" s="14">
        <v>108220901.99999967</v>
      </c>
      <c r="F22" s="14">
        <v>26443589.00000001</v>
      </c>
      <c r="G22" s="14">
        <v>59656750.00000005</v>
      </c>
      <c r="H22" s="14">
        <v>96451372.00000012</v>
      </c>
      <c r="I22" s="14">
        <v>134316451.99999985</v>
      </c>
      <c r="J22" s="14">
        <v>23955156.000000004</v>
      </c>
      <c r="K22" s="14">
        <v>28750977.99999999</v>
      </c>
      <c r="L22" s="14">
        <f t="shared" si="2"/>
        <v>52706133.99999999</v>
      </c>
      <c r="M22" s="122">
        <f t="shared" si="0"/>
        <v>26.472350387230975</v>
      </c>
      <c r="N22" s="122">
        <f t="shared" si="1"/>
        <v>25.13550704949226</v>
      </c>
      <c r="O22" s="18"/>
    </row>
    <row r="23" spans="1:15" ht="15" customHeight="1">
      <c r="A23" s="13" t="s">
        <v>35</v>
      </c>
      <c r="B23" s="14">
        <v>372564</v>
      </c>
      <c r="C23" s="14">
        <v>1343302</v>
      </c>
      <c r="D23" s="14">
        <v>1928088</v>
      </c>
      <c r="E23" s="14">
        <v>2850727.9999999995</v>
      </c>
      <c r="F23" s="14">
        <v>516443.0000000002</v>
      </c>
      <c r="G23" s="14">
        <v>1180210</v>
      </c>
      <c r="H23" s="14">
        <v>1789198</v>
      </c>
      <c r="I23" s="14">
        <v>2616974.0000000005</v>
      </c>
      <c r="J23" s="14">
        <v>306242.99999999994</v>
      </c>
      <c r="K23" s="14">
        <v>797937</v>
      </c>
      <c r="L23" s="14">
        <f t="shared" si="2"/>
        <v>1104180</v>
      </c>
      <c r="M23" s="122">
        <f t="shared" si="0"/>
        <v>38.618599757357174</v>
      </c>
      <c r="N23" s="122">
        <f t="shared" si="1"/>
        <v>-12.141126864993879</v>
      </c>
      <c r="O23" s="18"/>
    </row>
    <row r="24" spans="1:15" ht="15" customHeight="1">
      <c r="A24" s="13" t="s">
        <v>36</v>
      </c>
      <c r="B24" s="14">
        <v>77843390.0000001</v>
      </c>
      <c r="C24" s="14">
        <v>144210271.00000006</v>
      </c>
      <c r="D24" s="14">
        <v>216121314</v>
      </c>
      <c r="E24" s="14">
        <v>293694321.00000006</v>
      </c>
      <c r="F24" s="14">
        <v>86996669.00000006</v>
      </c>
      <c r="G24" s="14">
        <v>175957542.99999994</v>
      </c>
      <c r="H24" s="14">
        <v>263063635.99999973</v>
      </c>
      <c r="I24" s="14">
        <v>342296369</v>
      </c>
      <c r="J24" s="14">
        <v>82069885.99999999</v>
      </c>
      <c r="K24" s="14">
        <v>92317796.00000007</v>
      </c>
      <c r="L24" s="14">
        <f t="shared" si="2"/>
        <v>174387682.00000006</v>
      </c>
      <c r="M24" s="122">
        <f t="shared" si="0"/>
        <v>11.758582199464769</v>
      </c>
      <c r="N24" s="122">
        <f t="shared" si="1"/>
        <v>22.01457065426351</v>
      </c>
      <c r="O24" s="18"/>
    </row>
    <row r="25" spans="1:15" ht="15" customHeight="1">
      <c r="A25" s="13" t="s">
        <v>37</v>
      </c>
      <c r="B25" s="14">
        <v>63970096.00000009</v>
      </c>
      <c r="C25" s="14">
        <v>136274072</v>
      </c>
      <c r="D25" s="14">
        <v>223603980.00000006</v>
      </c>
      <c r="E25" s="14">
        <v>298126484.9999993</v>
      </c>
      <c r="F25" s="14">
        <v>62510214.999999985</v>
      </c>
      <c r="G25" s="14">
        <v>133186394.99999996</v>
      </c>
      <c r="H25" s="14">
        <v>194343592.99999958</v>
      </c>
      <c r="I25" s="14">
        <v>257543266.9999998</v>
      </c>
      <c r="J25" s="14">
        <v>55547904.00000008</v>
      </c>
      <c r="K25" s="14">
        <v>65283384.0000002</v>
      </c>
      <c r="L25" s="14">
        <f t="shared" si="2"/>
        <v>120831288.00000028</v>
      </c>
      <c r="M25" s="122">
        <f t="shared" si="0"/>
        <v>-2.282130387923914</v>
      </c>
      <c r="N25" s="122">
        <f t="shared" si="1"/>
        <v>-2.2657846461064537</v>
      </c>
      <c r="O25" s="18"/>
    </row>
    <row r="26" spans="1:15" ht="15" customHeight="1">
      <c r="A26" s="13" t="s">
        <v>38</v>
      </c>
      <c r="B26" s="14">
        <v>14220302</v>
      </c>
      <c r="C26" s="14">
        <v>27607118.999999993</v>
      </c>
      <c r="D26" s="14">
        <v>38796541.99999999</v>
      </c>
      <c r="E26" s="14">
        <v>54742318.99999992</v>
      </c>
      <c r="F26" s="14">
        <v>14985882.00000002</v>
      </c>
      <c r="G26" s="14">
        <v>29429572.999999985</v>
      </c>
      <c r="H26" s="14">
        <v>41519055.00000004</v>
      </c>
      <c r="I26" s="14">
        <v>54751511.00000007</v>
      </c>
      <c r="J26" s="14">
        <v>13377942.000000007</v>
      </c>
      <c r="K26" s="14">
        <v>14364314</v>
      </c>
      <c r="L26" s="14">
        <f t="shared" si="2"/>
        <v>27742256.000000007</v>
      </c>
      <c r="M26" s="122">
        <f t="shared" si="0"/>
        <v>5.383711260140743</v>
      </c>
      <c r="N26" s="122">
        <f t="shared" si="1"/>
        <v>6.60139147442365</v>
      </c>
      <c r="O26" s="18"/>
    </row>
    <row r="27" spans="1:15" ht="15" customHeight="1">
      <c r="A27" s="13" t="s">
        <v>39</v>
      </c>
      <c r="B27" s="14">
        <v>11674695</v>
      </c>
      <c r="C27" s="14">
        <v>19005079.999999996</v>
      </c>
      <c r="D27" s="14">
        <v>33653035</v>
      </c>
      <c r="E27" s="14">
        <v>44658623.99999999</v>
      </c>
      <c r="F27" s="14">
        <v>8978427.999999996</v>
      </c>
      <c r="G27" s="14">
        <v>14389937.000000004</v>
      </c>
      <c r="H27" s="14">
        <v>30241203.00000002</v>
      </c>
      <c r="I27" s="14">
        <v>39769428.999999985</v>
      </c>
      <c r="J27" s="14">
        <v>8229216.999999999</v>
      </c>
      <c r="K27" s="14">
        <v>5145842.999999999</v>
      </c>
      <c r="L27" s="14">
        <f t="shared" si="2"/>
        <v>13375059.999999998</v>
      </c>
      <c r="M27" s="122">
        <f t="shared" si="0"/>
        <v>-23.09496736317311</v>
      </c>
      <c r="N27" s="122">
        <f t="shared" si="1"/>
        <v>-24.283733612276265</v>
      </c>
      <c r="O27" s="18"/>
    </row>
    <row r="28" spans="1:15" ht="15" customHeight="1">
      <c r="A28" s="13" t="s">
        <v>40</v>
      </c>
      <c r="B28" s="14">
        <v>89014636.00000021</v>
      </c>
      <c r="C28" s="14">
        <v>199598472.0000003</v>
      </c>
      <c r="D28" s="14">
        <v>278102391.00000024</v>
      </c>
      <c r="E28" s="14">
        <v>389924466.99999976</v>
      </c>
      <c r="F28" s="14">
        <v>93752558</v>
      </c>
      <c r="G28" s="14">
        <v>194001454.99999988</v>
      </c>
      <c r="H28" s="14">
        <v>317911623.9999999</v>
      </c>
      <c r="I28" s="14">
        <v>415082059.0000012</v>
      </c>
      <c r="J28" s="14">
        <v>80318016.0000001</v>
      </c>
      <c r="K28" s="14">
        <v>88920514.99999976</v>
      </c>
      <c r="L28" s="14">
        <f t="shared" si="2"/>
        <v>169238530.99999988</v>
      </c>
      <c r="M28" s="122">
        <f t="shared" si="0"/>
        <v>5.322632561233846</v>
      </c>
      <c r="N28" s="122">
        <f t="shared" si="1"/>
        <v>-2.8041382000160837</v>
      </c>
      <c r="O28" s="18"/>
    </row>
    <row r="29" spans="1:15" ht="15" customHeight="1">
      <c r="A29" s="13" t="s">
        <v>41</v>
      </c>
      <c r="B29" s="14">
        <v>145185717.00000006</v>
      </c>
      <c r="C29" s="14">
        <v>297261621.00000006</v>
      </c>
      <c r="D29" s="14">
        <v>427591417.00000036</v>
      </c>
      <c r="E29" s="14">
        <v>610938413.0000005</v>
      </c>
      <c r="F29" s="14">
        <v>128763132.00000003</v>
      </c>
      <c r="G29" s="14">
        <v>295021068.9999994</v>
      </c>
      <c r="H29" s="14">
        <v>456001960.99999917</v>
      </c>
      <c r="I29" s="14">
        <v>645315338.9999975</v>
      </c>
      <c r="J29" s="14">
        <v>137226880.99999985</v>
      </c>
      <c r="K29" s="14">
        <v>199363074.00000018</v>
      </c>
      <c r="L29" s="14">
        <f t="shared" si="2"/>
        <v>336589955</v>
      </c>
      <c r="M29" s="122">
        <f t="shared" si="0"/>
        <v>-11.31143292835067</v>
      </c>
      <c r="N29" s="122">
        <f t="shared" si="1"/>
        <v>-0.7537306674381057</v>
      </c>
      <c r="O29" s="18"/>
    </row>
    <row r="30" spans="1:15" ht="15" customHeight="1">
      <c r="A30" s="13" t="s">
        <v>42</v>
      </c>
      <c r="B30" s="14">
        <v>84593942.00000009</v>
      </c>
      <c r="C30" s="14">
        <v>197327521</v>
      </c>
      <c r="D30" s="14">
        <v>244509922.9999999</v>
      </c>
      <c r="E30" s="14">
        <v>297346018.00000006</v>
      </c>
      <c r="F30" s="14">
        <v>66210356.99999998</v>
      </c>
      <c r="G30" s="14">
        <v>127820627.99999978</v>
      </c>
      <c r="H30" s="14">
        <v>193679482.99999973</v>
      </c>
      <c r="I30" s="14">
        <v>279705713.0000002</v>
      </c>
      <c r="J30" s="14">
        <v>66595760.000000045</v>
      </c>
      <c r="K30" s="14">
        <v>85615282</v>
      </c>
      <c r="L30" s="14">
        <f t="shared" si="2"/>
        <v>152211042.00000006</v>
      </c>
      <c r="M30" s="122">
        <f t="shared" si="0"/>
        <v>-21.731562054408215</v>
      </c>
      <c r="N30" s="122">
        <f t="shared" si="1"/>
        <v>-35.224125174105964</v>
      </c>
      <c r="O30" s="18"/>
    </row>
    <row r="31" spans="1:15" ht="15" customHeight="1">
      <c r="A31" s="13" t="s">
        <v>43</v>
      </c>
      <c r="B31" s="14">
        <v>11529590.99999999</v>
      </c>
      <c r="C31" s="14">
        <v>24938771.999999985</v>
      </c>
      <c r="D31" s="14">
        <v>35787625.99999997</v>
      </c>
      <c r="E31" s="14">
        <v>49279778.000000075</v>
      </c>
      <c r="F31" s="14">
        <v>11774645.000000011</v>
      </c>
      <c r="G31" s="14">
        <v>25989995.99999996</v>
      </c>
      <c r="H31" s="14">
        <v>37540025.99999993</v>
      </c>
      <c r="I31" s="14">
        <v>50653557.000000075</v>
      </c>
      <c r="J31" s="14">
        <v>11151365.999999981</v>
      </c>
      <c r="K31" s="14">
        <v>13166986.000000011</v>
      </c>
      <c r="L31" s="14">
        <f t="shared" si="2"/>
        <v>24318351.999999993</v>
      </c>
      <c r="M31" s="122">
        <f t="shared" si="0"/>
        <v>2.125435325503048</v>
      </c>
      <c r="N31" s="122">
        <f t="shared" si="1"/>
        <v>4.215219578574178</v>
      </c>
      <c r="O31" s="18"/>
    </row>
    <row r="32" spans="1:15" ht="15" customHeight="1">
      <c r="A32" s="13" t="s">
        <v>5</v>
      </c>
      <c r="B32" s="14">
        <v>20653214.000000004</v>
      </c>
      <c r="C32" s="14">
        <v>44911049</v>
      </c>
      <c r="D32" s="14">
        <v>82003543</v>
      </c>
      <c r="E32" s="14">
        <v>126942155.99999987</v>
      </c>
      <c r="F32" s="14">
        <v>41409877.00000001</v>
      </c>
      <c r="G32" s="14">
        <v>83348704.99999993</v>
      </c>
      <c r="H32" s="14">
        <v>135183430.9999999</v>
      </c>
      <c r="I32" s="14">
        <v>195306503.0000004</v>
      </c>
      <c r="J32" s="14">
        <v>41324349.000000015</v>
      </c>
      <c r="K32" s="14">
        <v>47072482.99999999</v>
      </c>
      <c r="L32" s="14">
        <f t="shared" si="2"/>
        <v>88396832</v>
      </c>
      <c r="M32" s="122">
        <f t="shared" si="0"/>
        <v>100.50088572170898</v>
      </c>
      <c r="N32" s="122">
        <f t="shared" si="1"/>
        <v>85.58619060534508</v>
      </c>
      <c r="O32" s="18"/>
    </row>
    <row r="33" spans="1:14" ht="15" customHeight="1">
      <c r="A33" s="15" t="s">
        <v>6</v>
      </c>
      <c r="B33" s="9">
        <f>SUM(B5:B32)</f>
        <v>1104483377.0000005</v>
      </c>
      <c r="C33" s="9">
        <f aca="true" t="shared" si="3" ref="C33:L33">SUM(C5:C32)</f>
        <v>2310987969</v>
      </c>
      <c r="D33" s="9">
        <f t="shared" si="3"/>
        <v>3483632636.0000005</v>
      </c>
      <c r="E33" s="9">
        <f t="shared" si="3"/>
        <v>4717806726.999997</v>
      </c>
      <c r="F33" s="9">
        <f t="shared" si="3"/>
        <v>1150631288.0000005</v>
      </c>
      <c r="G33" s="9">
        <f t="shared" si="3"/>
        <v>2406625406.9999995</v>
      </c>
      <c r="H33" s="9">
        <f t="shared" si="3"/>
        <v>3708895038.9999986</v>
      </c>
      <c r="I33" s="9">
        <f t="shared" si="3"/>
        <v>5039401498.999997</v>
      </c>
      <c r="J33" s="9">
        <f t="shared" si="3"/>
        <v>1121057364</v>
      </c>
      <c r="K33" s="9">
        <f t="shared" si="3"/>
        <v>1296004782.0000005</v>
      </c>
      <c r="L33" s="9">
        <f t="shared" si="3"/>
        <v>2417062146.0000005</v>
      </c>
      <c r="M33" s="120">
        <f t="shared" si="0"/>
        <v>4.178234997555791</v>
      </c>
      <c r="N33" s="120">
        <f t="shared" si="1"/>
        <v>4.138378878769473</v>
      </c>
    </row>
    <row r="34" ht="12.75" customHeight="1"/>
    <row r="35" ht="12.75" customHeight="1">
      <c r="A35" s="10" t="s">
        <v>47</v>
      </c>
    </row>
    <row r="36" spans="1:14" ht="12.75" customHeight="1">
      <c r="A36" s="10" t="s">
        <v>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6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A3:A4"/>
    <mergeCell ref="B3:N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  <ignoredErrors>
    <ignoredError sqref="L5:L3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6.8515625" style="18" customWidth="1"/>
    <col min="2" max="2" width="16.421875" style="23" customWidth="1"/>
    <col min="3" max="3" width="16.421875" style="24" customWidth="1"/>
    <col min="4" max="4" width="16.421875" style="23" customWidth="1"/>
    <col min="5" max="5" width="16.421875" style="24" customWidth="1"/>
    <col min="6" max="6" width="16.140625" style="23" bestFit="1" customWidth="1"/>
    <col min="7" max="7" width="16.140625" style="24" bestFit="1" customWidth="1"/>
    <col min="8" max="8" width="16.140625" style="23" bestFit="1" customWidth="1"/>
    <col min="9" max="10" width="16.140625" style="23" customWidth="1"/>
    <col min="11" max="11" width="16.421875" style="23" hidden="1" customWidth="1"/>
    <col min="12" max="12" width="16.421875" style="24" customWidth="1"/>
    <col min="13" max="13" width="10.140625" style="23" customWidth="1"/>
    <col min="14" max="14" width="10.140625" style="24" customWidth="1"/>
    <col min="15" max="15" width="15.7109375" style="23" customWidth="1"/>
    <col min="16" max="16" width="5.7109375" style="24" customWidth="1"/>
    <col min="17" max="17" width="15.7109375" style="23" customWidth="1"/>
    <col min="18" max="18" width="5.7109375" style="24" customWidth="1"/>
    <col min="19" max="19" width="15.7109375" style="23" customWidth="1"/>
    <col min="20" max="20" width="5.7109375" style="24" customWidth="1"/>
    <col min="21" max="16384" width="9.140625" style="18" customWidth="1"/>
  </cols>
  <sheetData>
    <row r="1" spans="1:20" s="22" customFormat="1" ht="15" customHeight="1">
      <c r="A1" s="19" t="str">
        <f>'Indice tavole'!C23</f>
        <v>Importazioni cumulate per provincia e area geografica di provenienza delle merci. Anni 2017-2019. Valori in milioni di euro e variazioni percentuali</v>
      </c>
      <c r="B1" s="20"/>
      <c r="C1" s="21"/>
      <c r="D1" s="20"/>
      <c r="E1" s="21"/>
      <c r="F1" s="20"/>
      <c r="G1" s="21"/>
      <c r="H1" s="20"/>
      <c r="I1" s="20"/>
      <c r="J1" s="20"/>
      <c r="K1" s="20"/>
      <c r="L1" s="21"/>
      <c r="M1" s="20"/>
      <c r="O1" s="62" t="s">
        <v>111</v>
      </c>
      <c r="P1" s="21"/>
      <c r="Q1" s="20"/>
      <c r="R1" s="21"/>
      <c r="S1" s="20"/>
      <c r="T1" s="21"/>
    </row>
    <row r="2" spans="1:20" s="22" customFormat="1" ht="15" customHeight="1">
      <c r="A2" s="19"/>
      <c r="B2" s="20"/>
      <c r="C2" s="21"/>
      <c r="D2" s="20"/>
      <c r="E2" s="21"/>
      <c r="F2" s="20"/>
      <c r="G2" s="21"/>
      <c r="H2" s="20"/>
      <c r="I2" s="20"/>
      <c r="J2" s="20"/>
      <c r="K2" s="20"/>
      <c r="L2" s="21"/>
      <c r="M2" s="20"/>
      <c r="N2" s="62"/>
      <c r="O2" s="20"/>
      <c r="P2" s="21"/>
      <c r="Q2" s="20"/>
      <c r="R2" s="21"/>
      <c r="S2" s="20"/>
      <c r="T2" s="21"/>
    </row>
    <row r="3" spans="1:20" s="22" customFormat="1" ht="15" customHeight="1">
      <c r="A3" s="252" t="s">
        <v>115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0"/>
      <c r="P3" s="21"/>
      <c r="Q3" s="20"/>
      <c r="R3" s="21"/>
      <c r="S3" s="20"/>
      <c r="T3" s="21"/>
    </row>
    <row r="4" spans="1:14" s="11" customFormat="1" ht="45.75" customHeight="1">
      <c r="A4" s="227"/>
      <c r="B4" s="67" t="s">
        <v>116</v>
      </c>
      <c r="C4" s="67" t="s">
        <v>117</v>
      </c>
      <c r="D4" s="67" t="s">
        <v>118</v>
      </c>
      <c r="E4" s="64" t="s">
        <v>572</v>
      </c>
      <c r="F4" s="56" t="s">
        <v>321</v>
      </c>
      <c r="G4" s="56" t="s">
        <v>322</v>
      </c>
      <c r="H4" s="56" t="s">
        <v>323</v>
      </c>
      <c r="I4" s="64" t="s">
        <v>573</v>
      </c>
      <c r="J4" s="56" t="s">
        <v>574</v>
      </c>
      <c r="K4" s="56" t="s">
        <v>576</v>
      </c>
      <c r="L4" s="56" t="s">
        <v>575</v>
      </c>
      <c r="M4" s="64" t="s">
        <v>120</v>
      </c>
      <c r="N4" s="64" t="s">
        <v>121</v>
      </c>
    </row>
    <row r="5" spans="1:14" s="11" customFormat="1" ht="15">
      <c r="A5" s="13" t="s">
        <v>326</v>
      </c>
      <c r="B5" s="14">
        <v>471673905.9999992</v>
      </c>
      <c r="C5" s="14">
        <v>1042734272</v>
      </c>
      <c r="D5" s="14">
        <v>1644738539</v>
      </c>
      <c r="E5" s="14">
        <v>2187373938.9999914</v>
      </c>
      <c r="F5" s="14">
        <v>583768260.0000017</v>
      </c>
      <c r="G5" s="14">
        <v>1198991379.000006</v>
      </c>
      <c r="H5" s="14">
        <v>1827431558.000013</v>
      </c>
      <c r="I5" s="14">
        <v>2435537105.9999804</v>
      </c>
      <c r="J5" s="14">
        <v>608279360.9999974</v>
      </c>
      <c r="K5" s="14">
        <v>650211807.9999986</v>
      </c>
      <c r="L5" s="14">
        <f>SUM(J5:K5)</f>
        <v>1258491168.999996</v>
      </c>
      <c r="M5" s="122">
        <f>J5/F5*100-100</f>
        <v>4.198772471801675</v>
      </c>
      <c r="N5" s="122">
        <f>L5/G5*100-100</f>
        <v>4.962486890407391</v>
      </c>
    </row>
    <row r="6" spans="1:14" ht="15">
      <c r="A6" s="13" t="s">
        <v>327</v>
      </c>
      <c r="B6" s="14">
        <v>149351380.00000015</v>
      </c>
      <c r="C6" s="14">
        <v>370290229.0000011</v>
      </c>
      <c r="D6" s="14">
        <v>521123283.0000012</v>
      </c>
      <c r="E6" s="14">
        <v>721943213.0000025</v>
      </c>
      <c r="F6" s="14">
        <v>181320630.99999982</v>
      </c>
      <c r="G6" s="14">
        <v>389453436.0000007</v>
      </c>
      <c r="H6" s="14">
        <v>582275294.0000006</v>
      </c>
      <c r="I6" s="14">
        <v>798203829.9999975</v>
      </c>
      <c r="J6" s="14">
        <v>245970479.00000012</v>
      </c>
      <c r="K6" s="14">
        <v>160487043.00000033</v>
      </c>
      <c r="L6" s="14">
        <f aca="true" t="shared" si="0" ref="L6:L16">SUM(J6:K6)</f>
        <v>406457522.0000005</v>
      </c>
      <c r="M6" s="122">
        <f aca="true" t="shared" si="1" ref="M6:M17">J6/F6*100-100</f>
        <v>35.65498732463618</v>
      </c>
      <c r="N6" s="122">
        <f aca="true" t="shared" si="2" ref="N6:N17">L6/G6*100-100</f>
        <v>4.366140962741369</v>
      </c>
    </row>
    <row r="7" spans="1:14" ht="15">
      <c r="A7" s="13" t="s">
        <v>124</v>
      </c>
      <c r="B7" s="14">
        <v>161882481.99999988</v>
      </c>
      <c r="C7" s="14">
        <v>301964593.9999999</v>
      </c>
      <c r="D7" s="14">
        <v>472402856.99999994</v>
      </c>
      <c r="E7" s="14">
        <v>620661331.9999992</v>
      </c>
      <c r="F7" s="14">
        <v>148599164.00000006</v>
      </c>
      <c r="G7" s="14">
        <v>262367892.99999997</v>
      </c>
      <c r="H7" s="14">
        <v>371697703.9999996</v>
      </c>
      <c r="I7" s="14">
        <v>461182264.9999997</v>
      </c>
      <c r="J7" s="14">
        <v>101709070.99999996</v>
      </c>
      <c r="K7" s="14">
        <v>97183863.00000003</v>
      </c>
      <c r="L7" s="14">
        <f t="shared" si="0"/>
        <v>198892934</v>
      </c>
      <c r="M7" s="122">
        <f t="shared" si="1"/>
        <v>-31.554748854441797</v>
      </c>
      <c r="N7" s="122">
        <f t="shared" si="2"/>
        <v>-24.193112302807563</v>
      </c>
    </row>
    <row r="8" spans="1:14" ht="15">
      <c r="A8" s="13" t="s">
        <v>125</v>
      </c>
      <c r="B8" s="14">
        <v>91208623</v>
      </c>
      <c r="C8" s="14">
        <v>125561572.00000001</v>
      </c>
      <c r="D8" s="14">
        <v>213425565</v>
      </c>
      <c r="E8" s="14">
        <v>290608681.9999999</v>
      </c>
      <c r="F8" s="14">
        <v>78610298.99999999</v>
      </c>
      <c r="G8" s="14">
        <v>162853376</v>
      </c>
      <c r="H8" s="14">
        <v>189018321.0000001</v>
      </c>
      <c r="I8" s="14">
        <v>223221715.00000006</v>
      </c>
      <c r="J8" s="14">
        <v>31683463</v>
      </c>
      <c r="K8" s="14">
        <v>23855249.999999993</v>
      </c>
      <c r="L8" s="14">
        <f t="shared" si="0"/>
        <v>55538712.99999999</v>
      </c>
      <c r="M8" s="122">
        <f t="shared" si="1"/>
        <v>-59.695531752143566</v>
      </c>
      <c r="N8" s="122">
        <f t="shared" si="2"/>
        <v>-65.8964926830869</v>
      </c>
    </row>
    <row r="9" spans="1:14" ht="15">
      <c r="A9" s="13" t="s">
        <v>126</v>
      </c>
      <c r="B9" s="14">
        <v>69294321.00000001</v>
      </c>
      <c r="C9" s="14">
        <v>153406788</v>
      </c>
      <c r="D9" s="14">
        <v>190084211</v>
      </c>
      <c r="E9" s="14">
        <v>224188804.00000018</v>
      </c>
      <c r="F9" s="14">
        <v>80647238.00000001</v>
      </c>
      <c r="G9" s="14">
        <v>189930615.99999997</v>
      </c>
      <c r="H9" s="14">
        <v>251558174.00000006</v>
      </c>
      <c r="I9" s="14">
        <v>344789304.00000024</v>
      </c>
      <c r="J9" s="14">
        <v>36680046</v>
      </c>
      <c r="K9" s="14">
        <v>24425468.999999993</v>
      </c>
      <c r="L9" s="14">
        <f t="shared" si="0"/>
        <v>61105514.99999999</v>
      </c>
      <c r="M9" s="122">
        <f t="shared" si="1"/>
        <v>-54.51791417828842</v>
      </c>
      <c r="N9" s="122">
        <f t="shared" si="2"/>
        <v>-67.82745389505818</v>
      </c>
    </row>
    <row r="10" spans="1:14" ht="15">
      <c r="A10" s="13" t="s">
        <v>127</v>
      </c>
      <c r="B10" s="14">
        <v>19106339</v>
      </c>
      <c r="C10" s="14">
        <v>33324865</v>
      </c>
      <c r="D10" s="14">
        <v>39602020</v>
      </c>
      <c r="E10" s="14">
        <v>46557871.999999985</v>
      </c>
      <c r="F10" s="14">
        <v>12858761.000000007</v>
      </c>
      <c r="G10" s="14">
        <v>28876583.000000007</v>
      </c>
      <c r="H10" s="14">
        <v>38480021</v>
      </c>
      <c r="I10" s="14">
        <v>50803206.99999996</v>
      </c>
      <c r="J10" s="14">
        <v>9471502.000000006</v>
      </c>
      <c r="K10" s="14">
        <v>9792892.999999998</v>
      </c>
      <c r="L10" s="14">
        <f t="shared" si="0"/>
        <v>19264395.000000004</v>
      </c>
      <c r="M10" s="122">
        <f t="shared" si="1"/>
        <v>-26.34203248664471</v>
      </c>
      <c r="N10" s="122">
        <f t="shared" si="2"/>
        <v>-33.28713788608576</v>
      </c>
    </row>
    <row r="11" spans="1:14" ht="15">
      <c r="A11" s="13" t="s">
        <v>128</v>
      </c>
      <c r="B11" s="14">
        <v>44295400.00000001</v>
      </c>
      <c r="C11" s="14">
        <v>123616219.99999991</v>
      </c>
      <c r="D11" s="14">
        <v>180110659.99999997</v>
      </c>
      <c r="E11" s="14">
        <v>230104057</v>
      </c>
      <c r="F11" s="14">
        <v>49770554.99999999</v>
      </c>
      <c r="G11" s="14">
        <v>97331958.99999993</v>
      </c>
      <c r="H11" s="14">
        <v>166634603.99999994</v>
      </c>
      <c r="I11" s="14">
        <v>236284414.00000003</v>
      </c>
      <c r="J11" s="14">
        <v>50763986.00000001</v>
      </c>
      <c r="K11" s="14">
        <v>50994337.999999955</v>
      </c>
      <c r="L11" s="14">
        <f t="shared" si="0"/>
        <v>101758323.99999997</v>
      </c>
      <c r="M11" s="122">
        <f t="shared" si="1"/>
        <v>1.9960215432598858</v>
      </c>
      <c r="N11" s="122">
        <f t="shared" si="2"/>
        <v>4.547699486866435</v>
      </c>
    </row>
    <row r="12" spans="1:14" ht="15">
      <c r="A12" s="13" t="s">
        <v>325</v>
      </c>
      <c r="B12" s="14">
        <v>49328078.000000015</v>
      </c>
      <c r="C12" s="14">
        <v>67152151.00000001</v>
      </c>
      <c r="D12" s="14">
        <v>104901746.00000001</v>
      </c>
      <c r="E12" s="14">
        <v>148630616.00000006</v>
      </c>
      <c r="F12" s="14">
        <v>37328674.000000015</v>
      </c>
      <c r="G12" s="14">
        <v>67678929</v>
      </c>
      <c r="H12" s="14">
        <v>109423949.00000001</v>
      </c>
      <c r="I12" s="14">
        <v>163884048.0000001</v>
      </c>
      <c r="J12" s="14">
        <v>40410405</v>
      </c>
      <c r="K12" s="14">
        <v>23553728.999999993</v>
      </c>
      <c r="L12" s="14">
        <f t="shared" si="0"/>
        <v>63964133.99999999</v>
      </c>
      <c r="M12" s="122">
        <f t="shared" si="1"/>
        <v>8.255666943861925</v>
      </c>
      <c r="N12" s="122">
        <f t="shared" si="2"/>
        <v>-5.488850156006464</v>
      </c>
    </row>
    <row r="13" spans="1:14" ht="15">
      <c r="A13" s="13" t="s">
        <v>129</v>
      </c>
      <c r="B13" s="14">
        <v>133476835.00000003</v>
      </c>
      <c r="C13" s="14">
        <v>232030430.00000003</v>
      </c>
      <c r="D13" s="14">
        <v>386411082.99999994</v>
      </c>
      <c r="E13" s="14">
        <v>475108071.00000036</v>
      </c>
      <c r="F13" s="14">
        <v>112778836.00000007</v>
      </c>
      <c r="G13" s="14">
        <v>204722485.99999985</v>
      </c>
      <c r="H13" s="14">
        <v>327786087.9999999</v>
      </c>
      <c r="I13" s="14">
        <v>422485887.0000002</v>
      </c>
      <c r="J13" s="14">
        <v>125143483</v>
      </c>
      <c r="K13" s="14">
        <v>69846184.00000001</v>
      </c>
      <c r="L13" s="14">
        <f t="shared" si="0"/>
        <v>194989667</v>
      </c>
      <c r="M13" s="122">
        <f t="shared" si="1"/>
        <v>10.963623529506833</v>
      </c>
      <c r="N13" s="122">
        <f t="shared" si="2"/>
        <v>-4.754152409032315</v>
      </c>
    </row>
    <row r="14" spans="1:14" ht="15">
      <c r="A14" s="13" t="s">
        <v>130</v>
      </c>
      <c r="B14" s="14">
        <v>153837823.99999994</v>
      </c>
      <c r="C14" s="14">
        <v>340538284.9999994</v>
      </c>
      <c r="D14" s="14">
        <v>565853433.9999998</v>
      </c>
      <c r="E14" s="14">
        <v>739296359.999998</v>
      </c>
      <c r="F14" s="14">
        <v>229979029.00000012</v>
      </c>
      <c r="G14" s="14">
        <v>393859160.0000001</v>
      </c>
      <c r="H14" s="14">
        <v>622158006.0000026</v>
      </c>
      <c r="I14" s="14">
        <v>763320982.9999994</v>
      </c>
      <c r="J14" s="14">
        <v>223081322.9999996</v>
      </c>
      <c r="K14" s="14">
        <v>139900156.00000006</v>
      </c>
      <c r="L14" s="14">
        <f t="shared" si="0"/>
        <v>362981478.99999964</v>
      </c>
      <c r="M14" s="122">
        <f t="shared" si="1"/>
        <v>-2.999276077472473</v>
      </c>
      <c r="N14" s="122">
        <f t="shared" si="2"/>
        <v>-7.8397772950108475</v>
      </c>
    </row>
    <row r="15" spans="1:14" ht="15">
      <c r="A15" s="65" t="s">
        <v>133</v>
      </c>
      <c r="B15" s="14">
        <v>827079.0000000001</v>
      </c>
      <c r="C15" s="14">
        <v>2285059</v>
      </c>
      <c r="D15" s="14">
        <v>3688562</v>
      </c>
      <c r="E15" s="14">
        <v>4726877.000000001</v>
      </c>
      <c r="F15" s="14">
        <v>1207417</v>
      </c>
      <c r="G15" s="14">
        <v>3124757.9999999995</v>
      </c>
      <c r="H15" s="14">
        <v>4764451.999999999</v>
      </c>
      <c r="I15" s="14">
        <v>5705799.000000001</v>
      </c>
      <c r="J15" s="14">
        <v>1158606</v>
      </c>
      <c r="K15" s="14">
        <v>1150834.9999999998</v>
      </c>
      <c r="L15" s="14">
        <f t="shared" si="0"/>
        <v>2309441</v>
      </c>
      <c r="M15" s="122">
        <f t="shared" si="1"/>
        <v>-4.042596716792957</v>
      </c>
      <c r="N15" s="122">
        <f t="shared" si="2"/>
        <v>-26.09216457722485</v>
      </c>
    </row>
    <row r="16" spans="1:14" s="11" customFormat="1" ht="15" customHeight="1">
      <c r="A16" s="65" t="s">
        <v>132</v>
      </c>
      <c r="B16" s="14">
        <v>720992</v>
      </c>
      <c r="C16" s="14">
        <v>2470218</v>
      </c>
      <c r="D16" s="14">
        <v>4156991</v>
      </c>
      <c r="E16" s="14">
        <v>5983109</v>
      </c>
      <c r="F16" s="14">
        <v>276405</v>
      </c>
      <c r="G16" s="14">
        <v>277507</v>
      </c>
      <c r="H16" s="14">
        <v>290875</v>
      </c>
      <c r="I16" s="14">
        <v>318689</v>
      </c>
      <c r="J16" s="14">
        <v>1044474</v>
      </c>
      <c r="K16" s="14">
        <v>6445352</v>
      </c>
      <c r="L16" s="14">
        <f t="shared" si="0"/>
        <v>7489826</v>
      </c>
      <c r="M16" s="122">
        <f>J16/F16*100-100</f>
        <v>277.878113637597</v>
      </c>
      <c r="N16" s="122">
        <f>L16/G16*100-100</f>
        <v>2598.968314312792</v>
      </c>
    </row>
    <row r="17" spans="1:14" ht="15">
      <c r="A17" s="63" t="s">
        <v>131</v>
      </c>
      <c r="B17" s="124">
        <f>SUM(B5:B16)</f>
        <v>1345003258.9999993</v>
      </c>
      <c r="C17" s="124">
        <f aca="true" t="shared" si="3" ref="C17:L17">SUM(C5:C16)</f>
        <v>2795374683.0000005</v>
      </c>
      <c r="D17" s="124">
        <f t="shared" si="3"/>
        <v>4326498951.000001</v>
      </c>
      <c r="E17" s="124">
        <f t="shared" si="3"/>
        <v>5695182931.99999</v>
      </c>
      <c r="F17" s="124">
        <f t="shared" si="3"/>
        <v>1517145269.0000014</v>
      </c>
      <c r="G17" s="124">
        <f t="shared" si="3"/>
        <v>2999468082.0000067</v>
      </c>
      <c r="H17" s="124">
        <f t="shared" si="3"/>
        <v>4491519046.000016</v>
      </c>
      <c r="I17" s="124">
        <f t="shared" si="3"/>
        <v>5905737246.999977</v>
      </c>
      <c r="J17" s="124">
        <f t="shared" si="3"/>
        <v>1475396198.9999971</v>
      </c>
      <c r="K17" s="124">
        <f t="shared" si="3"/>
        <v>1257846919.999999</v>
      </c>
      <c r="L17" s="124">
        <f t="shared" si="3"/>
        <v>2733243118.9999957</v>
      </c>
      <c r="M17" s="184">
        <f t="shared" si="1"/>
        <v>-2.75181756507223</v>
      </c>
      <c r="N17" s="184">
        <f t="shared" si="2"/>
        <v>-8.875739155140323</v>
      </c>
    </row>
    <row r="18" ht="15">
      <c r="A18" s="10" t="s">
        <v>45</v>
      </c>
    </row>
    <row r="20" spans="1:20" ht="15">
      <c r="A20" s="23"/>
      <c r="B20" s="24"/>
      <c r="C20" s="23"/>
      <c r="D20" s="24"/>
      <c r="E20" s="23"/>
      <c r="F20" s="24"/>
      <c r="G20" s="23"/>
      <c r="H20" s="24"/>
      <c r="I20" s="24"/>
      <c r="J20" s="24"/>
      <c r="K20" s="24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23"/>
      <c r="B21" s="24"/>
      <c r="C21" s="23"/>
      <c r="D21" s="24"/>
      <c r="E21" s="23"/>
      <c r="F21" s="24"/>
      <c r="G21" s="23"/>
      <c r="H21" s="24"/>
      <c r="I21" s="24"/>
      <c r="J21" s="24"/>
      <c r="K21" s="24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23"/>
      <c r="B22" s="24"/>
      <c r="C22" s="23"/>
      <c r="D22" s="24"/>
      <c r="E22" s="23"/>
      <c r="F22" s="24"/>
      <c r="G22" s="23"/>
      <c r="H22" s="24"/>
      <c r="I22" s="24"/>
      <c r="J22" s="24"/>
      <c r="K22" s="24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23"/>
      <c r="B23" s="24"/>
      <c r="C23" s="23"/>
      <c r="D23" s="24"/>
      <c r="E23" s="23"/>
      <c r="F23" s="24"/>
      <c r="G23" s="23"/>
      <c r="H23" s="24"/>
      <c r="I23" s="24"/>
      <c r="J23" s="24"/>
      <c r="K23" s="24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23"/>
      <c r="B24" s="24"/>
      <c r="C24" s="23"/>
      <c r="D24" s="24"/>
      <c r="E24" s="23"/>
      <c r="F24" s="24"/>
      <c r="G24" s="23"/>
      <c r="H24" s="24"/>
      <c r="I24" s="24"/>
      <c r="J24" s="24"/>
      <c r="K24" s="24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23"/>
      <c r="B25" s="24"/>
      <c r="C25" s="23"/>
      <c r="D25" s="24"/>
      <c r="E25" s="23"/>
      <c r="F25" s="24"/>
      <c r="G25" s="23"/>
      <c r="H25" s="24"/>
      <c r="I25" s="24"/>
      <c r="J25" s="24"/>
      <c r="K25" s="24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23"/>
      <c r="B26" s="24"/>
      <c r="C26" s="23"/>
      <c r="D26" s="24"/>
      <c r="E26" s="23"/>
      <c r="F26" s="24"/>
      <c r="G26" s="23"/>
      <c r="H26" s="24"/>
      <c r="I26" s="24"/>
      <c r="J26" s="24"/>
      <c r="K26" s="24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23"/>
      <c r="B27" s="24"/>
      <c r="C27" s="23"/>
      <c r="D27" s="24"/>
      <c r="E27" s="23"/>
      <c r="F27" s="24"/>
      <c r="G27" s="23"/>
      <c r="H27" s="24"/>
      <c r="I27" s="24"/>
      <c r="J27" s="24"/>
      <c r="K27" s="24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23"/>
      <c r="B28" s="24"/>
      <c r="C28" s="23"/>
      <c r="D28" s="24"/>
      <c r="E28" s="23"/>
      <c r="F28" s="24"/>
      <c r="G28" s="23"/>
      <c r="H28" s="24"/>
      <c r="I28" s="24"/>
      <c r="J28" s="24"/>
      <c r="K28" s="24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23"/>
      <c r="B29" s="24"/>
      <c r="C29" s="23"/>
      <c r="D29" s="24"/>
      <c r="E29" s="23"/>
      <c r="F29" s="24"/>
      <c r="G29" s="23"/>
      <c r="H29" s="24"/>
      <c r="I29" s="24"/>
      <c r="J29" s="24"/>
      <c r="K29" s="24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23"/>
      <c r="B30" s="24"/>
      <c r="C30" s="23"/>
      <c r="D30" s="24"/>
      <c r="E30" s="23"/>
      <c r="F30" s="24"/>
      <c r="G30" s="23"/>
      <c r="H30" s="24"/>
      <c r="I30" s="24"/>
      <c r="J30" s="24"/>
      <c r="K30" s="24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23"/>
      <c r="B31" s="24"/>
      <c r="C31" s="23"/>
      <c r="D31" s="24"/>
      <c r="E31" s="23"/>
      <c r="F31" s="24"/>
      <c r="G31" s="23"/>
      <c r="H31" s="24"/>
      <c r="I31" s="24"/>
      <c r="J31" s="24"/>
      <c r="K31" s="24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23"/>
      <c r="B32" s="24"/>
      <c r="C32" s="23"/>
      <c r="D32" s="24"/>
      <c r="E32" s="23"/>
      <c r="F32" s="24"/>
      <c r="G32" s="23"/>
      <c r="H32" s="24"/>
      <c r="I32" s="24"/>
      <c r="J32" s="24"/>
      <c r="K32" s="24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23"/>
      <c r="B33" s="24"/>
      <c r="C33" s="23"/>
      <c r="D33" s="24"/>
      <c r="E33" s="23"/>
      <c r="F33" s="24"/>
      <c r="G33" s="23"/>
      <c r="H33" s="24"/>
      <c r="I33" s="24"/>
      <c r="J33" s="24"/>
      <c r="K33" s="24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23"/>
      <c r="B34" s="24"/>
      <c r="C34" s="23"/>
      <c r="D34" s="24"/>
      <c r="E34" s="23"/>
      <c r="F34" s="24"/>
      <c r="G34" s="23"/>
      <c r="H34" s="24"/>
      <c r="I34" s="24"/>
      <c r="J34" s="24"/>
      <c r="K34" s="24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23"/>
      <c r="B35" s="24"/>
      <c r="C35" s="23"/>
      <c r="D35" s="24"/>
      <c r="E35" s="23"/>
      <c r="F35" s="24"/>
      <c r="G35" s="23"/>
      <c r="H35" s="24"/>
      <c r="I35" s="24"/>
      <c r="J35" s="24"/>
      <c r="K35" s="24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23"/>
      <c r="B36" s="24"/>
      <c r="C36" s="23"/>
      <c r="D36" s="24"/>
      <c r="E36" s="23"/>
      <c r="F36" s="24"/>
      <c r="G36" s="23"/>
      <c r="H36" s="24"/>
      <c r="I36" s="24"/>
      <c r="J36" s="24"/>
      <c r="K36" s="24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23"/>
      <c r="B37" s="24"/>
      <c r="C37" s="23"/>
      <c r="D37" s="24"/>
      <c r="E37" s="23"/>
      <c r="F37" s="24"/>
      <c r="G37" s="23"/>
      <c r="H37" s="24"/>
      <c r="I37" s="24"/>
      <c r="J37" s="24"/>
      <c r="K37" s="24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23"/>
      <c r="B38" s="24"/>
      <c r="C38" s="23"/>
      <c r="D38" s="24"/>
      <c r="E38" s="23"/>
      <c r="F38" s="24"/>
      <c r="G38" s="23"/>
      <c r="H38" s="24"/>
      <c r="I38" s="24"/>
      <c r="J38" s="24"/>
      <c r="K38" s="24"/>
      <c r="L38" s="18"/>
      <c r="M38" s="18"/>
      <c r="N38" s="18"/>
      <c r="O38" s="18"/>
      <c r="P38" s="18"/>
      <c r="Q38" s="18"/>
      <c r="R38" s="18"/>
      <c r="S38" s="18"/>
      <c r="T38" s="18"/>
    </row>
  </sheetData>
  <sheetProtection/>
  <mergeCells count="2">
    <mergeCell ref="A3:A4"/>
    <mergeCell ref="B3:N3"/>
  </mergeCells>
  <hyperlinks>
    <hyperlink ref="O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  <ignoredErrors>
    <ignoredError sqref="L5:L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18" customWidth="1"/>
    <col min="2" max="2" width="16.140625" style="23" bestFit="1" customWidth="1"/>
    <col min="3" max="3" width="16.140625" style="24" bestFit="1" customWidth="1"/>
    <col min="4" max="4" width="16.140625" style="23" bestFit="1" customWidth="1"/>
    <col min="5" max="5" width="16.140625" style="24" bestFit="1" customWidth="1"/>
    <col min="6" max="6" width="16.140625" style="23" bestFit="1" customWidth="1"/>
    <col min="7" max="7" width="16.140625" style="24" bestFit="1" customWidth="1"/>
    <col min="8" max="8" width="16.140625" style="23" bestFit="1" customWidth="1"/>
    <col min="9" max="10" width="16.140625" style="24" bestFit="1" customWidth="1"/>
    <col min="11" max="11" width="16.140625" style="24" hidden="1" customWidth="1"/>
    <col min="12" max="12" width="16.140625" style="24" bestFit="1" customWidth="1"/>
    <col min="13" max="13" width="9.421875" style="23" customWidth="1"/>
    <col min="14" max="14" width="9.421875" style="24" customWidth="1"/>
    <col min="15" max="15" width="15.7109375" style="23" customWidth="1"/>
    <col min="16" max="16" width="5.7109375" style="24" customWidth="1"/>
    <col min="17" max="16384" width="9.140625" style="18" customWidth="1"/>
  </cols>
  <sheetData>
    <row r="1" spans="1:16" s="22" customFormat="1" ht="15" customHeight="1">
      <c r="A1" s="19" t="str">
        <f>'Indice tavole'!C24</f>
        <v>Esportazioni cumulate per provincia e area geografica di destinazione delle merci. Anni 2017-2019. Valori in milioni di euro e variazioni percentuali rispetto all'anno precedente</v>
      </c>
      <c r="B1" s="20"/>
      <c r="C1" s="21"/>
      <c r="D1" s="20"/>
      <c r="E1" s="21"/>
      <c r="F1" s="20"/>
      <c r="G1" s="21"/>
      <c r="H1" s="20"/>
      <c r="M1" s="20"/>
      <c r="N1" s="21"/>
      <c r="O1" s="20"/>
      <c r="P1" s="21"/>
    </row>
    <row r="2" spans="1:16" s="22" customFormat="1" ht="15" customHeight="1">
      <c r="A2" s="19"/>
      <c r="B2" s="20"/>
      <c r="C2" s="21"/>
      <c r="D2" s="20"/>
      <c r="E2" s="21"/>
      <c r="F2" s="20"/>
      <c r="G2" s="21"/>
      <c r="H2" s="20"/>
      <c r="M2" s="20"/>
      <c r="N2" s="21"/>
      <c r="O2" s="20"/>
      <c r="P2" s="21"/>
    </row>
    <row r="3" spans="1:20" s="22" customFormat="1" ht="15" customHeight="1">
      <c r="A3" s="252" t="s">
        <v>115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0"/>
      <c r="P3" s="21"/>
      <c r="Q3" s="20"/>
      <c r="R3" s="21"/>
      <c r="S3" s="20"/>
      <c r="T3" s="21"/>
    </row>
    <row r="4" spans="1:14" s="11" customFormat="1" ht="45.75" customHeight="1">
      <c r="A4" s="227"/>
      <c r="B4" s="67" t="s">
        <v>116</v>
      </c>
      <c r="C4" s="67" t="s">
        <v>117</v>
      </c>
      <c r="D4" s="67" t="s">
        <v>118</v>
      </c>
      <c r="E4" s="64" t="s">
        <v>572</v>
      </c>
      <c r="F4" s="56" t="s">
        <v>321</v>
      </c>
      <c r="G4" s="56" t="s">
        <v>322</v>
      </c>
      <c r="H4" s="56" t="s">
        <v>323</v>
      </c>
      <c r="I4" s="64" t="s">
        <v>573</v>
      </c>
      <c r="J4" s="56" t="s">
        <v>574</v>
      </c>
      <c r="K4" s="56" t="s">
        <v>576</v>
      </c>
      <c r="L4" s="56" t="s">
        <v>575</v>
      </c>
      <c r="M4" s="64" t="s">
        <v>120</v>
      </c>
      <c r="N4" s="64" t="s">
        <v>121</v>
      </c>
    </row>
    <row r="5" spans="1:14" s="11" customFormat="1" ht="15">
      <c r="A5" s="13" t="s">
        <v>326</v>
      </c>
      <c r="B5" s="14">
        <v>526742433.0000014</v>
      </c>
      <c r="C5" s="14">
        <v>1110441866.0000012</v>
      </c>
      <c r="D5" s="14">
        <v>1673367068</v>
      </c>
      <c r="E5" s="14">
        <v>2232817626.000009</v>
      </c>
      <c r="F5" s="14">
        <v>567652184.0000027</v>
      </c>
      <c r="G5" s="14">
        <v>1157141475.9999945</v>
      </c>
      <c r="H5" s="14">
        <v>1736586276.0000162</v>
      </c>
      <c r="I5" s="213">
        <v>2322048734.000009</v>
      </c>
      <c r="J5" s="214">
        <v>570394950.0000007</v>
      </c>
      <c r="K5" s="213">
        <v>602259613.000001</v>
      </c>
      <c r="L5" s="213">
        <f>SUM(J5:K5)</f>
        <v>1172654563.0000017</v>
      </c>
      <c r="M5" s="122">
        <f>J5/F5*100-100</f>
        <v>0.48317721261474844</v>
      </c>
      <c r="N5" s="122">
        <f>L5/G5*100-100</f>
        <v>1.3406387483086917</v>
      </c>
    </row>
    <row r="6" spans="1:20" ht="15">
      <c r="A6" s="13" t="s">
        <v>327</v>
      </c>
      <c r="B6" s="14">
        <v>153212886.00000033</v>
      </c>
      <c r="C6" s="14">
        <v>330418826.00000036</v>
      </c>
      <c r="D6" s="14">
        <v>496276025.0000009</v>
      </c>
      <c r="E6" s="14">
        <v>682667896.0000004</v>
      </c>
      <c r="F6" s="14">
        <v>170063559.99999973</v>
      </c>
      <c r="G6" s="14">
        <v>389256031.99999934</v>
      </c>
      <c r="H6" s="14">
        <v>602300674.9999979</v>
      </c>
      <c r="I6" s="215">
        <v>808792444.9999998</v>
      </c>
      <c r="J6" s="214">
        <v>181494035.9999995</v>
      </c>
      <c r="K6" s="215">
        <v>213098293.99999997</v>
      </c>
      <c r="L6" s="215">
        <f aca="true" t="shared" si="0" ref="L6:L16">SUM(J6:K6)</f>
        <v>394592329.99999946</v>
      </c>
      <c r="M6" s="122">
        <f aca="true" t="shared" si="1" ref="M6:M17">J6/F6*100-100</f>
        <v>6.721296437637662</v>
      </c>
      <c r="N6" s="122">
        <f aca="true" t="shared" si="2" ref="N6:N17">L6/G6*100-100</f>
        <v>1.37089667501931</v>
      </c>
      <c r="Q6" s="23"/>
      <c r="R6" s="24"/>
      <c r="S6" s="23"/>
      <c r="T6" s="24"/>
    </row>
    <row r="7" spans="1:20" ht="15">
      <c r="A7" s="13" t="s">
        <v>124</v>
      </c>
      <c r="B7" s="14">
        <v>92747932.99999994</v>
      </c>
      <c r="C7" s="14">
        <v>194456663.00000012</v>
      </c>
      <c r="D7" s="14">
        <v>283597695.0000003</v>
      </c>
      <c r="E7" s="14">
        <v>394455954.0000011</v>
      </c>
      <c r="F7" s="14">
        <v>105213850.99999988</v>
      </c>
      <c r="G7" s="14">
        <v>198576702.00000045</v>
      </c>
      <c r="H7" s="14">
        <v>290893374.0000003</v>
      </c>
      <c r="I7" s="215">
        <v>414868011.9999979</v>
      </c>
      <c r="J7" s="214">
        <v>74034186.00000013</v>
      </c>
      <c r="K7" s="215">
        <v>121826945.99999975</v>
      </c>
      <c r="L7" s="215">
        <f t="shared" si="0"/>
        <v>195861131.99999988</v>
      </c>
      <c r="M7" s="122">
        <f t="shared" si="1"/>
        <v>-29.634563038662833</v>
      </c>
      <c r="N7" s="122">
        <f t="shared" si="2"/>
        <v>-1.367516920489777</v>
      </c>
      <c r="Q7" s="23"/>
      <c r="R7" s="24"/>
      <c r="S7" s="23"/>
      <c r="T7" s="24"/>
    </row>
    <row r="8" spans="1:20" ht="15">
      <c r="A8" s="13" t="s">
        <v>125</v>
      </c>
      <c r="B8" s="14">
        <v>47125239.99999997</v>
      </c>
      <c r="C8" s="14">
        <v>101865503.00000001</v>
      </c>
      <c r="D8" s="14">
        <v>176721008.99999988</v>
      </c>
      <c r="E8" s="14">
        <v>221939700.00000042</v>
      </c>
      <c r="F8" s="14">
        <v>39148552.00000003</v>
      </c>
      <c r="G8" s="14">
        <v>91252780.9999999</v>
      </c>
      <c r="H8" s="14">
        <v>129427650.99999969</v>
      </c>
      <c r="I8" s="215">
        <v>171057746.00000012</v>
      </c>
      <c r="J8" s="214">
        <v>37333224</v>
      </c>
      <c r="K8" s="215">
        <v>41205303.99999999</v>
      </c>
      <c r="L8" s="215">
        <f t="shared" si="0"/>
        <v>78538528</v>
      </c>
      <c r="M8" s="122">
        <f t="shared" si="1"/>
        <v>-4.6370246337591965</v>
      </c>
      <c r="N8" s="122">
        <f t="shared" si="2"/>
        <v>-13.933003313071538</v>
      </c>
      <c r="Q8" s="23"/>
      <c r="R8" s="24"/>
      <c r="S8" s="23"/>
      <c r="T8" s="24"/>
    </row>
    <row r="9" spans="1:20" ht="15">
      <c r="A9" s="13" t="s">
        <v>126</v>
      </c>
      <c r="B9" s="14">
        <v>14048457</v>
      </c>
      <c r="C9" s="14">
        <v>25510335.999999996</v>
      </c>
      <c r="D9" s="14">
        <v>34646865.999999985</v>
      </c>
      <c r="E9" s="14">
        <v>48480975.00000005</v>
      </c>
      <c r="F9" s="14">
        <v>8869068.000000002</v>
      </c>
      <c r="G9" s="14">
        <v>21593245.000000007</v>
      </c>
      <c r="H9" s="14">
        <v>33572499.000000045</v>
      </c>
      <c r="I9" s="215">
        <v>50261137.000000015</v>
      </c>
      <c r="J9" s="214">
        <v>8216742.000000003</v>
      </c>
      <c r="K9" s="215">
        <v>10518311.999999998</v>
      </c>
      <c r="L9" s="215">
        <f t="shared" si="0"/>
        <v>18735054</v>
      </c>
      <c r="M9" s="122">
        <f t="shared" si="1"/>
        <v>-7.355068198823133</v>
      </c>
      <c r="N9" s="122">
        <f t="shared" si="2"/>
        <v>-13.236505212625545</v>
      </c>
      <c r="Q9" s="23"/>
      <c r="R9" s="24"/>
      <c r="S9" s="23"/>
      <c r="T9" s="24"/>
    </row>
    <row r="10" spans="1:20" ht="15">
      <c r="A10" s="13" t="s">
        <v>127</v>
      </c>
      <c r="B10" s="14">
        <v>9996897.000000002</v>
      </c>
      <c r="C10" s="14">
        <v>19975003.999999996</v>
      </c>
      <c r="D10" s="14">
        <v>28949034.999999996</v>
      </c>
      <c r="E10" s="14">
        <v>38629623.99999999</v>
      </c>
      <c r="F10" s="14">
        <v>6810841.999999998</v>
      </c>
      <c r="G10" s="14">
        <v>15300521.99999998</v>
      </c>
      <c r="H10" s="14">
        <v>24369865.999999966</v>
      </c>
      <c r="I10" s="215">
        <v>55216596.99999995</v>
      </c>
      <c r="J10" s="214">
        <v>6487995.000000003</v>
      </c>
      <c r="K10" s="215">
        <v>12759410.999999998</v>
      </c>
      <c r="L10" s="215">
        <f t="shared" si="0"/>
        <v>19247406</v>
      </c>
      <c r="M10" s="122">
        <f t="shared" si="1"/>
        <v>-4.740192181818273</v>
      </c>
      <c r="N10" s="122">
        <f t="shared" si="2"/>
        <v>25.795747360776474</v>
      </c>
      <c r="Q10" s="23"/>
      <c r="R10" s="24"/>
      <c r="S10" s="23"/>
      <c r="T10" s="24"/>
    </row>
    <row r="11" spans="1:20" ht="15">
      <c r="A11" s="13" t="s">
        <v>128</v>
      </c>
      <c r="B11" s="14">
        <v>98451492.99999966</v>
      </c>
      <c r="C11" s="14">
        <v>201670818.9999994</v>
      </c>
      <c r="D11" s="14">
        <v>321722383.99999946</v>
      </c>
      <c r="E11" s="14">
        <v>436756448.99999917</v>
      </c>
      <c r="F11" s="14">
        <v>103688370.99999997</v>
      </c>
      <c r="G11" s="14">
        <v>221655473.00000006</v>
      </c>
      <c r="H11" s="14">
        <v>349825817.99999964</v>
      </c>
      <c r="I11" s="215">
        <v>480625373.9999994</v>
      </c>
      <c r="J11" s="214">
        <v>98457237.99999985</v>
      </c>
      <c r="K11" s="215">
        <v>107305107.99999987</v>
      </c>
      <c r="L11" s="215">
        <f t="shared" si="0"/>
        <v>205762345.9999997</v>
      </c>
      <c r="M11" s="122">
        <f t="shared" si="1"/>
        <v>-5.045052737881392</v>
      </c>
      <c r="N11" s="122">
        <f t="shared" si="2"/>
        <v>-7.170193807937395</v>
      </c>
      <c r="Q11" s="23"/>
      <c r="R11" s="24"/>
      <c r="S11" s="23"/>
      <c r="T11" s="24"/>
    </row>
    <row r="12" spans="1:20" ht="15">
      <c r="A12" s="13" t="s">
        <v>325</v>
      </c>
      <c r="B12" s="14">
        <v>19426636.000000015</v>
      </c>
      <c r="C12" s="14">
        <v>40699033.00000003</v>
      </c>
      <c r="D12" s="14">
        <v>63338928.00000003</v>
      </c>
      <c r="E12" s="14">
        <v>98054849.99999988</v>
      </c>
      <c r="F12" s="14">
        <v>20561365.00000001</v>
      </c>
      <c r="G12" s="14">
        <v>41821196.00000001</v>
      </c>
      <c r="H12" s="14">
        <v>66710931</v>
      </c>
      <c r="I12" s="215">
        <v>90917628.00000004</v>
      </c>
      <c r="J12" s="214">
        <v>19628431.000000004</v>
      </c>
      <c r="K12" s="215">
        <v>22500978.000000004</v>
      </c>
      <c r="L12" s="215">
        <f t="shared" si="0"/>
        <v>42129409.00000001</v>
      </c>
      <c r="M12" s="122">
        <f t="shared" si="1"/>
        <v>-4.5373154943750365</v>
      </c>
      <c r="N12" s="122">
        <f t="shared" si="2"/>
        <v>0.7369779668663767</v>
      </c>
      <c r="Q12" s="23"/>
      <c r="R12" s="24"/>
      <c r="S12" s="23"/>
      <c r="T12" s="24"/>
    </row>
    <row r="13" spans="1:20" ht="15">
      <c r="A13" s="13" t="s">
        <v>129</v>
      </c>
      <c r="B13" s="14">
        <v>14202276.000000006</v>
      </c>
      <c r="C13" s="14">
        <v>48360204.000000045</v>
      </c>
      <c r="D13" s="14">
        <v>62357075.000000045</v>
      </c>
      <c r="E13" s="14">
        <v>74999863.00000013</v>
      </c>
      <c r="F13" s="14">
        <v>27427034.999999974</v>
      </c>
      <c r="G13" s="14">
        <v>51643361.99999996</v>
      </c>
      <c r="H13" s="14">
        <v>109573097.00000007</v>
      </c>
      <c r="I13" s="215">
        <v>132896862.99999993</v>
      </c>
      <c r="J13" s="214">
        <v>15548860.999999993</v>
      </c>
      <c r="K13" s="215">
        <v>30556789.999999996</v>
      </c>
      <c r="L13" s="215">
        <f t="shared" si="0"/>
        <v>46105650.999999985</v>
      </c>
      <c r="M13" s="122">
        <f t="shared" si="1"/>
        <v>-43.308268648069294</v>
      </c>
      <c r="N13" s="122">
        <f t="shared" si="2"/>
        <v>-10.722987012348227</v>
      </c>
      <c r="Q13" s="23"/>
      <c r="R13" s="24"/>
      <c r="S13" s="23"/>
      <c r="T13" s="24"/>
    </row>
    <row r="14" spans="1:20" ht="15">
      <c r="A14" s="13" t="s">
        <v>130</v>
      </c>
      <c r="B14" s="14">
        <v>115739155.99999993</v>
      </c>
      <c r="C14" s="14">
        <v>205151764.99999973</v>
      </c>
      <c r="D14" s="14">
        <v>284898330.9999998</v>
      </c>
      <c r="E14" s="14">
        <v>409174791.0000015</v>
      </c>
      <c r="F14" s="14">
        <v>84776959.00000001</v>
      </c>
      <c r="G14" s="14">
        <v>182561154.00000012</v>
      </c>
      <c r="H14" s="14">
        <v>310895887.00000024</v>
      </c>
      <c r="I14" s="215">
        <v>429487511.9999992</v>
      </c>
      <c r="J14" s="214">
        <v>87211428.00000001</v>
      </c>
      <c r="K14" s="215">
        <v>111923916.00000009</v>
      </c>
      <c r="L14" s="215">
        <f t="shared" si="0"/>
        <v>199135344.00000012</v>
      </c>
      <c r="M14" s="122">
        <f t="shared" si="1"/>
        <v>2.871616331508193</v>
      </c>
      <c r="N14" s="122">
        <f t="shared" si="2"/>
        <v>9.078705757962055</v>
      </c>
      <c r="Q14" s="23"/>
      <c r="R14" s="24"/>
      <c r="S14" s="23"/>
      <c r="T14" s="24"/>
    </row>
    <row r="15" spans="1:20" ht="15">
      <c r="A15" s="13" t="s">
        <v>133</v>
      </c>
      <c r="B15" s="14">
        <v>9795661.000000002</v>
      </c>
      <c r="C15" s="14">
        <v>23833392.000000007</v>
      </c>
      <c r="D15" s="14">
        <v>39674466</v>
      </c>
      <c r="E15" s="14">
        <v>58129243.000000045</v>
      </c>
      <c r="F15" s="14">
        <v>14672774.000000011</v>
      </c>
      <c r="G15" s="14">
        <v>31426905.999999985</v>
      </c>
      <c r="H15" s="14">
        <v>47894814.999999955</v>
      </c>
      <c r="I15" s="215">
        <v>65565788.999999985</v>
      </c>
      <c r="J15" s="214">
        <v>14317341.000000002</v>
      </c>
      <c r="K15" s="215">
        <v>14804655.999999993</v>
      </c>
      <c r="L15" s="215">
        <f t="shared" si="0"/>
        <v>29121996.999999993</v>
      </c>
      <c r="M15" s="122">
        <f t="shared" si="1"/>
        <v>-2.422398109587249</v>
      </c>
      <c r="N15" s="122">
        <f t="shared" si="2"/>
        <v>-7.334190009032369</v>
      </c>
      <c r="Q15" s="23"/>
      <c r="R15" s="24"/>
      <c r="S15" s="23"/>
      <c r="T15" s="24"/>
    </row>
    <row r="16" spans="1:14" s="11" customFormat="1" ht="15" customHeight="1">
      <c r="A16" s="65" t="s">
        <v>132</v>
      </c>
      <c r="B16" s="14">
        <v>2994309.0000000005</v>
      </c>
      <c r="C16" s="14">
        <v>8604557.999999998</v>
      </c>
      <c r="D16" s="14">
        <v>18083753.999999996</v>
      </c>
      <c r="E16" s="14">
        <v>21699756</v>
      </c>
      <c r="F16" s="14">
        <v>1746726.9999999998</v>
      </c>
      <c r="G16" s="14">
        <v>4396558.000000001</v>
      </c>
      <c r="H16" s="14">
        <v>6844150.000000002</v>
      </c>
      <c r="I16" s="185">
        <v>17663661.999999996</v>
      </c>
      <c r="J16" s="107">
        <v>7932932</v>
      </c>
      <c r="K16" s="185">
        <v>7245454</v>
      </c>
      <c r="L16" s="215">
        <f t="shared" si="0"/>
        <v>15178386</v>
      </c>
      <c r="M16" s="122">
        <f t="shared" si="1"/>
        <v>354.15980860203115</v>
      </c>
      <c r="N16" s="122">
        <f t="shared" si="2"/>
        <v>245.2333848433251</v>
      </c>
    </row>
    <row r="17" spans="1:14" ht="15">
      <c r="A17" s="63" t="s">
        <v>131</v>
      </c>
      <c r="B17" s="105">
        <f>SUM(B5:B16)</f>
        <v>1104483377.0000012</v>
      </c>
      <c r="C17" s="105">
        <f>SUM(C5:C16)</f>
        <v>2310987969.0000005</v>
      </c>
      <c r="D17" s="105">
        <f>SUM(D5:D16)</f>
        <v>3483632636.000001</v>
      </c>
      <c r="E17" s="105">
        <f>SUM(E5:E16)</f>
        <v>4717806727.000011</v>
      </c>
      <c r="F17" s="105">
        <f>SUM(F5:F16)</f>
        <v>1150631288.0000024</v>
      </c>
      <c r="G17" s="105">
        <f aca="true" t="shared" si="3" ref="G17:L17">SUM(G5:G16)</f>
        <v>2406625406.9999943</v>
      </c>
      <c r="H17" s="105">
        <f t="shared" si="3"/>
        <v>3708895039.0000143</v>
      </c>
      <c r="I17" s="105">
        <f t="shared" si="3"/>
        <v>5039401499.000005</v>
      </c>
      <c r="J17" s="105">
        <f t="shared" si="3"/>
        <v>1121057364.0000002</v>
      </c>
      <c r="K17" s="105">
        <f t="shared" si="3"/>
        <v>1296004782.0000005</v>
      </c>
      <c r="L17" s="216">
        <f t="shared" si="3"/>
        <v>2417062146.0000005</v>
      </c>
      <c r="M17" s="184">
        <f t="shared" si="1"/>
        <v>-2.5702346449666607</v>
      </c>
      <c r="N17" s="184">
        <f t="shared" si="2"/>
        <v>0.4336669499810597</v>
      </c>
    </row>
    <row r="18" ht="15">
      <c r="A18" s="10" t="s">
        <v>45</v>
      </c>
    </row>
  </sheetData>
  <sheetProtection/>
  <mergeCells count="2">
    <mergeCell ref="A3:A4"/>
    <mergeCell ref="B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  <ignoredErrors>
    <ignoredError sqref="L5:L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L24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6.8515625" style="50" customWidth="1"/>
    <col min="2" max="2" width="24.7109375" style="41" customWidth="1"/>
    <col min="3" max="6" width="16.140625" style="41" customWidth="1"/>
    <col min="7" max="8" width="16.57421875" style="41" customWidth="1"/>
    <col min="9" max="11" width="16.57421875" style="51" customWidth="1"/>
    <col min="12" max="12" width="16.57421875" style="51" hidden="1" customWidth="1"/>
    <col min="13" max="13" width="16.57421875" style="51" customWidth="1"/>
    <col min="14" max="14" width="9.00390625" style="51" bestFit="1" customWidth="1"/>
    <col min="15" max="15" width="10.00390625" style="51" bestFit="1" customWidth="1"/>
    <col min="16" max="16" width="6.8515625" style="100" customWidth="1"/>
    <col min="17" max="17" width="5.28125" style="50" bestFit="1" customWidth="1"/>
    <col min="18" max="18" width="20.421875" style="41" customWidth="1"/>
    <col min="19" max="27" width="15.7109375" style="41" customWidth="1"/>
    <col min="28" max="28" width="15.7109375" style="41" hidden="1" customWidth="1"/>
    <col min="29" max="29" width="15.7109375" style="41" customWidth="1"/>
    <col min="30" max="31" width="9.140625" style="41" customWidth="1"/>
    <col min="32" max="32" width="37.140625" style="41" customWidth="1"/>
    <col min="33" max="16384" width="9.140625" style="41" customWidth="1"/>
  </cols>
  <sheetData>
    <row r="1" spans="1:24" s="31" customFormat="1" ht="14.25" customHeight="1">
      <c r="A1" s="25" t="str">
        <f>'Indice tavole'!C25</f>
        <v>Paesi per valore delle importazioni e delle esportazioni per provincia. Anni 2017-2019. Valori in milioni di euro e variazioni percentuali rispetto all'anno precedente</v>
      </c>
      <c r="B1" s="26"/>
      <c r="C1" s="26"/>
      <c r="D1" s="26"/>
      <c r="E1" s="26"/>
      <c r="F1" s="26"/>
      <c r="G1" s="26"/>
      <c r="H1" s="26"/>
      <c r="I1" s="27"/>
      <c r="J1" s="28"/>
      <c r="K1" s="28"/>
      <c r="L1" s="28"/>
      <c r="M1" s="28"/>
      <c r="N1" s="28"/>
      <c r="O1" s="28"/>
      <c r="P1" s="186"/>
      <c r="Q1" s="30"/>
      <c r="X1" s="62" t="s">
        <v>111</v>
      </c>
    </row>
    <row r="2" spans="1:17" s="31" customFormat="1" ht="14.25" customHeight="1">
      <c r="A2" s="25"/>
      <c r="B2" s="26"/>
      <c r="C2" s="26"/>
      <c r="D2" s="26"/>
      <c r="E2" s="26"/>
      <c r="F2" s="26"/>
      <c r="G2" s="26"/>
      <c r="H2" s="26"/>
      <c r="I2" s="27"/>
      <c r="J2" s="28"/>
      <c r="K2" s="28"/>
      <c r="L2" s="28"/>
      <c r="M2" s="28"/>
      <c r="N2" s="28"/>
      <c r="O2" s="28"/>
      <c r="P2" s="186"/>
      <c r="Q2" s="30"/>
    </row>
    <row r="3" spans="1:17" s="31" customFormat="1" ht="14.25" customHeight="1">
      <c r="A3" s="71" t="s">
        <v>87</v>
      </c>
      <c r="B3" s="72"/>
      <c r="C3" s="72"/>
      <c r="D3" s="72"/>
      <c r="E3" s="72"/>
      <c r="F3" s="72"/>
      <c r="G3" s="72"/>
      <c r="H3" s="72"/>
      <c r="I3" s="27"/>
      <c r="J3" s="28"/>
      <c r="K3" s="28"/>
      <c r="L3" s="28"/>
      <c r="M3" s="28"/>
      <c r="N3" s="28"/>
      <c r="O3" s="28"/>
      <c r="P3" s="186"/>
      <c r="Q3" s="30"/>
    </row>
    <row r="4" spans="1:31" s="31" customFormat="1" ht="14.25" customHeight="1">
      <c r="A4" s="238" t="s">
        <v>86</v>
      </c>
      <c r="B4" s="238" t="s">
        <v>48</v>
      </c>
      <c r="C4" s="257" t="s">
        <v>602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  <c r="P4" s="187"/>
      <c r="Q4" s="238" t="s">
        <v>86</v>
      </c>
      <c r="R4" s="238" t="s">
        <v>48</v>
      </c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2"/>
    </row>
    <row r="5" spans="1:31" s="31" customFormat="1" ht="45.75" customHeight="1">
      <c r="A5" s="239"/>
      <c r="B5" s="239"/>
      <c r="C5" s="73" t="s">
        <v>116</v>
      </c>
      <c r="D5" s="73" t="s">
        <v>117</v>
      </c>
      <c r="E5" s="73" t="s">
        <v>118</v>
      </c>
      <c r="F5" s="73" t="s">
        <v>572</v>
      </c>
      <c r="G5" s="73" t="s">
        <v>321</v>
      </c>
      <c r="H5" s="73" t="s">
        <v>322</v>
      </c>
      <c r="I5" s="73" t="s">
        <v>323</v>
      </c>
      <c r="J5" s="73" t="s">
        <v>573</v>
      </c>
      <c r="K5" s="73" t="s">
        <v>574</v>
      </c>
      <c r="L5" s="73" t="s">
        <v>576</v>
      </c>
      <c r="M5" s="73" t="s">
        <v>575</v>
      </c>
      <c r="N5" s="64" t="s">
        <v>120</v>
      </c>
      <c r="O5" s="64" t="s">
        <v>121</v>
      </c>
      <c r="P5" s="188"/>
      <c r="Q5" s="239"/>
      <c r="R5" s="239"/>
      <c r="S5" s="73" t="s">
        <v>116</v>
      </c>
      <c r="T5" s="73" t="s">
        <v>117</v>
      </c>
      <c r="U5" s="73" t="s">
        <v>118</v>
      </c>
      <c r="V5" s="73" t="s">
        <v>572</v>
      </c>
      <c r="W5" s="73" t="s">
        <v>321</v>
      </c>
      <c r="X5" s="73" t="s">
        <v>322</v>
      </c>
      <c r="Y5" s="73" t="s">
        <v>323</v>
      </c>
      <c r="Z5" s="73" t="s">
        <v>573</v>
      </c>
      <c r="AA5" s="73" t="s">
        <v>574</v>
      </c>
      <c r="AB5" s="73" t="s">
        <v>576</v>
      </c>
      <c r="AC5" s="73" t="s">
        <v>575</v>
      </c>
      <c r="AD5" s="64" t="s">
        <v>120</v>
      </c>
      <c r="AE5" s="64" t="s">
        <v>121</v>
      </c>
    </row>
    <row r="6" spans="1:31" ht="14.25" customHeight="1">
      <c r="A6" s="35">
        <v>1</v>
      </c>
      <c r="B6" s="36" t="s">
        <v>51</v>
      </c>
      <c r="C6" s="45">
        <v>81762448.00000024</v>
      </c>
      <c r="D6" s="45">
        <v>193531044.00000042</v>
      </c>
      <c r="E6" s="45">
        <v>295847224.0000004</v>
      </c>
      <c r="F6" s="45">
        <v>397497131.9999993</v>
      </c>
      <c r="G6" s="45">
        <v>102819479</v>
      </c>
      <c r="H6" s="45">
        <v>222015866.00000006</v>
      </c>
      <c r="I6" s="37">
        <v>361650737.99999946</v>
      </c>
      <c r="J6" s="45">
        <v>479764061</v>
      </c>
      <c r="K6" s="45">
        <v>121341620.00000031</v>
      </c>
      <c r="L6" s="45">
        <v>111850255.99999996</v>
      </c>
      <c r="M6" s="37">
        <f>SUM(K6:L6)</f>
        <v>233191876.00000027</v>
      </c>
      <c r="N6" s="121">
        <f>_xlfn.IFERROR(K6/G6*100-100," ")</f>
        <v>18.014233470294386</v>
      </c>
      <c r="O6" s="121">
        <f>_xlfn.IFERROR(M6/H6*100-100," ")</f>
        <v>5.033878975118029</v>
      </c>
      <c r="P6" s="79"/>
      <c r="Q6" s="39">
        <v>1</v>
      </c>
      <c r="R6" s="40" t="s">
        <v>51</v>
      </c>
      <c r="S6" s="38">
        <v>137692165.00000003</v>
      </c>
      <c r="T6" s="38">
        <v>285722751.00000024</v>
      </c>
      <c r="U6" s="38">
        <v>431348643.0000001</v>
      </c>
      <c r="V6" s="38">
        <v>587813981.9999989</v>
      </c>
      <c r="W6" s="38">
        <v>162114013</v>
      </c>
      <c r="X6" s="38">
        <v>331291490.9999998</v>
      </c>
      <c r="Y6" s="38">
        <v>506012119.9999991</v>
      </c>
      <c r="Z6" s="38">
        <v>680799927.9999996</v>
      </c>
      <c r="AA6" s="38">
        <v>184055396.00000042</v>
      </c>
      <c r="AB6" s="38">
        <v>192642458.99999988</v>
      </c>
      <c r="AC6" s="38">
        <f>SUM(AA6:AB6)</f>
        <v>376697855.0000003</v>
      </c>
      <c r="AD6" s="121">
        <f>_xlfn.IFERROR(AA6/W6*100-100," ")</f>
        <v>13.534538189490391</v>
      </c>
      <c r="AE6" s="121">
        <f>_xlfn.IFERROR(AC6/X6*100-100," ")</f>
        <v>13.705864845167582</v>
      </c>
    </row>
    <row r="7" spans="1:31" ht="14.25" customHeight="1">
      <c r="A7" s="42">
        <v>2</v>
      </c>
      <c r="B7" s="43" t="s">
        <v>57</v>
      </c>
      <c r="C7" s="45">
        <v>34513232.99999997</v>
      </c>
      <c r="D7" s="45">
        <v>70034184.99999993</v>
      </c>
      <c r="E7" s="45">
        <v>101215415.99999994</v>
      </c>
      <c r="F7" s="45">
        <v>137876073.99999997</v>
      </c>
      <c r="G7" s="45">
        <v>35881470</v>
      </c>
      <c r="H7" s="45">
        <v>76547206</v>
      </c>
      <c r="I7" s="44">
        <v>118977633.00000015</v>
      </c>
      <c r="J7" s="45">
        <v>158378280.0000001</v>
      </c>
      <c r="K7" s="45">
        <v>39611169.00000011</v>
      </c>
      <c r="L7" s="45">
        <v>46699784.00000009</v>
      </c>
      <c r="M7" s="44">
        <f aca="true" t="shared" si="0" ref="M7:M34">SUM(K7:L7)</f>
        <v>86310953.00000021</v>
      </c>
      <c r="N7" s="121">
        <f aca="true" t="shared" si="1" ref="N7:N35">_xlfn.IFERROR(K7/G7*100-100," ")</f>
        <v>10.394498887587702</v>
      </c>
      <c r="O7" s="121">
        <f aca="true" t="shared" si="2" ref="O7:O35">_xlfn.IFERROR(M7/H7*100-100," ")</f>
        <v>12.755197100205336</v>
      </c>
      <c r="P7" s="79"/>
      <c r="Q7" s="47">
        <v>2</v>
      </c>
      <c r="R7" s="48" t="s">
        <v>57</v>
      </c>
      <c r="S7" s="45">
        <v>25146815</v>
      </c>
      <c r="T7" s="45">
        <v>46322606.00000001</v>
      </c>
      <c r="U7" s="45">
        <v>70297818</v>
      </c>
      <c r="V7" s="45">
        <v>94077893.9999999</v>
      </c>
      <c r="W7" s="45">
        <v>25546664</v>
      </c>
      <c r="X7" s="45">
        <v>51749583.00000006</v>
      </c>
      <c r="Y7" s="45">
        <v>88483722.99999999</v>
      </c>
      <c r="Z7" s="45">
        <v>118803854.00000007</v>
      </c>
      <c r="AA7" s="45">
        <v>26553439.000000004</v>
      </c>
      <c r="AB7" s="45">
        <v>33441219.000000007</v>
      </c>
      <c r="AC7" s="45">
        <f aca="true" t="shared" si="3" ref="AC7:AC34">SUM(AA7:AB7)</f>
        <v>59994658.000000015</v>
      </c>
      <c r="AD7" s="121">
        <f aca="true" t="shared" si="4" ref="AD7:AD35">_xlfn.IFERROR(AA7/W7*100-100," ")</f>
        <v>3.9409255157542447</v>
      </c>
      <c r="AE7" s="121">
        <f aca="true" t="shared" si="5" ref="AE7:AE35">_xlfn.IFERROR(AC7/X7*100-100," ")</f>
        <v>15.932640462049605</v>
      </c>
    </row>
    <row r="8" spans="1:31" ht="14.25" customHeight="1">
      <c r="A8" s="42">
        <v>3</v>
      </c>
      <c r="B8" s="43" t="s">
        <v>49</v>
      </c>
      <c r="C8" s="45">
        <v>129273123.9999995</v>
      </c>
      <c r="D8" s="45">
        <v>275870354.9999994</v>
      </c>
      <c r="E8" s="45">
        <v>416403570.9999999</v>
      </c>
      <c r="F8" s="45">
        <v>570611784.9999989</v>
      </c>
      <c r="G8" s="45">
        <v>141433019</v>
      </c>
      <c r="H8" s="45">
        <v>286034824.99999946</v>
      </c>
      <c r="I8" s="44">
        <v>415752868.0000008</v>
      </c>
      <c r="J8" s="45">
        <v>553133423.0000019</v>
      </c>
      <c r="K8" s="45">
        <v>130576992.00000031</v>
      </c>
      <c r="L8" s="45">
        <v>146289352.99999997</v>
      </c>
      <c r="M8" s="44">
        <f t="shared" si="0"/>
        <v>276866345.0000003</v>
      </c>
      <c r="N8" s="121">
        <f t="shared" si="1"/>
        <v>-7.675737304313429</v>
      </c>
      <c r="O8" s="121">
        <f t="shared" si="2"/>
        <v>-3.2053719332948987</v>
      </c>
      <c r="P8" s="79"/>
      <c r="Q8" s="47">
        <v>3</v>
      </c>
      <c r="R8" s="48" t="s">
        <v>49</v>
      </c>
      <c r="S8" s="45">
        <v>143934562.99999997</v>
      </c>
      <c r="T8" s="45">
        <v>278260672.9999999</v>
      </c>
      <c r="U8" s="45">
        <v>443509110.99999964</v>
      </c>
      <c r="V8" s="45">
        <v>591333004</v>
      </c>
      <c r="W8" s="45">
        <v>166285317</v>
      </c>
      <c r="X8" s="45">
        <v>326395409.9999997</v>
      </c>
      <c r="Y8" s="45">
        <v>477941348.9999995</v>
      </c>
      <c r="Z8" s="45">
        <v>609068646.0000004</v>
      </c>
      <c r="AA8" s="45">
        <v>142467970.00000006</v>
      </c>
      <c r="AB8" s="45">
        <v>152591961.0000001</v>
      </c>
      <c r="AC8" s="45">
        <f t="shared" si="3"/>
        <v>295059931.0000001</v>
      </c>
      <c r="AD8" s="121">
        <f t="shared" si="4"/>
        <v>-14.323181041895566</v>
      </c>
      <c r="AE8" s="121">
        <f t="shared" si="5"/>
        <v>-9.600465582527534</v>
      </c>
    </row>
    <row r="9" spans="1:31" ht="14.25" customHeight="1">
      <c r="A9" s="42">
        <v>4</v>
      </c>
      <c r="B9" s="43" t="s">
        <v>54</v>
      </c>
      <c r="C9" s="45">
        <v>28608180.000000004</v>
      </c>
      <c r="D9" s="45">
        <v>99093915.99999996</v>
      </c>
      <c r="E9" s="45">
        <v>124644215.99999994</v>
      </c>
      <c r="F9" s="45">
        <v>147055349.00000045</v>
      </c>
      <c r="G9" s="45">
        <v>24646950</v>
      </c>
      <c r="H9" s="45">
        <v>51095350.99999998</v>
      </c>
      <c r="I9" s="44">
        <v>76935846.99999999</v>
      </c>
      <c r="J9" s="45">
        <v>119952095.00000036</v>
      </c>
      <c r="K9" s="45">
        <v>56310770.99999999</v>
      </c>
      <c r="L9" s="45">
        <v>21379524.00000001</v>
      </c>
      <c r="M9" s="44">
        <f t="shared" si="0"/>
        <v>77690295</v>
      </c>
      <c r="N9" s="121">
        <f t="shared" si="1"/>
        <v>128.4695307127251</v>
      </c>
      <c r="O9" s="121">
        <f t="shared" si="2"/>
        <v>52.04963559209142</v>
      </c>
      <c r="P9" s="79"/>
      <c r="Q9" s="47">
        <v>4</v>
      </c>
      <c r="R9" s="48" t="s">
        <v>54</v>
      </c>
      <c r="S9" s="45">
        <v>51738201.000000045</v>
      </c>
      <c r="T9" s="45">
        <v>110458668.00000009</v>
      </c>
      <c r="U9" s="45">
        <v>162954365.0000001</v>
      </c>
      <c r="V9" s="45">
        <v>216579919.99999985</v>
      </c>
      <c r="W9" s="45">
        <v>48247653</v>
      </c>
      <c r="X9" s="45">
        <v>107513206.9999999</v>
      </c>
      <c r="Y9" s="45">
        <v>164880029.99999994</v>
      </c>
      <c r="Z9" s="45">
        <v>235181838.99999964</v>
      </c>
      <c r="AA9" s="45">
        <v>56610307.00000001</v>
      </c>
      <c r="AB9" s="45">
        <v>55769818.99999997</v>
      </c>
      <c r="AC9" s="45">
        <f t="shared" si="3"/>
        <v>112380125.99999997</v>
      </c>
      <c r="AD9" s="121">
        <f t="shared" si="4"/>
        <v>17.332768497568168</v>
      </c>
      <c r="AE9" s="121">
        <f t="shared" si="5"/>
        <v>4.526810366655766</v>
      </c>
    </row>
    <row r="10" spans="1:31" ht="14.25" customHeight="1">
      <c r="A10" s="42">
        <v>5</v>
      </c>
      <c r="B10" s="43" t="s">
        <v>82</v>
      </c>
      <c r="C10" s="45">
        <v>7230604.999999997</v>
      </c>
      <c r="D10" s="45">
        <v>19535833</v>
      </c>
      <c r="E10" s="45">
        <v>26723725</v>
      </c>
      <c r="F10" s="45">
        <v>35322761.99999997</v>
      </c>
      <c r="G10" s="45">
        <v>6078780</v>
      </c>
      <c r="H10" s="45">
        <v>17944883.000000004</v>
      </c>
      <c r="I10" s="44">
        <v>28380772.999999996</v>
      </c>
      <c r="J10" s="45">
        <v>36930633.999999955</v>
      </c>
      <c r="K10" s="45">
        <v>8957400.999999998</v>
      </c>
      <c r="L10" s="45">
        <v>11563729.000000002</v>
      </c>
      <c r="M10" s="44">
        <f t="shared" si="0"/>
        <v>20521130</v>
      </c>
      <c r="N10" s="121">
        <f t="shared" si="1"/>
        <v>47.355242334810555</v>
      </c>
      <c r="O10" s="121">
        <f t="shared" si="2"/>
        <v>14.356443561097592</v>
      </c>
      <c r="P10" s="79"/>
      <c r="Q10" s="47">
        <v>5</v>
      </c>
      <c r="R10" s="48" t="s">
        <v>82</v>
      </c>
      <c r="S10" s="45">
        <v>29746213.00000001</v>
      </c>
      <c r="T10" s="45">
        <v>86221976.00000001</v>
      </c>
      <c r="U10" s="45">
        <v>88853278.00000001</v>
      </c>
      <c r="V10" s="45">
        <v>91528841.00000001</v>
      </c>
      <c r="W10" s="45">
        <v>2943773</v>
      </c>
      <c r="X10" s="45">
        <v>6115897.999999999</v>
      </c>
      <c r="Y10" s="45">
        <v>9320307.000000006</v>
      </c>
      <c r="Z10" s="45">
        <v>14137378.000000002</v>
      </c>
      <c r="AA10" s="45">
        <v>2900867.000000001</v>
      </c>
      <c r="AB10" s="45">
        <v>3640689.999999999</v>
      </c>
      <c r="AC10" s="45">
        <f t="shared" si="3"/>
        <v>6541557</v>
      </c>
      <c r="AD10" s="121">
        <f t="shared" si="4"/>
        <v>-1.45751727459961</v>
      </c>
      <c r="AE10" s="121">
        <f t="shared" si="5"/>
        <v>6.959877355704776</v>
      </c>
    </row>
    <row r="11" spans="1:31" ht="14.25" customHeight="1">
      <c r="A11" s="42">
        <v>6</v>
      </c>
      <c r="B11" s="43" t="s">
        <v>84</v>
      </c>
      <c r="C11" s="45">
        <v>14112217.000000006</v>
      </c>
      <c r="D11" s="45">
        <v>31494483.000000015</v>
      </c>
      <c r="E11" s="45">
        <v>46008182.000000015</v>
      </c>
      <c r="F11" s="45">
        <v>64982973.00000002</v>
      </c>
      <c r="G11" s="45">
        <v>13674309</v>
      </c>
      <c r="H11" s="45">
        <v>31155926.000000007</v>
      </c>
      <c r="I11" s="44">
        <v>46840215</v>
      </c>
      <c r="J11" s="45">
        <v>62621568.000000075</v>
      </c>
      <c r="K11" s="45">
        <v>15977758.999999996</v>
      </c>
      <c r="L11" s="45">
        <v>17857984.00000001</v>
      </c>
      <c r="M11" s="44">
        <f t="shared" si="0"/>
        <v>33835743.00000001</v>
      </c>
      <c r="N11" s="121">
        <f t="shared" si="1"/>
        <v>16.845092501566228</v>
      </c>
      <c r="O11" s="121">
        <f t="shared" si="2"/>
        <v>8.601307500858752</v>
      </c>
      <c r="P11" s="79"/>
      <c r="Q11" s="47">
        <v>6</v>
      </c>
      <c r="R11" s="48" t="s">
        <v>84</v>
      </c>
      <c r="S11" s="45">
        <v>10755488.000000004</v>
      </c>
      <c r="T11" s="45">
        <v>24233352</v>
      </c>
      <c r="U11" s="45">
        <v>35974844</v>
      </c>
      <c r="V11" s="45">
        <v>48709789.999999985</v>
      </c>
      <c r="W11" s="45">
        <v>12773341</v>
      </c>
      <c r="X11" s="45">
        <v>27648512.99999999</v>
      </c>
      <c r="Y11" s="45">
        <v>38528141.99999999</v>
      </c>
      <c r="Z11" s="45">
        <v>49448441.99999997</v>
      </c>
      <c r="AA11" s="45">
        <v>12719144.000000007</v>
      </c>
      <c r="AB11" s="45">
        <v>12913816.999999994</v>
      </c>
      <c r="AC11" s="45">
        <f t="shared" si="3"/>
        <v>25632961</v>
      </c>
      <c r="AD11" s="121">
        <f t="shared" si="4"/>
        <v>-0.4242977620341719</v>
      </c>
      <c r="AE11" s="121">
        <f t="shared" si="5"/>
        <v>-7.289911034275121</v>
      </c>
    </row>
    <row r="12" spans="1:31" ht="14.25" customHeight="1">
      <c r="A12" s="42">
        <v>7</v>
      </c>
      <c r="B12" s="43" t="s">
        <v>77</v>
      </c>
      <c r="C12" s="45">
        <v>37175543.00000001</v>
      </c>
      <c r="D12" s="45">
        <v>89776946.99999997</v>
      </c>
      <c r="E12" s="45">
        <v>155547383.99999997</v>
      </c>
      <c r="F12" s="45">
        <v>177256169.99999994</v>
      </c>
      <c r="G12" s="45">
        <v>23176066</v>
      </c>
      <c r="H12" s="45">
        <v>86475066.99999994</v>
      </c>
      <c r="I12" s="44">
        <v>121782608.99999997</v>
      </c>
      <c r="J12" s="45">
        <v>150120530.00000003</v>
      </c>
      <c r="K12" s="45">
        <v>42652115.999999985</v>
      </c>
      <c r="L12" s="45">
        <v>86758280.00000001</v>
      </c>
      <c r="M12" s="44">
        <f t="shared" si="0"/>
        <v>129410396</v>
      </c>
      <c r="N12" s="121">
        <f t="shared" si="1"/>
        <v>84.03518526397008</v>
      </c>
      <c r="O12" s="121">
        <f t="shared" si="2"/>
        <v>49.65052990360803</v>
      </c>
      <c r="P12" s="79"/>
      <c r="Q12" s="47">
        <v>7</v>
      </c>
      <c r="R12" s="48" t="s">
        <v>77</v>
      </c>
      <c r="S12" s="45">
        <v>7625684.999999998</v>
      </c>
      <c r="T12" s="45">
        <v>14781995.999999998</v>
      </c>
      <c r="U12" s="45">
        <v>21444303.999999996</v>
      </c>
      <c r="V12" s="45">
        <v>32652468.999999925</v>
      </c>
      <c r="W12" s="45">
        <v>9028165</v>
      </c>
      <c r="X12" s="45">
        <v>17585381.999999993</v>
      </c>
      <c r="Y12" s="45">
        <v>26511207.999999974</v>
      </c>
      <c r="Z12" s="45">
        <v>34744424.99999995</v>
      </c>
      <c r="AA12" s="45">
        <v>8331643.999999998</v>
      </c>
      <c r="AB12" s="45">
        <v>8490679.999999985</v>
      </c>
      <c r="AC12" s="45">
        <f t="shared" si="3"/>
        <v>16822323.999999985</v>
      </c>
      <c r="AD12" s="121">
        <f t="shared" si="4"/>
        <v>-7.714978625224518</v>
      </c>
      <c r="AE12" s="121">
        <f t="shared" si="5"/>
        <v>-4.339160787067399</v>
      </c>
    </row>
    <row r="13" spans="1:31" ht="14.25" customHeight="1">
      <c r="A13" s="42">
        <v>8</v>
      </c>
      <c r="B13" s="43" t="s">
        <v>73</v>
      </c>
      <c r="C13" s="45">
        <v>7929823.000000001</v>
      </c>
      <c r="D13" s="45">
        <v>14758638</v>
      </c>
      <c r="E13" s="45">
        <v>20357043</v>
      </c>
      <c r="F13" s="45">
        <v>27925954.00000004</v>
      </c>
      <c r="G13" s="45">
        <v>6546611</v>
      </c>
      <c r="H13" s="45">
        <v>13183963.000000006</v>
      </c>
      <c r="I13" s="44">
        <v>18594374.000000015</v>
      </c>
      <c r="J13" s="45">
        <v>28390593.99999999</v>
      </c>
      <c r="K13" s="45">
        <v>8534287.999999998</v>
      </c>
      <c r="L13" s="45">
        <v>7332681.999999994</v>
      </c>
      <c r="M13" s="44">
        <f t="shared" si="0"/>
        <v>15866969.999999993</v>
      </c>
      <c r="N13" s="121">
        <f t="shared" si="1"/>
        <v>30.36192313855213</v>
      </c>
      <c r="O13" s="121">
        <f t="shared" si="2"/>
        <v>20.35053496433497</v>
      </c>
      <c r="P13" s="79"/>
      <c r="Q13" s="47">
        <v>8</v>
      </c>
      <c r="R13" s="48" t="s">
        <v>73</v>
      </c>
      <c r="S13" s="45">
        <v>7533510.000000002</v>
      </c>
      <c r="T13" s="45">
        <v>17417645</v>
      </c>
      <c r="U13" s="45">
        <v>26191009</v>
      </c>
      <c r="V13" s="45">
        <v>34490735.999999985</v>
      </c>
      <c r="W13" s="45">
        <v>8429903</v>
      </c>
      <c r="X13" s="45">
        <v>17058115.999999985</v>
      </c>
      <c r="Y13" s="45">
        <v>24457022.000000007</v>
      </c>
      <c r="Z13" s="45">
        <v>32560382.99999996</v>
      </c>
      <c r="AA13" s="45">
        <v>11276806.999999998</v>
      </c>
      <c r="AB13" s="45">
        <v>8781880.999999989</v>
      </c>
      <c r="AC13" s="45">
        <f t="shared" si="3"/>
        <v>20058687.999999985</v>
      </c>
      <c r="AD13" s="121">
        <f t="shared" si="4"/>
        <v>33.771491795338534</v>
      </c>
      <c r="AE13" s="121">
        <f t="shared" si="5"/>
        <v>17.590289572424084</v>
      </c>
    </row>
    <row r="14" spans="1:31" ht="14.25" customHeight="1">
      <c r="A14" s="42">
        <v>9</v>
      </c>
      <c r="B14" s="43" t="s">
        <v>53</v>
      </c>
      <c r="C14" s="45">
        <v>63157390.000000075</v>
      </c>
      <c r="D14" s="45">
        <v>139325903.00000024</v>
      </c>
      <c r="E14" s="45">
        <v>242251392.0000003</v>
      </c>
      <c r="F14" s="45">
        <v>303572859.0000006</v>
      </c>
      <c r="G14" s="45">
        <v>118092670</v>
      </c>
      <c r="H14" s="45">
        <v>193216491.99999988</v>
      </c>
      <c r="I14" s="44">
        <v>298983240.99999964</v>
      </c>
      <c r="J14" s="45">
        <v>396523670.000001</v>
      </c>
      <c r="K14" s="45">
        <v>107280752.99999994</v>
      </c>
      <c r="L14" s="45">
        <v>72837558.99999996</v>
      </c>
      <c r="M14" s="44">
        <f t="shared" si="0"/>
        <v>180118311.99999988</v>
      </c>
      <c r="N14" s="121">
        <f t="shared" si="1"/>
        <v>-9.155451392537799</v>
      </c>
      <c r="O14" s="121">
        <f t="shared" si="2"/>
        <v>-6.779017600630084</v>
      </c>
      <c r="P14" s="79"/>
      <c r="Q14" s="47">
        <v>9</v>
      </c>
      <c r="R14" s="48" t="s">
        <v>53</v>
      </c>
      <c r="S14" s="45">
        <v>39373656</v>
      </c>
      <c r="T14" s="45">
        <v>88432905.00000003</v>
      </c>
      <c r="U14" s="45">
        <v>133593857.00000004</v>
      </c>
      <c r="V14" s="45">
        <v>182180898.99999994</v>
      </c>
      <c r="W14" s="45">
        <v>50669748</v>
      </c>
      <c r="X14" s="45">
        <v>109214289.00000007</v>
      </c>
      <c r="Y14" s="45">
        <v>166574726.0000001</v>
      </c>
      <c r="Z14" s="45">
        <v>217204289.00000036</v>
      </c>
      <c r="AA14" s="45">
        <v>54506076.00000009</v>
      </c>
      <c r="AB14" s="45">
        <v>54182847.00000004</v>
      </c>
      <c r="AC14" s="45">
        <f t="shared" si="3"/>
        <v>108688923.00000012</v>
      </c>
      <c r="AD14" s="121">
        <f t="shared" si="4"/>
        <v>7.571239549089711</v>
      </c>
      <c r="AE14" s="121">
        <f t="shared" si="5"/>
        <v>-0.48104145053761727</v>
      </c>
    </row>
    <row r="15" spans="1:31" ht="14.25" customHeight="1">
      <c r="A15" s="42">
        <v>10</v>
      </c>
      <c r="B15" s="43" t="s">
        <v>59</v>
      </c>
      <c r="C15" s="45">
        <v>22780826.999999993</v>
      </c>
      <c r="D15" s="45">
        <v>51199893.999999985</v>
      </c>
      <c r="E15" s="45">
        <v>77227775.99999999</v>
      </c>
      <c r="F15" s="45">
        <v>102493088.99999984</v>
      </c>
      <c r="G15" s="45">
        <v>28442115</v>
      </c>
      <c r="H15" s="45">
        <v>57102421.00000006</v>
      </c>
      <c r="I15" s="44">
        <v>85001784.99999994</v>
      </c>
      <c r="J15" s="45">
        <v>114237962.99999988</v>
      </c>
      <c r="K15" s="45">
        <v>29621267.00000002</v>
      </c>
      <c r="L15" s="45">
        <v>37729209.99999997</v>
      </c>
      <c r="M15" s="44">
        <f t="shared" si="0"/>
        <v>67350476.99999999</v>
      </c>
      <c r="N15" s="121">
        <f t="shared" si="1"/>
        <v>4.145795768001136</v>
      </c>
      <c r="O15" s="121">
        <f t="shared" si="2"/>
        <v>17.946797737349726</v>
      </c>
      <c r="P15" s="79"/>
      <c r="Q15" s="47">
        <v>10</v>
      </c>
      <c r="R15" s="48" t="s">
        <v>59</v>
      </c>
      <c r="S15" s="45">
        <v>30598313.00000002</v>
      </c>
      <c r="T15" s="45">
        <v>62613528.000000015</v>
      </c>
      <c r="U15" s="45">
        <v>86688925.00000003</v>
      </c>
      <c r="V15" s="45">
        <v>121424450.0000003</v>
      </c>
      <c r="W15" s="45">
        <v>24799151</v>
      </c>
      <c r="X15" s="45">
        <v>50717528.000000045</v>
      </c>
      <c r="Y15" s="45">
        <v>76749534.99999999</v>
      </c>
      <c r="Z15" s="45">
        <v>98390024.99999991</v>
      </c>
      <c r="AA15" s="45">
        <v>18645188.99999999</v>
      </c>
      <c r="AB15" s="45">
        <v>23435156.000000004</v>
      </c>
      <c r="AC15" s="45">
        <f t="shared" si="3"/>
        <v>42080344.99999999</v>
      </c>
      <c r="AD15" s="121">
        <f t="shared" si="4"/>
        <v>-24.81521242400602</v>
      </c>
      <c r="AE15" s="121">
        <f t="shared" si="5"/>
        <v>-17.02997630326155</v>
      </c>
    </row>
    <row r="16" spans="1:31" ht="14.25" customHeight="1">
      <c r="A16" s="42">
        <v>11</v>
      </c>
      <c r="B16" s="43" t="s">
        <v>134</v>
      </c>
      <c r="C16" s="45">
        <v>2291011</v>
      </c>
      <c r="D16" s="45">
        <v>3796389</v>
      </c>
      <c r="E16" s="45">
        <v>6251349</v>
      </c>
      <c r="F16" s="45">
        <v>11511285.999999996</v>
      </c>
      <c r="G16" s="45">
        <v>1863673</v>
      </c>
      <c r="H16" s="45">
        <v>2958363.0000000005</v>
      </c>
      <c r="I16" s="44">
        <v>3924376.0000000005</v>
      </c>
      <c r="J16" s="45">
        <v>6054703.000000001</v>
      </c>
      <c r="K16" s="45">
        <v>2400691.000000001</v>
      </c>
      <c r="L16" s="45">
        <v>2786766.0000000005</v>
      </c>
      <c r="M16" s="44">
        <f t="shared" si="0"/>
        <v>5187457.000000002</v>
      </c>
      <c r="N16" s="121">
        <f t="shared" si="1"/>
        <v>28.815033538609015</v>
      </c>
      <c r="O16" s="121">
        <f t="shared" si="2"/>
        <v>75.34890072651669</v>
      </c>
      <c r="P16" s="79"/>
      <c r="Q16" s="47">
        <v>11</v>
      </c>
      <c r="R16" s="48" t="s">
        <v>134</v>
      </c>
      <c r="S16" s="45">
        <v>1205000.0000000002</v>
      </c>
      <c r="T16" s="45">
        <v>3200216</v>
      </c>
      <c r="U16" s="45">
        <v>4969302</v>
      </c>
      <c r="V16" s="45">
        <v>8281825.999999996</v>
      </c>
      <c r="W16" s="45">
        <v>2231665</v>
      </c>
      <c r="X16" s="45">
        <v>3956128.0000000023</v>
      </c>
      <c r="Y16" s="45">
        <v>5325138.000000003</v>
      </c>
      <c r="Z16" s="45">
        <v>9824383</v>
      </c>
      <c r="AA16" s="45">
        <v>2876451.9999999995</v>
      </c>
      <c r="AB16" s="45">
        <v>2398814.000000001</v>
      </c>
      <c r="AC16" s="45">
        <f t="shared" si="3"/>
        <v>5275266</v>
      </c>
      <c r="AD16" s="121">
        <f t="shared" si="4"/>
        <v>28.89264293699995</v>
      </c>
      <c r="AE16" s="121">
        <f t="shared" si="5"/>
        <v>33.34416884387957</v>
      </c>
    </row>
    <row r="17" spans="1:31" ht="14.25" customHeight="1">
      <c r="A17" s="42">
        <v>12</v>
      </c>
      <c r="B17" s="43" t="s">
        <v>67</v>
      </c>
      <c r="C17" s="45">
        <v>17012397.999999993</v>
      </c>
      <c r="D17" s="45">
        <v>31990639</v>
      </c>
      <c r="E17" s="45">
        <v>48308179</v>
      </c>
      <c r="F17" s="45">
        <v>61363711.00000004</v>
      </c>
      <c r="G17" s="45">
        <v>15186892</v>
      </c>
      <c r="H17" s="45">
        <v>32444471</v>
      </c>
      <c r="I17" s="44">
        <v>48467473.999999985</v>
      </c>
      <c r="J17" s="45">
        <v>68697087.00000001</v>
      </c>
      <c r="K17" s="45">
        <v>15986661</v>
      </c>
      <c r="L17" s="45">
        <v>16942053.000000022</v>
      </c>
      <c r="M17" s="44">
        <f t="shared" si="0"/>
        <v>32928714.000000022</v>
      </c>
      <c r="N17" s="121">
        <f t="shared" si="1"/>
        <v>5.26617954483379</v>
      </c>
      <c r="O17" s="121">
        <f t="shared" si="2"/>
        <v>1.4925285728962194</v>
      </c>
      <c r="P17" s="79"/>
      <c r="Q17" s="47">
        <v>12</v>
      </c>
      <c r="R17" s="48" t="s">
        <v>67</v>
      </c>
      <c r="S17" s="45">
        <v>13079741.999999983</v>
      </c>
      <c r="T17" s="45">
        <v>27777166.999999985</v>
      </c>
      <c r="U17" s="45">
        <v>40650930.99999999</v>
      </c>
      <c r="V17" s="45">
        <v>53809629.99999994</v>
      </c>
      <c r="W17" s="45">
        <v>14041988</v>
      </c>
      <c r="X17" s="45">
        <v>30334670.000000015</v>
      </c>
      <c r="Y17" s="45">
        <v>43926717.00000002</v>
      </c>
      <c r="Z17" s="45">
        <v>57961930.000000015</v>
      </c>
      <c r="AA17" s="45">
        <v>14177254.999999998</v>
      </c>
      <c r="AB17" s="45">
        <v>15234390.999999993</v>
      </c>
      <c r="AC17" s="45">
        <f t="shared" si="3"/>
        <v>29411645.999999993</v>
      </c>
      <c r="AD17" s="121">
        <f t="shared" si="4"/>
        <v>0.9633037715172321</v>
      </c>
      <c r="AE17" s="121">
        <f t="shared" si="5"/>
        <v>-3.042802179816107</v>
      </c>
    </row>
    <row r="18" spans="1:31" ht="14.25" customHeight="1">
      <c r="A18" s="42">
        <v>13</v>
      </c>
      <c r="B18" s="43" t="s">
        <v>135</v>
      </c>
      <c r="C18" s="45">
        <v>10318312.99999999</v>
      </c>
      <c r="D18" s="45">
        <v>12375195.99999999</v>
      </c>
      <c r="E18" s="45">
        <v>27346497.999999993</v>
      </c>
      <c r="F18" s="45">
        <v>45109889.99999999</v>
      </c>
      <c r="G18" s="45">
        <v>17325852</v>
      </c>
      <c r="H18" s="45">
        <v>30876501</v>
      </c>
      <c r="I18" s="44">
        <v>42448464.00000001</v>
      </c>
      <c r="J18" s="45">
        <v>63868086.99999996</v>
      </c>
      <c r="K18" s="45">
        <v>8877107.999999996</v>
      </c>
      <c r="L18" s="45">
        <v>10419053.000000006</v>
      </c>
      <c r="M18" s="44">
        <f t="shared" si="0"/>
        <v>19296161</v>
      </c>
      <c r="N18" s="121">
        <f t="shared" si="1"/>
        <v>-48.763801052900625</v>
      </c>
      <c r="O18" s="121">
        <f t="shared" si="2"/>
        <v>-37.50535075201689</v>
      </c>
      <c r="P18" s="79"/>
      <c r="Q18" s="47">
        <v>13</v>
      </c>
      <c r="R18" s="48" t="s">
        <v>135</v>
      </c>
      <c r="S18" s="45">
        <v>3494764.9999999995</v>
      </c>
      <c r="T18" s="45">
        <v>7595151.000000001</v>
      </c>
      <c r="U18" s="45">
        <v>10822752</v>
      </c>
      <c r="V18" s="45">
        <v>15945404.00000001</v>
      </c>
      <c r="W18" s="45">
        <v>5131177</v>
      </c>
      <c r="X18" s="45">
        <v>10979316</v>
      </c>
      <c r="Y18" s="45">
        <v>14912826.000000004</v>
      </c>
      <c r="Z18" s="45">
        <v>20469627.000000022</v>
      </c>
      <c r="AA18" s="45">
        <v>4554410</v>
      </c>
      <c r="AB18" s="45">
        <v>5756772.000000001</v>
      </c>
      <c r="AC18" s="45">
        <f t="shared" si="3"/>
        <v>10311182</v>
      </c>
      <c r="AD18" s="121">
        <f t="shared" si="4"/>
        <v>-11.240442494967525</v>
      </c>
      <c r="AE18" s="121">
        <f t="shared" si="5"/>
        <v>-6.085388197224674</v>
      </c>
    </row>
    <row r="19" spans="1:31" ht="14.25" customHeight="1">
      <c r="A19" s="42">
        <v>14</v>
      </c>
      <c r="B19" s="43" t="s">
        <v>55</v>
      </c>
      <c r="C19" s="45">
        <v>40464616.99999998</v>
      </c>
      <c r="D19" s="45">
        <v>88364511.99999994</v>
      </c>
      <c r="E19" s="45">
        <v>128410492.99999993</v>
      </c>
      <c r="F19" s="45">
        <v>175988732.00000012</v>
      </c>
      <c r="G19" s="45">
        <v>39662271</v>
      </c>
      <c r="H19" s="45">
        <v>103103583.99999985</v>
      </c>
      <c r="I19" s="44">
        <v>167028431.00000006</v>
      </c>
      <c r="J19" s="45">
        <v>218285710.00000006</v>
      </c>
      <c r="K19" s="45">
        <v>34911601.00000005</v>
      </c>
      <c r="L19" s="45">
        <v>43052636.99999999</v>
      </c>
      <c r="M19" s="44">
        <f t="shared" si="0"/>
        <v>77964238.00000004</v>
      </c>
      <c r="N19" s="121">
        <f t="shared" si="1"/>
        <v>-11.977806313712975</v>
      </c>
      <c r="O19" s="121">
        <f t="shared" si="2"/>
        <v>-24.38261118061604</v>
      </c>
      <c r="P19" s="79"/>
      <c r="Q19" s="47">
        <v>14</v>
      </c>
      <c r="R19" s="48" t="s">
        <v>55</v>
      </c>
      <c r="S19" s="45">
        <v>66188538.99999998</v>
      </c>
      <c r="T19" s="45">
        <v>140952069.99999988</v>
      </c>
      <c r="U19" s="45">
        <v>241690718</v>
      </c>
      <c r="V19" s="45">
        <v>320817723.9999995</v>
      </c>
      <c r="W19" s="45">
        <v>73516581</v>
      </c>
      <c r="X19" s="45">
        <v>152769548.0000002</v>
      </c>
      <c r="Y19" s="45">
        <v>223763000.00000036</v>
      </c>
      <c r="Z19" s="45">
        <v>328249296.99999994</v>
      </c>
      <c r="AA19" s="45">
        <v>72733520.99999993</v>
      </c>
      <c r="AB19" s="45">
        <v>77953635.99999993</v>
      </c>
      <c r="AC19" s="45">
        <f t="shared" si="3"/>
        <v>150687156.99999985</v>
      </c>
      <c r="AD19" s="121">
        <f t="shared" si="4"/>
        <v>-1.0651474665287708</v>
      </c>
      <c r="AE19" s="121">
        <f t="shared" si="5"/>
        <v>-1.3630929902341222</v>
      </c>
    </row>
    <row r="20" spans="1:31" ht="14.25" customHeight="1">
      <c r="A20" s="42">
        <v>15</v>
      </c>
      <c r="B20" s="43" t="s">
        <v>136</v>
      </c>
      <c r="C20" s="45">
        <v>322876</v>
      </c>
      <c r="D20" s="45">
        <v>1517054</v>
      </c>
      <c r="E20" s="45">
        <v>2661654</v>
      </c>
      <c r="F20" s="45">
        <v>3015679</v>
      </c>
      <c r="G20" s="45">
        <v>2073301</v>
      </c>
      <c r="H20" s="45">
        <v>2968368.9999999995</v>
      </c>
      <c r="I20" s="44">
        <v>3382889</v>
      </c>
      <c r="J20" s="45">
        <v>3586221.000000001</v>
      </c>
      <c r="K20" s="45">
        <v>1350684</v>
      </c>
      <c r="L20" s="45">
        <v>1375928.0000000002</v>
      </c>
      <c r="M20" s="44">
        <f t="shared" si="0"/>
        <v>2726612</v>
      </c>
      <c r="N20" s="121">
        <f t="shared" si="1"/>
        <v>-34.85345350240992</v>
      </c>
      <c r="O20" s="121">
        <f t="shared" si="2"/>
        <v>-8.144438915781677</v>
      </c>
      <c r="P20" s="79"/>
      <c r="Q20" s="47">
        <v>15</v>
      </c>
      <c r="R20" s="48" t="s">
        <v>136</v>
      </c>
      <c r="S20" s="45">
        <v>1798817.0000000007</v>
      </c>
      <c r="T20" s="45">
        <v>4237640.999999999</v>
      </c>
      <c r="U20" s="45">
        <v>6125780.000000001</v>
      </c>
      <c r="V20" s="45">
        <v>8074635.000000004</v>
      </c>
      <c r="W20" s="45">
        <v>1718349</v>
      </c>
      <c r="X20" s="45">
        <v>4707332.000000001</v>
      </c>
      <c r="Y20" s="45">
        <v>7139328.999999997</v>
      </c>
      <c r="Z20" s="45">
        <v>11324287</v>
      </c>
      <c r="AA20" s="45">
        <v>2556953.000000001</v>
      </c>
      <c r="AB20" s="45">
        <v>3417565</v>
      </c>
      <c r="AC20" s="45">
        <f t="shared" si="3"/>
        <v>5974518.000000001</v>
      </c>
      <c r="AD20" s="121">
        <f t="shared" si="4"/>
        <v>48.80289161282144</v>
      </c>
      <c r="AE20" s="121">
        <f t="shared" si="5"/>
        <v>26.919409975756963</v>
      </c>
    </row>
    <row r="21" spans="1:31" ht="14.25" customHeight="1">
      <c r="A21" s="42">
        <v>16</v>
      </c>
      <c r="B21" s="43" t="s">
        <v>137</v>
      </c>
      <c r="C21" s="45">
        <v>40370</v>
      </c>
      <c r="D21" s="45">
        <v>134310</v>
      </c>
      <c r="E21" s="45">
        <v>307025</v>
      </c>
      <c r="F21" s="45">
        <v>383267.0000000001</v>
      </c>
      <c r="G21" s="45">
        <v>314323</v>
      </c>
      <c r="H21" s="45">
        <v>411085</v>
      </c>
      <c r="I21" s="44">
        <v>516993</v>
      </c>
      <c r="J21" s="45">
        <v>580984</v>
      </c>
      <c r="K21" s="45">
        <v>54407</v>
      </c>
      <c r="L21" s="45">
        <v>174744</v>
      </c>
      <c r="M21" s="44">
        <f t="shared" si="0"/>
        <v>229151</v>
      </c>
      <c r="N21" s="121">
        <f t="shared" si="1"/>
        <v>-82.69073532639992</v>
      </c>
      <c r="O21" s="121">
        <f t="shared" si="2"/>
        <v>-44.25702713550726</v>
      </c>
      <c r="P21" s="79"/>
      <c r="Q21" s="47">
        <v>16</v>
      </c>
      <c r="R21" s="48" t="s">
        <v>137</v>
      </c>
      <c r="S21" s="45">
        <v>726844</v>
      </c>
      <c r="T21" s="45">
        <v>1837876</v>
      </c>
      <c r="U21" s="45">
        <v>2856771</v>
      </c>
      <c r="V21" s="45">
        <v>4565129.000000002</v>
      </c>
      <c r="W21" s="45">
        <v>1420599</v>
      </c>
      <c r="X21" s="45">
        <v>2697866.9999999986</v>
      </c>
      <c r="Y21" s="45">
        <v>3662159.9999999953</v>
      </c>
      <c r="Z21" s="45">
        <v>4566600.000000002</v>
      </c>
      <c r="AA21" s="45">
        <v>1184265.9999999998</v>
      </c>
      <c r="AB21" s="45">
        <v>1179493.9999999995</v>
      </c>
      <c r="AC21" s="45">
        <f t="shared" si="3"/>
        <v>2363759.999999999</v>
      </c>
      <c r="AD21" s="121">
        <f t="shared" si="4"/>
        <v>-16.636151369950298</v>
      </c>
      <c r="AE21" s="121">
        <f t="shared" si="5"/>
        <v>-12.384116785593946</v>
      </c>
    </row>
    <row r="22" spans="1:31" ht="14.25" customHeight="1">
      <c r="A22" s="42">
        <v>17</v>
      </c>
      <c r="B22" s="43" t="s">
        <v>138</v>
      </c>
      <c r="C22" s="45">
        <v>305020</v>
      </c>
      <c r="D22" s="45">
        <v>507940</v>
      </c>
      <c r="E22" s="45">
        <v>634683</v>
      </c>
      <c r="F22" s="45">
        <v>801532</v>
      </c>
      <c r="G22" s="45">
        <v>287650</v>
      </c>
      <c r="H22" s="45">
        <v>606099</v>
      </c>
      <c r="I22" s="44">
        <v>995570.9999999998</v>
      </c>
      <c r="J22" s="45">
        <v>1333282.0000000005</v>
      </c>
      <c r="K22" s="45">
        <v>375663</v>
      </c>
      <c r="L22" s="45">
        <v>154276</v>
      </c>
      <c r="M22" s="44">
        <f t="shared" si="0"/>
        <v>529939</v>
      </c>
      <c r="N22" s="121">
        <f t="shared" si="1"/>
        <v>30.597253606813837</v>
      </c>
      <c r="O22" s="121">
        <f t="shared" si="2"/>
        <v>-12.565603968988555</v>
      </c>
      <c r="P22" s="79"/>
      <c r="Q22" s="47">
        <v>17</v>
      </c>
      <c r="R22" s="48" t="s">
        <v>138</v>
      </c>
      <c r="S22" s="45">
        <v>2539832.9999999986</v>
      </c>
      <c r="T22" s="45">
        <v>7250858</v>
      </c>
      <c r="U22" s="45">
        <v>8470250</v>
      </c>
      <c r="V22" s="45">
        <v>9698148.000000002</v>
      </c>
      <c r="W22" s="45">
        <v>1126999</v>
      </c>
      <c r="X22" s="45">
        <v>2711788.0000000005</v>
      </c>
      <c r="Y22" s="45">
        <v>4123599.0000000033</v>
      </c>
      <c r="Z22" s="45">
        <v>5558429.000000003</v>
      </c>
      <c r="AA22" s="45">
        <v>2052789.9999999998</v>
      </c>
      <c r="AB22" s="45">
        <v>1488975.9999999993</v>
      </c>
      <c r="AC22" s="45">
        <f t="shared" si="3"/>
        <v>3541765.999999999</v>
      </c>
      <c r="AD22" s="121">
        <f t="shared" si="4"/>
        <v>82.14656800937709</v>
      </c>
      <c r="AE22" s="121">
        <f t="shared" si="5"/>
        <v>30.60630108253295</v>
      </c>
    </row>
    <row r="23" spans="1:31" ht="14.25" customHeight="1">
      <c r="A23" s="42">
        <v>18</v>
      </c>
      <c r="B23" s="43" t="s">
        <v>139</v>
      </c>
      <c r="C23" s="45">
        <v>5639229.999999999</v>
      </c>
      <c r="D23" s="45">
        <v>12221765</v>
      </c>
      <c r="E23" s="45">
        <v>17575706</v>
      </c>
      <c r="F23" s="45">
        <v>22916873.000000004</v>
      </c>
      <c r="G23" s="45">
        <v>5337216</v>
      </c>
      <c r="H23" s="45">
        <v>9284793</v>
      </c>
      <c r="I23" s="44">
        <v>13273071.000000002</v>
      </c>
      <c r="J23" s="45">
        <v>16872882.00000001</v>
      </c>
      <c r="K23" s="45">
        <v>1687384</v>
      </c>
      <c r="L23" s="45">
        <v>5393021.000000001</v>
      </c>
      <c r="M23" s="44">
        <f t="shared" si="0"/>
        <v>7080405.000000001</v>
      </c>
      <c r="N23" s="121">
        <f t="shared" si="1"/>
        <v>-68.38456603592584</v>
      </c>
      <c r="O23" s="121">
        <f t="shared" si="2"/>
        <v>-23.741918640512495</v>
      </c>
      <c r="P23" s="79"/>
      <c r="Q23" s="47">
        <v>18</v>
      </c>
      <c r="R23" s="48" t="s">
        <v>139</v>
      </c>
      <c r="S23" s="45">
        <v>2350581.0000000023</v>
      </c>
      <c r="T23" s="45">
        <v>4699944.000000004</v>
      </c>
      <c r="U23" s="45">
        <v>7851262.000000005</v>
      </c>
      <c r="V23" s="45">
        <v>10398553.999999998</v>
      </c>
      <c r="W23" s="45">
        <v>1813310</v>
      </c>
      <c r="X23" s="45">
        <v>4054496.0000000005</v>
      </c>
      <c r="Y23" s="45">
        <v>6175461.000000006</v>
      </c>
      <c r="Z23" s="45">
        <v>8790478.00000001</v>
      </c>
      <c r="AA23" s="45">
        <v>2506417.9999999995</v>
      </c>
      <c r="AB23" s="45">
        <v>2550634.9999999995</v>
      </c>
      <c r="AC23" s="45">
        <f t="shared" si="3"/>
        <v>5057052.999999999</v>
      </c>
      <c r="AD23" s="121">
        <f t="shared" si="4"/>
        <v>38.223359491758146</v>
      </c>
      <c r="AE23" s="121">
        <f t="shared" si="5"/>
        <v>24.727043755869985</v>
      </c>
    </row>
    <row r="24" spans="1:31" ht="14.25" customHeight="1">
      <c r="A24" s="42">
        <v>19</v>
      </c>
      <c r="B24" s="43" t="s">
        <v>61</v>
      </c>
      <c r="C24" s="45">
        <v>20984681.99999999</v>
      </c>
      <c r="D24" s="45">
        <v>45410544.999999985</v>
      </c>
      <c r="E24" s="45">
        <v>70432002.99999999</v>
      </c>
      <c r="F24" s="45">
        <v>90575852.9999999</v>
      </c>
      <c r="G24" s="45">
        <v>26170569</v>
      </c>
      <c r="H24" s="45">
        <v>53607111.00000004</v>
      </c>
      <c r="I24" s="44">
        <v>76600819.00000007</v>
      </c>
      <c r="J24" s="45">
        <v>101504799.99999994</v>
      </c>
      <c r="K24" s="45">
        <v>23840781.00000001</v>
      </c>
      <c r="L24" s="45">
        <v>23521314</v>
      </c>
      <c r="M24" s="44">
        <f t="shared" si="0"/>
        <v>47362095.000000015</v>
      </c>
      <c r="N24" s="121">
        <f t="shared" si="1"/>
        <v>-8.902320771092093</v>
      </c>
      <c r="O24" s="121">
        <f t="shared" si="2"/>
        <v>-11.649603725147614</v>
      </c>
      <c r="P24" s="79"/>
      <c r="Q24" s="47">
        <v>19</v>
      </c>
      <c r="R24" s="48" t="s">
        <v>61</v>
      </c>
      <c r="S24" s="45">
        <v>25738820</v>
      </c>
      <c r="T24" s="45">
        <v>54745420</v>
      </c>
      <c r="U24" s="45">
        <v>81714743.99999999</v>
      </c>
      <c r="V24" s="45">
        <v>111864283.0000001</v>
      </c>
      <c r="W24" s="45">
        <v>29182014</v>
      </c>
      <c r="X24" s="45">
        <v>60696641.00000012</v>
      </c>
      <c r="Y24" s="45">
        <v>90092957.00000007</v>
      </c>
      <c r="Z24" s="45">
        <v>119270592.99999994</v>
      </c>
      <c r="AA24" s="45">
        <v>28556929.00000001</v>
      </c>
      <c r="AB24" s="45">
        <v>30173447.99999997</v>
      </c>
      <c r="AC24" s="45">
        <f t="shared" si="3"/>
        <v>58730376.999999985</v>
      </c>
      <c r="AD24" s="121">
        <f t="shared" si="4"/>
        <v>-2.142021451980625</v>
      </c>
      <c r="AE24" s="121">
        <f t="shared" si="5"/>
        <v>-3.2394939285027817</v>
      </c>
    </row>
    <row r="25" spans="1:31" ht="14.25" customHeight="1">
      <c r="A25" s="42">
        <v>20</v>
      </c>
      <c r="B25" s="43" t="s">
        <v>140</v>
      </c>
      <c r="C25" s="45">
        <v>4398582.000000002</v>
      </c>
      <c r="D25" s="45">
        <v>11273603.000000004</v>
      </c>
      <c r="E25" s="45">
        <v>14430775.000000002</v>
      </c>
      <c r="F25" s="45">
        <v>18974378.000000007</v>
      </c>
      <c r="G25" s="45">
        <v>6279438</v>
      </c>
      <c r="H25" s="45">
        <v>12003363.999999998</v>
      </c>
      <c r="I25" s="44">
        <v>17603528.999999985</v>
      </c>
      <c r="J25" s="45">
        <v>23613080.000000015</v>
      </c>
      <c r="K25" s="45">
        <v>5423768.999999997</v>
      </c>
      <c r="L25" s="45">
        <v>5308218.999999996</v>
      </c>
      <c r="M25" s="44">
        <f t="shared" si="0"/>
        <v>10731987.999999993</v>
      </c>
      <c r="N25" s="121">
        <f t="shared" si="1"/>
        <v>-13.62652199129927</v>
      </c>
      <c r="O25" s="121">
        <f t="shared" si="2"/>
        <v>-10.591830756777895</v>
      </c>
      <c r="P25" s="79"/>
      <c r="Q25" s="47">
        <v>20</v>
      </c>
      <c r="R25" s="48" t="s">
        <v>140</v>
      </c>
      <c r="S25" s="45">
        <v>10723131.000000004</v>
      </c>
      <c r="T25" s="45">
        <v>21410357.999999993</v>
      </c>
      <c r="U25" s="45">
        <v>31789341.999999996</v>
      </c>
      <c r="V25" s="45">
        <v>45448651</v>
      </c>
      <c r="W25" s="45">
        <v>12580185</v>
      </c>
      <c r="X25" s="45">
        <v>24638860.999999996</v>
      </c>
      <c r="Y25" s="45">
        <v>36900445.00000001</v>
      </c>
      <c r="Z25" s="45">
        <v>48669838.99999999</v>
      </c>
      <c r="AA25" s="45">
        <v>12996395.000000002</v>
      </c>
      <c r="AB25" s="45">
        <v>13298509.999999998</v>
      </c>
      <c r="AC25" s="45">
        <f t="shared" si="3"/>
        <v>26294905</v>
      </c>
      <c r="AD25" s="121">
        <f t="shared" si="4"/>
        <v>3.3084569106098343</v>
      </c>
      <c r="AE25" s="121">
        <f t="shared" si="5"/>
        <v>6.721268487208093</v>
      </c>
    </row>
    <row r="26" spans="1:31" ht="14.25" customHeight="1">
      <c r="A26" s="42">
        <v>21</v>
      </c>
      <c r="B26" s="43" t="s">
        <v>74</v>
      </c>
      <c r="C26" s="45">
        <v>4722152.999999999</v>
      </c>
      <c r="D26" s="45">
        <v>9935460.999999996</v>
      </c>
      <c r="E26" s="45">
        <v>14162134.999999996</v>
      </c>
      <c r="F26" s="45">
        <v>20598365.999999993</v>
      </c>
      <c r="G26" s="45">
        <v>5657434</v>
      </c>
      <c r="H26" s="45">
        <v>9984048.999999996</v>
      </c>
      <c r="I26" s="44">
        <v>14743677.999999998</v>
      </c>
      <c r="J26" s="45">
        <v>19792063.00000001</v>
      </c>
      <c r="K26" s="45">
        <v>5503840.999999999</v>
      </c>
      <c r="L26" s="45">
        <v>4900040</v>
      </c>
      <c r="M26" s="44">
        <f t="shared" si="0"/>
        <v>10403881</v>
      </c>
      <c r="N26" s="121">
        <f t="shared" si="1"/>
        <v>-2.7148880570237424</v>
      </c>
      <c r="O26" s="121">
        <f t="shared" si="2"/>
        <v>4.205027439268406</v>
      </c>
      <c r="P26" s="79"/>
      <c r="Q26" s="47">
        <v>21</v>
      </c>
      <c r="R26" s="48" t="s">
        <v>74</v>
      </c>
      <c r="S26" s="45">
        <v>8312134.000000001</v>
      </c>
      <c r="T26" s="45">
        <v>22878210</v>
      </c>
      <c r="U26" s="45">
        <v>33194182</v>
      </c>
      <c r="V26" s="45">
        <v>45818143.00000005</v>
      </c>
      <c r="W26" s="45">
        <v>10201733</v>
      </c>
      <c r="X26" s="45">
        <v>22270528.00000002</v>
      </c>
      <c r="Y26" s="45">
        <v>32724212.000000007</v>
      </c>
      <c r="Z26" s="45">
        <v>46178021.99999997</v>
      </c>
      <c r="AA26" s="45">
        <v>13963008.000000002</v>
      </c>
      <c r="AB26" s="45">
        <v>12208391</v>
      </c>
      <c r="AC26" s="45">
        <f t="shared" si="3"/>
        <v>26171399</v>
      </c>
      <c r="AD26" s="121">
        <f t="shared" si="4"/>
        <v>36.86898098587761</v>
      </c>
      <c r="AE26" s="121">
        <f t="shared" si="5"/>
        <v>17.51584425838479</v>
      </c>
    </row>
    <row r="27" spans="1:31" ht="14.25" customHeight="1">
      <c r="A27" s="42">
        <v>22</v>
      </c>
      <c r="B27" s="43" t="s">
        <v>66</v>
      </c>
      <c r="C27" s="45">
        <v>13173814.000000002</v>
      </c>
      <c r="D27" s="45">
        <v>34729400.00000001</v>
      </c>
      <c r="E27" s="45">
        <v>51793885.000000015</v>
      </c>
      <c r="F27" s="45">
        <v>81610016.99999996</v>
      </c>
      <c r="G27" s="45">
        <v>31378708</v>
      </c>
      <c r="H27" s="45">
        <v>47830779.99999998</v>
      </c>
      <c r="I27" s="44">
        <v>61044387.00000003</v>
      </c>
      <c r="J27" s="45">
        <v>76524313.00000006</v>
      </c>
      <c r="K27" s="45">
        <v>19697351.000000007</v>
      </c>
      <c r="L27" s="45">
        <v>19299855.999999993</v>
      </c>
      <c r="M27" s="44">
        <f t="shared" si="0"/>
        <v>38997207</v>
      </c>
      <c r="N27" s="121">
        <f t="shared" si="1"/>
        <v>-37.22701712256602</v>
      </c>
      <c r="O27" s="121">
        <f t="shared" si="2"/>
        <v>-18.468385838575045</v>
      </c>
      <c r="P27" s="79"/>
      <c r="Q27" s="47">
        <v>22</v>
      </c>
      <c r="R27" s="48" t="s">
        <v>66</v>
      </c>
      <c r="S27" s="45">
        <v>14578128.999999983</v>
      </c>
      <c r="T27" s="45">
        <v>32108475.999999993</v>
      </c>
      <c r="U27" s="45">
        <v>49425433.999999985</v>
      </c>
      <c r="V27" s="45">
        <v>63547011.99999996</v>
      </c>
      <c r="W27" s="45">
        <v>15493784</v>
      </c>
      <c r="X27" s="45">
        <v>34017641</v>
      </c>
      <c r="Y27" s="45">
        <v>47939514.000000104</v>
      </c>
      <c r="Z27" s="45">
        <v>63579894.00000001</v>
      </c>
      <c r="AA27" s="45">
        <v>13040203</v>
      </c>
      <c r="AB27" s="45">
        <v>17292253</v>
      </c>
      <c r="AC27" s="45">
        <f t="shared" si="3"/>
        <v>30332456</v>
      </c>
      <c r="AD27" s="121">
        <f t="shared" si="4"/>
        <v>-15.835905547669967</v>
      </c>
      <c r="AE27" s="121">
        <f t="shared" si="5"/>
        <v>-10.833158595565166</v>
      </c>
    </row>
    <row r="28" spans="1:31" ht="14.25" customHeight="1">
      <c r="A28" s="42">
        <v>23</v>
      </c>
      <c r="B28" s="43" t="s">
        <v>58</v>
      </c>
      <c r="C28" s="45">
        <v>17134830.999999985</v>
      </c>
      <c r="D28" s="45">
        <v>50591911</v>
      </c>
      <c r="E28" s="45">
        <v>77746324.00000003</v>
      </c>
      <c r="F28" s="45">
        <v>130681687.00000007</v>
      </c>
      <c r="G28" s="45">
        <v>35081369</v>
      </c>
      <c r="H28" s="45">
        <v>72722118.99999996</v>
      </c>
      <c r="I28" s="44">
        <v>115431868.99999996</v>
      </c>
      <c r="J28" s="45">
        <v>157336097.99999988</v>
      </c>
      <c r="K28" s="45">
        <v>32068674.999999996</v>
      </c>
      <c r="L28" s="45">
        <v>23619989.000000004</v>
      </c>
      <c r="M28" s="44">
        <f t="shared" si="0"/>
        <v>55688664</v>
      </c>
      <c r="N28" s="121">
        <f t="shared" si="1"/>
        <v>-8.587732137819373</v>
      </c>
      <c r="O28" s="121">
        <f t="shared" si="2"/>
        <v>-23.42266044255389</v>
      </c>
      <c r="P28" s="79"/>
      <c r="Q28" s="47">
        <v>23</v>
      </c>
      <c r="R28" s="48" t="s">
        <v>58</v>
      </c>
      <c r="S28" s="45">
        <v>11552696.999999996</v>
      </c>
      <c r="T28" s="45">
        <v>25074925.000000015</v>
      </c>
      <c r="U28" s="45">
        <v>36525496</v>
      </c>
      <c r="V28" s="45">
        <v>49457447.000000164</v>
      </c>
      <c r="W28" s="45">
        <v>10932440</v>
      </c>
      <c r="X28" s="45">
        <v>23480272.000000022</v>
      </c>
      <c r="Y28" s="45">
        <v>37122470.00000008</v>
      </c>
      <c r="Z28" s="45">
        <v>49064662.99999991</v>
      </c>
      <c r="AA28" s="45">
        <v>10609320.99999999</v>
      </c>
      <c r="AB28" s="45">
        <v>16888584.000000007</v>
      </c>
      <c r="AC28" s="45">
        <f t="shared" si="3"/>
        <v>27497905</v>
      </c>
      <c r="AD28" s="121">
        <f t="shared" si="4"/>
        <v>-2.9555982013165334</v>
      </c>
      <c r="AE28" s="121">
        <f t="shared" si="5"/>
        <v>17.110674867820833</v>
      </c>
    </row>
    <row r="29" spans="1:31" ht="14.25" customHeight="1">
      <c r="A29" s="42">
        <v>24</v>
      </c>
      <c r="B29" s="43" t="s">
        <v>80</v>
      </c>
      <c r="C29" s="45">
        <v>18605521.999999993</v>
      </c>
      <c r="D29" s="45">
        <v>31604803.999999993</v>
      </c>
      <c r="E29" s="45">
        <v>37727305.99999999</v>
      </c>
      <c r="F29" s="45">
        <v>54152394.999999985</v>
      </c>
      <c r="G29" s="45">
        <v>15832134</v>
      </c>
      <c r="H29" s="45">
        <v>43390848.999999985</v>
      </c>
      <c r="I29" s="44">
        <v>63070068.00000001</v>
      </c>
      <c r="J29" s="45">
        <v>87423183.00000006</v>
      </c>
      <c r="K29" s="45">
        <v>61593276.000000045</v>
      </c>
      <c r="L29" s="45">
        <v>5187331</v>
      </c>
      <c r="M29" s="44">
        <f t="shared" si="0"/>
        <v>66780607.000000045</v>
      </c>
      <c r="N29" s="121">
        <f t="shared" si="1"/>
        <v>289.0396329389332</v>
      </c>
      <c r="O29" s="121">
        <f t="shared" si="2"/>
        <v>53.904817580315324</v>
      </c>
      <c r="P29" s="79"/>
      <c r="Q29" s="47">
        <v>24</v>
      </c>
      <c r="R29" s="48" t="s">
        <v>80</v>
      </c>
      <c r="S29" s="45">
        <v>2731365.0000000005</v>
      </c>
      <c r="T29" s="45">
        <v>6730684.999999998</v>
      </c>
      <c r="U29" s="45">
        <v>9859463</v>
      </c>
      <c r="V29" s="45">
        <v>12825012.000000004</v>
      </c>
      <c r="W29" s="45">
        <v>2927969</v>
      </c>
      <c r="X29" s="45">
        <v>11733276.999999998</v>
      </c>
      <c r="Y29" s="45">
        <v>15767212.999999996</v>
      </c>
      <c r="Z29" s="45">
        <v>23354211.99999999</v>
      </c>
      <c r="AA29" s="45">
        <v>7783239.000000008</v>
      </c>
      <c r="AB29" s="45">
        <v>11020918</v>
      </c>
      <c r="AC29" s="45">
        <f t="shared" si="3"/>
        <v>18804157.000000007</v>
      </c>
      <c r="AD29" s="121">
        <f t="shared" si="4"/>
        <v>165.82381848988183</v>
      </c>
      <c r="AE29" s="121">
        <f t="shared" si="5"/>
        <v>60.26347115132464</v>
      </c>
    </row>
    <row r="30" spans="1:31" ht="14.25" customHeight="1">
      <c r="A30" s="42">
        <v>25</v>
      </c>
      <c r="B30" s="43" t="s">
        <v>68</v>
      </c>
      <c r="C30" s="45">
        <v>23747323.00000001</v>
      </c>
      <c r="D30" s="45">
        <v>59845202.000000015</v>
      </c>
      <c r="E30" s="45">
        <v>111791289.00000004</v>
      </c>
      <c r="F30" s="45">
        <v>154463736.99999988</v>
      </c>
      <c r="G30" s="45">
        <v>48744594</v>
      </c>
      <c r="H30" s="45">
        <v>86219176.99999993</v>
      </c>
      <c r="I30" s="44">
        <v>131913889.99999991</v>
      </c>
      <c r="J30" s="45">
        <v>169531544</v>
      </c>
      <c r="K30" s="45">
        <v>33163774.99999999</v>
      </c>
      <c r="L30" s="45">
        <v>42634926.000000015</v>
      </c>
      <c r="M30" s="44">
        <f t="shared" si="0"/>
        <v>75798701</v>
      </c>
      <c r="N30" s="121">
        <f t="shared" si="1"/>
        <v>-31.964198942758685</v>
      </c>
      <c r="O30" s="121">
        <f t="shared" si="2"/>
        <v>-12.086030466284697</v>
      </c>
      <c r="P30" s="79"/>
      <c r="Q30" s="47">
        <v>25</v>
      </c>
      <c r="R30" s="48" t="s">
        <v>68</v>
      </c>
      <c r="S30" s="45">
        <v>16520912.99999999</v>
      </c>
      <c r="T30" s="45">
        <v>34207116</v>
      </c>
      <c r="U30" s="45">
        <v>49615309.99999999</v>
      </c>
      <c r="V30" s="45">
        <v>65735457.000000104</v>
      </c>
      <c r="W30" s="45">
        <v>16593253</v>
      </c>
      <c r="X30" s="45">
        <v>36383952.99999993</v>
      </c>
      <c r="Y30" s="45">
        <v>52402443.99999991</v>
      </c>
      <c r="Z30" s="45">
        <v>68525138.00000001</v>
      </c>
      <c r="AA30" s="45">
        <v>16936030.99999999</v>
      </c>
      <c r="AB30" s="45">
        <v>16262366.999999978</v>
      </c>
      <c r="AC30" s="45">
        <f t="shared" si="3"/>
        <v>33198397.999999966</v>
      </c>
      <c r="AD30" s="121">
        <f t="shared" si="4"/>
        <v>2.0657673332648443</v>
      </c>
      <c r="AE30" s="121">
        <f t="shared" si="5"/>
        <v>-8.755384550985895</v>
      </c>
    </row>
    <row r="31" spans="1:31" ht="14.25" customHeight="1">
      <c r="A31" s="42">
        <v>26</v>
      </c>
      <c r="B31" s="43" t="s">
        <v>76</v>
      </c>
      <c r="C31" s="45">
        <v>15321154.000000002</v>
      </c>
      <c r="D31" s="45">
        <v>34099608</v>
      </c>
      <c r="E31" s="45">
        <v>50031092.99999999</v>
      </c>
      <c r="F31" s="45">
        <v>72545529.99999999</v>
      </c>
      <c r="G31" s="45">
        <v>12970768</v>
      </c>
      <c r="H31" s="45">
        <v>35675581.00000002</v>
      </c>
      <c r="I31" s="44">
        <v>65902841.99999998</v>
      </c>
      <c r="J31" s="45">
        <v>90113361.99999999</v>
      </c>
      <c r="K31" s="45">
        <v>15039088</v>
      </c>
      <c r="L31" s="45">
        <v>14714478.999999998</v>
      </c>
      <c r="M31" s="44">
        <f t="shared" si="0"/>
        <v>29753567</v>
      </c>
      <c r="N31" s="121">
        <f t="shared" si="1"/>
        <v>15.946010290215654</v>
      </c>
      <c r="O31" s="121">
        <f t="shared" si="2"/>
        <v>-16.59962874886331</v>
      </c>
      <c r="P31" s="79"/>
      <c r="Q31" s="42">
        <v>26</v>
      </c>
      <c r="R31" s="48" t="s">
        <v>76</v>
      </c>
      <c r="S31" s="45">
        <v>10379308.999999989</v>
      </c>
      <c r="T31" s="45">
        <v>22330506.999999985</v>
      </c>
      <c r="U31" s="45">
        <v>33968606.999999985</v>
      </c>
      <c r="V31" s="45">
        <v>43921200.000000015</v>
      </c>
      <c r="W31" s="45">
        <v>10749642</v>
      </c>
      <c r="X31" s="45">
        <v>25247306.999999993</v>
      </c>
      <c r="Y31" s="45">
        <v>37311621.99999997</v>
      </c>
      <c r="Z31" s="45">
        <v>48569740.00000004</v>
      </c>
      <c r="AA31" s="45">
        <v>12545277.999999998</v>
      </c>
      <c r="AB31" s="45">
        <v>13961923.000000011</v>
      </c>
      <c r="AC31" s="45">
        <f t="shared" si="3"/>
        <v>26507201.000000007</v>
      </c>
      <c r="AD31" s="121">
        <f t="shared" si="4"/>
        <v>16.704146984615846</v>
      </c>
      <c r="AE31" s="121">
        <f t="shared" si="5"/>
        <v>4.990211431262821</v>
      </c>
    </row>
    <row r="32" spans="1:31" ht="14.25" customHeight="1">
      <c r="A32" s="42">
        <v>27</v>
      </c>
      <c r="B32" s="43" t="s">
        <v>141</v>
      </c>
      <c r="C32" s="45">
        <v>0</v>
      </c>
      <c r="D32" s="45">
        <v>3644.0000000000005</v>
      </c>
      <c r="E32" s="45">
        <v>24176</v>
      </c>
      <c r="F32" s="45">
        <v>28752</v>
      </c>
      <c r="G32" s="45">
        <v>31736</v>
      </c>
      <c r="H32" s="45">
        <v>58636.00000000001</v>
      </c>
      <c r="I32" s="44">
        <v>80174</v>
      </c>
      <c r="J32" s="45">
        <v>18152475</v>
      </c>
      <c r="K32" s="45">
        <v>31378601.000000004</v>
      </c>
      <c r="L32" s="45">
        <v>18259563.999999996</v>
      </c>
      <c r="M32" s="44">
        <f t="shared" si="0"/>
        <v>49638165</v>
      </c>
      <c r="N32" s="121">
        <f t="shared" si="1"/>
        <v>98773.8372825813</v>
      </c>
      <c r="O32" s="121">
        <f t="shared" si="2"/>
        <v>84554.75987447983</v>
      </c>
      <c r="P32" s="79"/>
      <c r="Q32" s="42">
        <v>27</v>
      </c>
      <c r="R32" s="48" t="s">
        <v>141</v>
      </c>
      <c r="S32" s="45">
        <v>1954087.0000000002</v>
      </c>
      <c r="T32" s="45">
        <v>3808703.9999999986</v>
      </c>
      <c r="U32" s="45">
        <v>5843796</v>
      </c>
      <c r="V32" s="45">
        <v>7980330.999999999</v>
      </c>
      <c r="W32" s="45">
        <v>4081784</v>
      </c>
      <c r="X32" s="45">
        <v>6482822.999999999</v>
      </c>
      <c r="Y32" s="45">
        <v>10308117.000000002</v>
      </c>
      <c r="Z32" s="45">
        <v>12853545.000000013</v>
      </c>
      <c r="AA32" s="45">
        <v>2293713</v>
      </c>
      <c r="AB32" s="45">
        <v>1836069.9999999981</v>
      </c>
      <c r="AC32" s="45">
        <f t="shared" si="3"/>
        <v>4129782.999999998</v>
      </c>
      <c r="AD32" s="121">
        <f t="shared" si="4"/>
        <v>-43.80611516924952</v>
      </c>
      <c r="AE32" s="121">
        <f t="shared" si="5"/>
        <v>-36.29653316155633</v>
      </c>
    </row>
    <row r="33" spans="1:31" ht="14.25" customHeight="1">
      <c r="A33" s="42">
        <v>28</v>
      </c>
      <c r="B33" s="43" t="s">
        <v>316</v>
      </c>
      <c r="C33" s="44">
        <v>0</v>
      </c>
      <c r="D33" s="44">
        <v>0</v>
      </c>
      <c r="E33" s="44">
        <v>0</v>
      </c>
      <c r="F33" s="44"/>
      <c r="G33" s="44">
        <v>0</v>
      </c>
      <c r="H33" s="45"/>
      <c r="I33" s="44"/>
      <c r="J33" s="44"/>
      <c r="K33" s="44"/>
      <c r="L33" s="45"/>
      <c r="M33" s="44">
        <f t="shared" si="0"/>
        <v>0</v>
      </c>
      <c r="N33" s="121" t="str">
        <f t="shared" si="1"/>
        <v> </v>
      </c>
      <c r="O33" s="121" t="str">
        <f t="shared" si="2"/>
        <v> </v>
      </c>
      <c r="P33" s="79"/>
      <c r="Q33" s="42">
        <v>28</v>
      </c>
      <c r="R33" s="48" t="s">
        <v>316</v>
      </c>
      <c r="S33" s="44">
        <v>1936003.9999999995</v>
      </c>
      <c r="T33" s="44">
        <v>5549267.999999999</v>
      </c>
      <c r="U33" s="44">
        <v>13412799</v>
      </c>
      <c r="V33" s="44">
        <v>30392121.000000007</v>
      </c>
      <c r="W33" s="44">
        <v>8999140.000000002</v>
      </c>
      <c r="X33" s="44">
        <v>34330892.000000015</v>
      </c>
      <c r="Y33" s="44">
        <v>71800854.00000001</v>
      </c>
      <c r="Z33" s="44">
        <v>95649731.00000001</v>
      </c>
      <c r="AA33" s="44">
        <v>6148393</v>
      </c>
      <c r="AB33" s="44">
        <v>20644000.999999993</v>
      </c>
      <c r="AC33" s="44">
        <f t="shared" si="3"/>
        <v>26792393.999999993</v>
      </c>
      <c r="AD33" s="121">
        <f t="shared" si="4"/>
        <v>-31.677993674951182</v>
      </c>
      <c r="AE33" s="121">
        <f t="shared" si="5"/>
        <v>-21.958351679298104</v>
      </c>
    </row>
    <row r="34" spans="1:31" ht="14.25" customHeight="1">
      <c r="A34" s="42">
        <v>29</v>
      </c>
      <c r="B34" s="43" t="s">
        <v>318</v>
      </c>
      <c r="C34" s="44">
        <v>0</v>
      </c>
      <c r="D34" s="44">
        <v>1320</v>
      </c>
      <c r="E34" s="44">
        <v>1320</v>
      </c>
      <c r="F34" s="44">
        <v>1320</v>
      </c>
      <c r="G34" s="44">
        <v>99494</v>
      </c>
      <c r="H34" s="45">
        <v>9527883.999999998</v>
      </c>
      <c r="I34" s="44">
        <v>10378244</v>
      </c>
      <c r="J34" s="44">
        <v>10418244.000000002</v>
      </c>
      <c r="K34" s="44">
        <v>32348</v>
      </c>
      <c r="L34" s="45">
        <v>12656294.000000002</v>
      </c>
      <c r="M34" s="44">
        <f t="shared" si="0"/>
        <v>12688642.000000002</v>
      </c>
      <c r="N34" s="121">
        <f t="shared" si="1"/>
        <v>-67.48748668261402</v>
      </c>
      <c r="O34" s="121">
        <f t="shared" si="2"/>
        <v>33.173766599173604</v>
      </c>
      <c r="P34" s="79"/>
      <c r="Q34" s="42">
        <v>29</v>
      </c>
      <c r="R34" s="48" t="s">
        <v>318</v>
      </c>
      <c r="S34" s="44">
        <v>0</v>
      </c>
      <c r="T34" s="44">
        <v>0</v>
      </c>
      <c r="U34" s="44">
        <v>0</v>
      </c>
      <c r="V34" s="44">
        <v>6112830</v>
      </c>
      <c r="W34" s="44">
        <v>4135403.9999999995</v>
      </c>
      <c r="X34" s="44">
        <v>9614750.999999998</v>
      </c>
      <c r="Y34" s="44">
        <v>18030711.000000004</v>
      </c>
      <c r="Z34" s="44">
        <v>18041562.000000004</v>
      </c>
      <c r="AA34" s="44">
        <v>6307571.999999997</v>
      </c>
      <c r="AB34" s="44">
        <v>5900630.000000002</v>
      </c>
      <c r="AC34" s="44">
        <f t="shared" si="3"/>
        <v>12208202</v>
      </c>
      <c r="AD34" s="121">
        <f t="shared" si="4"/>
        <v>52.52613771230085</v>
      </c>
      <c r="AE34" s="121">
        <f t="shared" si="5"/>
        <v>26.973667856817116</v>
      </c>
    </row>
    <row r="35" spans="1:31" ht="14.25" customHeight="1">
      <c r="A35" s="212"/>
      <c r="B35" s="190" t="s">
        <v>324</v>
      </c>
      <c r="C35" s="124">
        <f>SUM(C6:C34)</f>
        <v>621025285.9999998</v>
      </c>
      <c r="D35" s="124">
        <f aca="true" t="shared" si="6" ref="D35:M35">SUM(D6:D34)</f>
        <v>1413024501</v>
      </c>
      <c r="E35" s="124">
        <f t="shared" si="6"/>
        <v>2165861822.0000005</v>
      </c>
      <c r="F35" s="124">
        <f t="shared" si="6"/>
        <v>2909317151.999999</v>
      </c>
      <c r="G35" s="124">
        <f t="shared" si="6"/>
        <v>765088891</v>
      </c>
      <c r="H35" s="124">
        <f t="shared" si="6"/>
        <v>1588444814.9999993</v>
      </c>
      <c r="I35" s="124">
        <f t="shared" si="6"/>
        <v>2409706852</v>
      </c>
      <c r="J35" s="124">
        <f t="shared" si="6"/>
        <v>3233740936.0000033</v>
      </c>
      <c r="K35" s="124">
        <f t="shared" si="6"/>
        <v>854249840.0000007</v>
      </c>
      <c r="L35" s="124">
        <f t="shared" si="6"/>
        <v>810698850.9999999</v>
      </c>
      <c r="M35" s="124">
        <f t="shared" si="6"/>
        <v>1664948691.0000005</v>
      </c>
      <c r="N35" s="205">
        <f t="shared" si="1"/>
        <v>11.653671886865851</v>
      </c>
      <c r="O35" s="205">
        <f t="shared" si="2"/>
        <v>4.816275345391901</v>
      </c>
      <c r="P35" s="189"/>
      <c r="Q35" s="190"/>
      <c r="R35" s="190" t="s">
        <v>324</v>
      </c>
      <c r="S35" s="124">
        <f>SUM(S6:S34)</f>
        <v>679955319</v>
      </c>
      <c r="T35" s="124">
        <f aca="true" t="shared" si="7" ref="T35:AC35">SUM(T6:T34)</f>
        <v>1440860692</v>
      </c>
      <c r="U35" s="124">
        <f t="shared" si="7"/>
        <v>2169643092.9999995</v>
      </c>
      <c r="V35" s="124">
        <f t="shared" si="7"/>
        <v>2915485521.999998</v>
      </c>
      <c r="W35" s="124">
        <f t="shared" si="7"/>
        <v>737715744</v>
      </c>
      <c r="X35" s="124">
        <f t="shared" si="7"/>
        <v>1546397508</v>
      </c>
      <c r="Y35" s="124">
        <f t="shared" si="7"/>
        <v>2338886950.999999</v>
      </c>
      <c r="Z35" s="124">
        <f t="shared" si="7"/>
        <v>3130841179</v>
      </c>
      <c r="AA35" s="124">
        <f t="shared" si="7"/>
        <v>751888986.0000005</v>
      </c>
      <c r="AB35" s="124">
        <f t="shared" si="7"/>
        <v>815357907</v>
      </c>
      <c r="AC35" s="124">
        <f t="shared" si="7"/>
        <v>1567246893.0000002</v>
      </c>
      <c r="AD35" s="205">
        <f t="shared" si="4"/>
        <v>1.9212334988475561</v>
      </c>
      <c r="AE35" s="205">
        <f t="shared" si="5"/>
        <v>1.348255212009832</v>
      </c>
    </row>
    <row r="36" ht="14.25" customHeight="1">
      <c r="A36" s="106"/>
    </row>
    <row r="37" spans="1:31" ht="14.25" customHeight="1">
      <c r="A37" s="238" t="s">
        <v>86</v>
      </c>
      <c r="B37" s="238" t="s">
        <v>48</v>
      </c>
      <c r="C37" s="257" t="s">
        <v>602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187"/>
      <c r="Q37" s="238" t="s">
        <v>86</v>
      </c>
      <c r="R37" s="255" t="s">
        <v>48</v>
      </c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60"/>
    </row>
    <row r="38" spans="1:38" ht="44.25" customHeight="1">
      <c r="A38" s="254"/>
      <c r="B38" s="254"/>
      <c r="C38" s="73" t="s">
        <v>116</v>
      </c>
      <c r="D38" s="73" t="s">
        <v>117</v>
      </c>
      <c r="E38" s="73" t="s">
        <v>118</v>
      </c>
      <c r="F38" s="73" t="s">
        <v>119</v>
      </c>
      <c r="G38" s="73" t="s">
        <v>321</v>
      </c>
      <c r="H38" s="73" t="s">
        <v>322</v>
      </c>
      <c r="I38" s="73" t="s">
        <v>323</v>
      </c>
      <c r="J38" s="73" t="s">
        <v>573</v>
      </c>
      <c r="K38" s="73" t="s">
        <v>574</v>
      </c>
      <c r="L38" s="73" t="s">
        <v>576</v>
      </c>
      <c r="M38" s="73" t="s">
        <v>575</v>
      </c>
      <c r="N38" s="192" t="s">
        <v>120</v>
      </c>
      <c r="O38" s="192" t="s">
        <v>121</v>
      </c>
      <c r="P38" s="188"/>
      <c r="Q38" s="239"/>
      <c r="R38" s="256"/>
      <c r="S38" s="73" t="s">
        <v>116</v>
      </c>
      <c r="T38" s="73" t="s">
        <v>117</v>
      </c>
      <c r="U38" s="73" t="s">
        <v>118</v>
      </c>
      <c r="V38" s="73" t="s">
        <v>572</v>
      </c>
      <c r="W38" s="73" t="s">
        <v>321</v>
      </c>
      <c r="X38" s="73" t="s">
        <v>322</v>
      </c>
      <c r="Y38" s="73" t="s">
        <v>323</v>
      </c>
      <c r="Z38" s="73" t="s">
        <v>573</v>
      </c>
      <c r="AA38" s="73" t="s">
        <v>574</v>
      </c>
      <c r="AB38" s="73" t="s">
        <v>576</v>
      </c>
      <c r="AC38" s="73" t="s">
        <v>575</v>
      </c>
      <c r="AD38" s="192" t="s">
        <v>120</v>
      </c>
      <c r="AE38" s="192" t="s">
        <v>121</v>
      </c>
      <c r="AF38" s="134"/>
      <c r="AG38" s="134"/>
      <c r="AH38" s="134"/>
      <c r="AI38" s="134"/>
      <c r="AJ38" s="134"/>
      <c r="AK38" s="134"/>
      <c r="AL38" s="134"/>
    </row>
    <row r="39" spans="1:38" ht="14.25" customHeight="1">
      <c r="A39" s="35">
        <v>1</v>
      </c>
      <c r="B39" s="36" t="s">
        <v>142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>
        <f>IF(SUM(L39,K39)=0,"",SUM(K39,L39))</f>
      </c>
      <c r="N39" s="121" t="str">
        <f>_xlfn.IFERROR(K39/G39*100-100," ")</f>
        <v> </v>
      </c>
      <c r="O39" s="121" t="str">
        <f>_xlfn.IFERROR(M39/H39*100-100," ")</f>
        <v> </v>
      </c>
      <c r="P39" s="188"/>
      <c r="Q39" s="35">
        <v>1</v>
      </c>
      <c r="R39" s="77" t="s">
        <v>142</v>
      </c>
      <c r="S39" s="38"/>
      <c r="T39" s="38"/>
      <c r="U39" s="38"/>
      <c r="V39" s="38"/>
      <c r="W39" s="38">
        <v>1163</v>
      </c>
      <c r="X39" s="38">
        <v>2299</v>
      </c>
      <c r="Y39" s="38">
        <v>6249</v>
      </c>
      <c r="Z39" s="38">
        <v>24261.000000000004</v>
      </c>
      <c r="AA39" s="38"/>
      <c r="AB39" s="38" t="s">
        <v>336</v>
      </c>
      <c r="AC39" s="38">
        <f>IF(SUM(AB39,AA39)=0,"",SUM(AA39,AB39))</f>
      </c>
      <c r="AD39" s="121">
        <f>_xlfn.IFERROR(AA39/W39*100-100," ")</f>
        <v>-100</v>
      </c>
      <c r="AE39" s="121" t="str">
        <f>_xlfn.IFERROR(AC39/X39*100-100," ")</f>
        <v> </v>
      </c>
      <c r="AF39" s="201"/>
      <c r="AG39" s="202"/>
      <c r="AH39" s="203"/>
      <c r="AI39" s="199"/>
      <c r="AJ39" s="199"/>
      <c r="AK39" s="199"/>
      <c r="AL39" s="134"/>
    </row>
    <row r="40" spans="1:38" ht="14.25" customHeight="1">
      <c r="A40" s="42">
        <v>2</v>
      </c>
      <c r="B40" s="43" t="s">
        <v>143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>
        <f aca="true" t="shared" si="8" ref="M40:M103">IF(SUM(L40,K40)=0,"",SUM(K40,L40))</f>
      </c>
      <c r="N40" s="121" t="str">
        <f aca="true" t="shared" si="9" ref="N40:N103">_xlfn.IFERROR(K40/G40*100-100," ")</f>
        <v> </v>
      </c>
      <c r="O40" s="121" t="str">
        <f aca="true" t="shared" si="10" ref="O40:O103">_xlfn.IFERROR(M40/H40*100-100," ")</f>
        <v> </v>
      </c>
      <c r="P40" s="188"/>
      <c r="Q40" s="35">
        <v>2</v>
      </c>
      <c r="R40" s="77" t="s">
        <v>143</v>
      </c>
      <c r="S40" s="45"/>
      <c r="T40" s="45"/>
      <c r="U40" s="45">
        <v>6365</v>
      </c>
      <c r="V40" s="45">
        <v>6365</v>
      </c>
      <c r="W40" s="45"/>
      <c r="X40" s="45"/>
      <c r="Y40" s="45"/>
      <c r="Z40" s="45"/>
      <c r="AA40" s="45"/>
      <c r="AB40" s="45"/>
      <c r="AC40" s="45">
        <f aca="true" t="shared" si="11" ref="AC40:AC103">IF(SUM(AB40,AA40)=0,"",SUM(AA40,AB40))</f>
      </c>
      <c r="AD40" s="121" t="str">
        <f aca="true" t="shared" si="12" ref="AD40:AD103">_xlfn.IFERROR(AA40/W40*100-100," ")</f>
        <v> </v>
      </c>
      <c r="AE40" s="121" t="str">
        <f aca="true" t="shared" si="13" ref="AE40:AE103">_xlfn.IFERROR(AC40/X40*100-100," ")</f>
        <v> </v>
      </c>
      <c r="AF40" s="201"/>
      <c r="AG40" s="202"/>
      <c r="AH40" s="202"/>
      <c r="AI40" s="199"/>
      <c r="AJ40" s="199"/>
      <c r="AK40" s="199"/>
      <c r="AL40" s="134"/>
    </row>
    <row r="41" spans="1:38" ht="14.25" customHeight="1">
      <c r="A41" s="42">
        <v>3</v>
      </c>
      <c r="B41" s="43" t="s">
        <v>144</v>
      </c>
      <c r="C41" s="45"/>
      <c r="D41" s="45">
        <v>2097</v>
      </c>
      <c r="E41" s="45">
        <v>8353</v>
      </c>
      <c r="F41" s="45">
        <v>10041</v>
      </c>
      <c r="G41" s="45"/>
      <c r="H41" s="45"/>
      <c r="I41" s="45"/>
      <c r="J41" s="45"/>
      <c r="K41" s="45">
        <v>2000</v>
      </c>
      <c r="L41" s="45"/>
      <c r="M41" s="45">
        <f t="shared" si="8"/>
        <v>2000</v>
      </c>
      <c r="N41" s="121" t="str">
        <f t="shared" si="9"/>
        <v> </v>
      </c>
      <c r="O41" s="121" t="str">
        <f t="shared" si="10"/>
        <v> </v>
      </c>
      <c r="P41" s="188"/>
      <c r="Q41" s="42">
        <v>3</v>
      </c>
      <c r="R41" s="78" t="s">
        <v>144</v>
      </c>
      <c r="S41" s="45">
        <v>284565</v>
      </c>
      <c r="T41" s="45">
        <v>599331</v>
      </c>
      <c r="U41" s="45">
        <v>878264</v>
      </c>
      <c r="V41" s="45">
        <v>1079281.9999999998</v>
      </c>
      <c r="W41" s="45">
        <v>173694</v>
      </c>
      <c r="X41" s="45">
        <v>343820</v>
      </c>
      <c r="Y41" s="45">
        <v>619905</v>
      </c>
      <c r="Z41" s="45">
        <v>804795.0000000003</v>
      </c>
      <c r="AA41" s="45">
        <v>175960.00000000003</v>
      </c>
      <c r="AB41" s="45">
        <v>226014</v>
      </c>
      <c r="AC41" s="45">
        <f t="shared" si="11"/>
        <v>401974</v>
      </c>
      <c r="AD41" s="121">
        <f t="shared" si="12"/>
        <v>1.3045931350536222</v>
      </c>
      <c r="AE41" s="121">
        <f t="shared" si="13"/>
        <v>16.914082950381015</v>
      </c>
      <c r="AF41" s="201"/>
      <c r="AG41" s="202"/>
      <c r="AH41" s="203"/>
      <c r="AI41" s="199"/>
      <c r="AJ41" s="200"/>
      <c r="AK41" s="200"/>
      <c r="AL41" s="134"/>
    </row>
    <row r="42" spans="1:38" ht="14.25" customHeight="1">
      <c r="A42" s="42">
        <v>4</v>
      </c>
      <c r="B42" s="43" t="s">
        <v>145</v>
      </c>
      <c r="C42" s="45">
        <v>276638</v>
      </c>
      <c r="D42" s="45">
        <v>759339</v>
      </c>
      <c r="E42" s="45">
        <v>1090433</v>
      </c>
      <c r="F42" s="45">
        <v>1687216.0000000002</v>
      </c>
      <c r="G42" s="45">
        <v>732367</v>
      </c>
      <c r="H42" s="45">
        <v>883736.0000000001</v>
      </c>
      <c r="I42" s="45">
        <v>1305525.0000000002</v>
      </c>
      <c r="J42" s="45">
        <v>1753239</v>
      </c>
      <c r="K42" s="45">
        <v>539990.9999999999</v>
      </c>
      <c r="L42" s="45">
        <v>658686.9999999999</v>
      </c>
      <c r="M42" s="45">
        <f t="shared" si="8"/>
        <v>1198677.9999999998</v>
      </c>
      <c r="N42" s="121">
        <f t="shared" si="9"/>
        <v>-26.267704579807685</v>
      </c>
      <c r="O42" s="121">
        <f t="shared" si="10"/>
        <v>35.63756596992761</v>
      </c>
      <c r="P42" s="188"/>
      <c r="Q42" s="42">
        <v>4</v>
      </c>
      <c r="R42" s="78" t="s">
        <v>145</v>
      </c>
      <c r="S42" s="45">
        <v>5763318.000000003</v>
      </c>
      <c r="T42" s="45">
        <v>11785984.000000004</v>
      </c>
      <c r="U42" s="45">
        <v>16627132.000000004</v>
      </c>
      <c r="V42" s="45">
        <v>21976408.999999993</v>
      </c>
      <c r="W42" s="45">
        <v>6940524.999999999</v>
      </c>
      <c r="X42" s="45">
        <v>13995155.000000006</v>
      </c>
      <c r="Y42" s="45">
        <v>19533100.000000007</v>
      </c>
      <c r="Z42" s="45">
        <v>52504973.00000004</v>
      </c>
      <c r="AA42" s="45">
        <v>8078862.000000003</v>
      </c>
      <c r="AB42" s="45">
        <v>27008266.000000007</v>
      </c>
      <c r="AC42" s="45">
        <f t="shared" si="11"/>
        <v>35087128.00000001</v>
      </c>
      <c r="AD42" s="121">
        <f t="shared" si="12"/>
        <v>16.401309699194286</v>
      </c>
      <c r="AE42" s="121">
        <f t="shared" si="13"/>
        <v>150.7091061156521</v>
      </c>
      <c r="AF42" s="201"/>
      <c r="AG42" s="203"/>
      <c r="AH42" s="203"/>
      <c r="AI42" s="199"/>
      <c r="AJ42" s="200"/>
      <c r="AK42" s="200"/>
      <c r="AL42" s="134"/>
    </row>
    <row r="43" spans="1:38" ht="14.25" customHeight="1">
      <c r="A43" s="42">
        <v>5</v>
      </c>
      <c r="B43" s="43" t="s">
        <v>146</v>
      </c>
      <c r="C43" s="45"/>
      <c r="D43" s="45">
        <v>17675</v>
      </c>
      <c r="E43" s="45">
        <v>41269</v>
      </c>
      <c r="F43" s="45">
        <v>41269</v>
      </c>
      <c r="G43" s="45"/>
      <c r="H43" s="45"/>
      <c r="I43" s="45"/>
      <c r="J43" s="45"/>
      <c r="K43" s="45"/>
      <c r="L43" s="45"/>
      <c r="M43" s="45">
        <f t="shared" si="8"/>
      </c>
      <c r="N43" s="121" t="str">
        <f t="shared" si="9"/>
        <v> </v>
      </c>
      <c r="O43" s="121" t="str">
        <f t="shared" si="10"/>
        <v> </v>
      </c>
      <c r="P43" s="188"/>
      <c r="Q43" s="42">
        <v>5</v>
      </c>
      <c r="R43" s="78" t="s">
        <v>146</v>
      </c>
      <c r="S43" s="45">
        <v>16912</v>
      </c>
      <c r="T43" s="45">
        <v>23744</v>
      </c>
      <c r="U43" s="45">
        <v>44910</v>
      </c>
      <c r="V43" s="45">
        <v>67828.00000000001</v>
      </c>
      <c r="W43" s="45">
        <v>20949</v>
      </c>
      <c r="X43" s="45">
        <v>28490</v>
      </c>
      <c r="Y43" s="45">
        <v>39035.99999999999</v>
      </c>
      <c r="Z43" s="45">
        <v>60051.00000000001</v>
      </c>
      <c r="AA43" s="45">
        <v>2649</v>
      </c>
      <c r="AB43" s="45">
        <v>5411</v>
      </c>
      <c r="AC43" s="45">
        <f t="shared" si="11"/>
        <v>8060</v>
      </c>
      <c r="AD43" s="121">
        <f t="shared" si="12"/>
        <v>-87.35500501217241</v>
      </c>
      <c r="AE43" s="121">
        <f t="shared" si="13"/>
        <v>-71.70937170937171</v>
      </c>
      <c r="AF43" s="201"/>
      <c r="AG43" s="202"/>
      <c r="AH43" s="203"/>
      <c r="AI43" s="199"/>
      <c r="AJ43" s="200"/>
      <c r="AK43" s="200"/>
      <c r="AL43" s="134"/>
    </row>
    <row r="44" spans="1:38" ht="14.25" customHeight="1">
      <c r="A44" s="42">
        <v>6</v>
      </c>
      <c r="B44" s="43" t="s">
        <v>56</v>
      </c>
      <c r="C44" s="45">
        <v>13608477.000000002</v>
      </c>
      <c r="D44" s="45">
        <v>21718073.000000007</v>
      </c>
      <c r="E44" s="45">
        <v>26579106.000000007</v>
      </c>
      <c r="F44" s="45">
        <v>33085754.000000034</v>
      </c>
      <c r="G44" s="45">
        <v>5288721</v>
      </c>
      <c r="H44" s="45">
        <v>15464839.999999996</v>
      </c>
      <c r="I44" s="45">
        <v>20637678.999999996</v>
      </c>
      <c r="J44" s="45">
        <v>26160848.00000002</v>
      </c>
      <c r="K44" s="45">
        <v>7536041.000000002</v>
      </c>
      <c r="L44" s="45">
        <v>5205148.000000002</v>
      </c>
      <c r="M44" s="45">
        <f t="shared" si="8"/>
        <v>12741189.000000004</v>
      </c>
      <c r="N44" s="121">
        <f t="shared" si="9"/>
        <v>42.492693413019936</v>
      </c>
      <c r="O44" s="121">
        <f t="shared" si="10"/>
        <v>-17.61189252523785</v>
      </c>
      <c r="P44" s="188"/>
      <c r="Q44" s="42">
        <v>6</v>
      </c>
      <c r="R44" s="78" t="s">
        <v>56</v>
      </c>
      <c r="S44" s="45">
        <v>50863623.99999992</v>
      </c>
      <c r="T44" s="45">
        <v>105482875.99999991</v>
      </c>
      <c r="U44" s="45">
        <v>151664763.99999988</v>
      </c>
      <c r="V44" s="45">
        <v>210840805.00000003</v>
      </c>
      <c r="W44" s="45">
        <v>63765851.999999955</v>
      </c>
      <c r="X44" s="45">
        <v>111018085.99999994</v>
      </c>
      <c r="Y44" s="45">
        <v>158838136.00000012</v>
      </c>
      <c r="Z44" s="45">
        <v>214596975.00000006</v>
      </c>
      <c r="AA44" s="45">
        <v>36459522.00000007</v>
      </c>
      <c r="AB44" s="45">
        <v>36322532.000000015</v>
      </c>
      <c r="AC44" s="45">
        <f t="shared" si="11"/>
        <v>72782054.00000009</v>
      </c>
      <c r="AD44" s="121">
        <f t="shared" si="12"/>
        <v>-42.82281055383673</v>
      </c>
      <c r="AE44" s="121">
        <f t="shared" si="13"/>
        <v>-34.441263921627936</v>
      </c>
      <c r="AF44" s="201"/>
      <c r="AG44" s="203"/>
      <c r="AH44" s="203"/>
      <c r="AI44" s="199"/>
      <c r="AJ44" s="200"/>
      <c r="AK44" s="200"/>
      <c r="AL44" s="134"/>
    </row>
    <row r="45" spans="1:38" ht="14.25" customHeight="1">
      <c r="A45" s="42">
        <v>7</v>
      </c>
      <c r="B45" s="43" t="s">
        <v>147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>
        <f t="shared" si="8"/>
      </c>
      <c r="N45" s="121" t="str">
        <f t="shared" si="9"/>
        <v> </v>
      </c>
      <c r="O45" s="121" t="str">
        <f t="shared" si="10"/>
        <v> </v>
      </c>
      <c r="P45" s="188"/>
      <c r="Q45" s="42">
        <v>7</v>
      </c>
      <c r="R45" s="78" t="s">
        <v>147</v>
      </c>
      <c r="S45" s="45">
        <v>9571</v>
      </c>
      <c r="T45" s="45">
        <v>11236</v>
      </c>
      <c r="U45" s="45">
        <v>12681</v>
      </c>
      <c r="V45" s="45">
        <v>24702</v>
      </c>
      <c r="W45" s="45"/>
      <c r="X45" s="45"/>
      <c r="Y45" s="45">
        <v>16497</v>
      </c>
      <c r="Z45" s="45">
        <v>16497</v>
      </c>
      <c r="AA45" s="45">
        <v>8858</v>
      </c>
      <c r="AB45" s="45">
        <v>3342</v>
      </c>
      <c r="AC45" s="45">
        <f t="shared" si="11"/>
        <v>12200</v>
      </c>
      <c r="AD45" s="121" t="str">
        <f t="shared" si="12"/>
        <v> </v>
      </c>
      <c r="AE45" s="121" t="str">
        <f t="shared" si="13"/>
        <v> </v>
      </c>
      <c r="AF45" s="201"/>
      <c r="AG45" s="202"/>
      <c r="AH45" s="203"/>
      <c r="AI45" s="199"/>
      <c r="AJ45" s="200"/>
      <c r="AK45" s="200"/>
      <c r="AL45" s="134"/>
    </row>
    <row r="46" spans="1:38" ht="14.25" customHeight="1">
      <c r="A46" s="42">
        <v>8</v>
      </c>
      <c r="B46" s="43" t="s">
        <v>148</v>
      </c>
      <c r="C46" s="45">
        <v>7050</v>
      </c>
      <c r="D46" s="45">
        <v>8427</v>
      </c>
      <c r="E46" s="45">
        <v>8427</v>
      </c>
      <c r="F46" s="45">
        <v>9735</v>
      </c>
      <c r="G46" s="45">
        <v>4535</v>
      </c>
      <c r="H46" s="45">
        <v>4535</v>
      </c>
      <c r="I46" s="45">
        <v>4535</v>
      </c>
      <c r="J46" s="45">
        <v>4535</v>
      </c>
      <c r="K46" s="45"/>
      <c r="L46" s="45"/>
      <c r="M46" s="45">
        <f t="shared" si="8"/>
      </c>
      <c r="N46" s="121">
        <f t="shared" si="9"/>
        <v>-100</v>
      </c>
      <c r="O46" s="121" t="str">
        <f t="shared" si="10"/>
        <v> </v>
      </c>
      <c r="P46" s="188"/>
      <c r="Q46" s="42">
        <v>8</v>
      </c>
      <c r="R46" s="78" t="s">
        <v>148</v>
      </c>
      <c r="S46" s="45">
        <v>46327.99999999999</v>
      </c>
      <c r="T46" s="45">
        <v>71148</v>
      </c>
      <c r="U46" s="45">
        <v>135784</v>
      </c>
      <c r="V46" s="45">
        <v>198881.00000000003</v>
      </c>
      <c r="W46" s="45">
        <v>75200.00000000001</v>
      </c>
      <c r="X46" s="45">
        <v>102373</v>
      </c>
      <c r="Y46" s="45">
        <v>181877</v>
      </c>
      <c r="Z46" s="45">
        <v>210400.00000000006</v>
      </c>
      <c r="AA46" s="45">
        <v>57335</v>
      </c>
      <c r="AB46" s="45">
        <v>108210</v>
      </c>
      <c r="AC46" s="45">
        <f t="shared" si="11"/>
        <v>165545</v>
      </c>
      <c r="AD46" s="121">
        <f t="shared" si="12"/>
        <v>-23.756648936170237</v>
      </c>
      <c r="AE46" s="121">
        <f t="shared" si="13"/>
        <v>61.70767682885136</v>
      </c>
      <c r="AF46" s="201"/>
      <c r="AG46" s="203"/>
      <c r="AH46" s="203"/>
      <c r="AI46" s="199"/>
      <c r="AJ46" s="200"/>
      <c r="AK46" s="200"/>
      <c r="AL46" s="134"/>
    </row>
    <row r="47" spans="1:38" ht="14.25" customHeight="1">
      <c r="A47" s="42">
        <v>9</v>
      </c>
      <c r="B47" s="43" t="s">
        <v>149</v>
      </c>
      <c r="C47" s="45"/>
      <c r="D47" s="45"/>
      <c r="E47" s="45">
        <v>13872511</v>
      </c>
      <c r="F47" s="45">
        <v>13872511</v>
      </c>
      <c r="G47" s="45"/>
      <c r="H47" s="45"/>
      <c r="I47" s="45"/>
      <c r="J47" s="45"/>
      <c r="K47" s="45"/>
      <c r="L47" s="45"/>
      <c r="M47" s="45">
        <f t="shared" si="8"/>
      </c>
      <c r="N47" s="121" t="str">
        <f t="shared" si="9"/>
        <v> </v>
      </c>
      <c r="O47" s="121" t="str">
        <f t="shared" si="10"/>
        <v> </v>
      </c>
      <c r="P47" s="188"/>
      <c r="Q47" s="42">
        <v>9</v>
      </c>
      <c r="R47" s="78" t="s">
        <v>149</v>
      </c>
      <c r="S47" s="45"/>
      <c r="T47" s="45">
        <v>12528</v>
      </c>
      <c r="U47" s="45">
        <v>26740</v>
      </c>
      <c r="V47" s="45">
        <v>7350115</v>
      </c>
      <c r="W47" s="45"/>
      <c r="X47" s="45">
        <v>47770</v>
      </c>
      <c r="Y47" s="45">
        <v>51882</v>
      </c>
      <c r="Z47" s="45">
        <v>56212</v>
      </c>
      <c r="AA47" s="45">
        <v>240000</v>
      </c>
      <c r="AB47" s="45">
        <v>1430</v>
      </c>
      <c r="AC47" s="45">
        <f t="shared" si="11"/>
        <v>241430</v>
      </c>
      <c r="AD47" s="121" t="str">
        <f t="shared" si="12"/>
        <v> </v>
      </c>
      <c r="AE47" s="121">
        <f t="shared" si="13"/>
        <v>405.4008792128951</v>
      </c>
      <c r="AF47" s="201"/>
      <c r="AG47" s="202"/>
      <c r="AH47" s="203"/>
      <c r="AI47" s="199"/>
      <c r="AJ47" s="200"/>
      <c r="AK47" s="200"/>
      <c r="AL47" s="134"/>
    </row>
    <row r="48" spans="1:38" ht="14.25" customHeight="1">
      <c r="A48" s="42">
        <v>10</v>
      </c>
      <c r="B48" s="96" t="s">
        <v>150</v>
      </c>
      <c r="C48" s="45"/>
      <c r="D48" s="45"/>
      <c r="E48" s="45"/>
      <c r="F48" s="45"/>
      <c r="G48" s="45">
        <v>3376</v>
      </c>
      <c r="H48" s="45">
        <v>3376</v>
      </c>
      <c r="I48" s="45">
        <v>12291</v>
      </c>
      <c r="J48" s="45">
        <v>15314</v>
      </c>
      <c r="K48" s="45"/>
      <c r="L48" s="45"/>
      <c r="M48" s="45">
        <f t="shared" si="8"/>
      </c>
      <c r="N48" s="121">
        <f t="shared" si="9"/>
        <v>-100</v>
      </c>
      <c r="O48" s="121" t="str">
        <f t="shared" si="10"/>
        <v> </v>
      </c>
      <c r="P48" s="188"/>
      <c r="Q48" s="42">
        <v>10</v>
      </c>
      <c r="R48" s="41" t="s">
        <v>150</v>
      </c>
      <c r="S48" s="45"/>
      <c r="T48" s="45"/>
      <c r="U48" s="45"/>
      <c r="V48" s="45"/>
      <c r="W48" s="45"/>
      <c r="X48" s="45"/>
      <c r="Y48" s="45">
        <v>1071</v>
      </c>
      <c r="Z48" s="45">
        <v>1071</v>
      </c>
      <c r="AA48" s="45"/>
      <c r="AB48" s="45"/>
      <c r="AC48" s="45">
        <f t="shared" si="11"/>
      </c>
      <c r="AD48" s="121" t="str">
        <f t="shared" si="12"/>
        <v> </v>
      </c>
      <c r="AE48" s="121" t="str">
        <f t="shared" si="13"/>
        <v> </v>
      </c>
      <c r="AF48" s="201"/>
      <c r="AG48" s="203"/>
      <c r="AH48" s="203"/>
      <c r="AI48" s="199"/>
      <c r="AJ48" s="199"/>
      <c r="AK48" s="199"/>
      <c r="AL48" s="134"/>
    </row>
    <row r="49" spans="1:38" ht="14.25" customHeight="1">
      <c r="A49" s="42">
        <v>11</v>
      </c>
      <c r="B49" s="43" t="s">
        <v>63</v>
      </c>
      <c r="C49" s="45">
        <v>38335312.99999999</v>
      </c>
      <c r="D49" s="45">
        <v>66731600</v>
      </c>
      <c r="E49" s="45">
        <v>81542739</v>
      </c>
      <c r="F49" s="45">
        <v>99579792.00000001</v>
      </c>
      <c r="G49" s="45">
        <v>16339646.999999996</v>
      </c>
      <c r="H49" s="45">
        <v>37812906.99999999</v>
      </c>
      <c r="I49" s="45">
        <v>55880295.99999998</v>
      </c>
      <c r="J49" s="45">
        <v>77913596</v>
      </c>
      <c r="K49" s="45">
        <v>18164093.999999996</v>
      </c>
      <c r="L49" s="45">
        <v>28600042.000000004</v>
      </c>
      <c r="M49" s="45">
        <f t="shared" si="8"/>
        <v>46764136</v>
      </c>
      <c r="N49" s="121">
        <f t="shared" si="9"/>
        <v>11.165767534635222</v>
      </c>
      <c r="O49" s="121">
        <f t="shared" si="10"/>
        <v>23.672416934249483</v>
      </c>
      <c r="P49" s="188"/>
      <c r="Q49" s="42">
        <v>11</v>
      </c>
      <c r="R49" s="78" t="s">
        <v>63</v>
      </c>
      <c r="S49" s="45">
        <v>8994497.000000004</v>
      </c>
      <c r="T49" s="45">
        <v>21081555</v>
      </c>
      <c r="U49" s="45">
        <v>33780741</v>
      </c>
      <c r="V49" s="45">
        <v>42861045.99999993</v>
      </c>
      <c r="W49" s="45">
        <v>10605077.999999985</v>
      </c>
      <c r="X49" s="45">
        <v>19251856.999999996</v>
      </c>
      <c r="Y49" s="45">
        <v>29463863.000000004</v>
      </c>
      <c r="Z49" s="45">
        <v>35909845.000000015</v>
      </c>
      <c r="AA49" s="45">
        <v>6237722.000000001</v>
      </c>
      <c r="AB49" s="45">
        <v>10619685.000000002</v>
      </c>
      <c r="AC49" s="45">
        <f t="shared" si="11"/>
        <v>16857407.000000004</v>
      </c>
      <c r="AD49" s="121">
        <f t="shared" si="12"/>
        <v>-41.18174331202458</v>
      </c>
      <c r="AE49" s="121">
        <f t="shared" si="13"/>
        <v>-12.43750148362308</v>
      </c>
      <c r="AF49" s="201"/>
      <c r="AG49" s="203"/>
      <c r="AH49" s="203"/>
      <c r="AI49" s="199"/>
      <c r="AJ49" s="200"/>
      <c r="AK49" s="200"/>
      <c r="AL49" s="134"/>
    </row>
    <row r="50" spans="1:38" ht="14.25" customHeight="1">
      <c r="A50" s="42">
        <v>12</v>
      </c>
      <c r="B50" s="43" t="s">
        <v>151</v>
      </c>
      <c r="C50" s="45">
        <v>4373235.999999999</v>
      </c>
      <c r="D50" s="45">
        <v>9952924</v>
      </c>
      <c r="E50" s="45">
        <v>14519492</v>
      </c>
      <c r="F50" s="45">
        <v>18524368.999999996</v>
      </c>
      <c r="G50" s="45">
        <v>3944576</v>
      </c>
      <c r="H50" s="45">
        <v>8239818.000000003</v>
      </c>
      <c r="I50" s="45">
        <v>11263487.000000002</v>
      </c>
      <c r="J50" s="45">
        <v>18908204.99999999</v>
      </c>
      <c r="K50" s="45">
        <v>6352464.000000001</v>
      </c>
      <c r="L50" s="45">
        <v>3315216.999999999</v>
      </c>
      <c r="M50" s="45">
        <f t="shared" si="8"/>
        <v>9667681</v>
      </c>
      <c r="N50" s="121">
        <f t="shared" si="9"/>
        <v>61.043011973910524</v>
      </c>
      <c r="O50" s="121">
        <f t="shared" si="10"/>
        <v>17.32881721416659</v>
      </c>
      <c r="P50" s="188"/>
      <c r="Q50" s="42">
        <v>12</v>
      </c>
      <c r="R50" s="78" t="s">
        <v>151</v>
      </c>
      <c r="S50" s="45">
        <v>2743831</v>
      </c>
      <c r="T50" s="45">
        <v>5971150</v>
      </c>
      <c r="U50" s="45">
        <v>8482419</v>
      </c>
      <c r="V50" s="45">
        <v>11451943</v>
      </c>
      <c r="W50" s="45">
        <v>2688958.0000000005</v>
      </c>
      <c r="X50" s="45">
        <v>6638639</v>
      </c>
      <c r="Y50" s="45">
        <v>9346537</v>
      </c>
      <c r="Z50" s="45">
        <v>12277416.000000002</v>
      </c>
      <c r="AA50" s="45">
        <v>2312387.999999999</v>
      </c>
      <c r="AB50" s="45">
        <v>3721268</v>
      </c>
      <c r="AC50" s="45">
        <f t="shared" si="11"/>
        <v>6033655.999999999</v>
      </c>
      <c r="AD50" s="121">
        <f t="shared" si="12"/>
        <v>-14.004309476012693</v>
      </c>
      <c r="AE50" s="121">
        <f t="shared" si="13"/>
        <v>-9.113057661367051</v>
      </c>
      <c r="AF50" s="201"/>
      <c r="AG50" s="203"/>
      <c r="AH50" s="203"/>
      <c r="AI50" s="199"/>
      <c r="AJ50" s="200"/>
      <c r="AK50" s="200"/>
      <c r="AL50" s="134"/>
    </row>
    <row r="51" spans="1:38" ht="14.25" customHeight="1">
      <c r="A51" s="42">
        <v>13</v>
      </c>
      <c r="B51" s="43" t="s">
        <v>70</v>
      </c>
      <c r="C51" s="45">
        <v>24001383.000000004</v>
      </c>
      <c r="D51" s="45">
        <v>33638133</v>
      </c>
      <c r="E51" s="45">
        <v>59990741</v>
      </c>
      <c r="F51" s="45">
        <v>73872485</v>
      </c>
      <c r="G51" s="45">
        <v>24452104</v>
      </c>
      <c r="H51" s="45">
        <v>50196684</v>
      </c>
      <c r="I51" s="45">
        <v>83197591.99999997</v>
      </c>
      <c r="J51" s="45">
        <v>96279620.00000001</v>
      </c>
      <c r="K51" s="45">
        <v>12935117.999999998</v>
      </c>
      <c r="L51" s="45">
        <v>32545255</v>
      </c>
      <c r="M51" s="45">
        <f t="shared" si="8"/>
        <v>45480373</v>
      </c>
      <c r="N51" s="121">
        <f t="shared" si="9"/>
        <v>-47.100184098677154</v>
      </c>
      <c r="O51" s="121">
        <f t="shared" si="10"/>
        <v>-9.395662470453232</v>
      </c>
      <c r="P51" s="188"/>
      <c r="Q51" s="42">
        <v>13</v>
      </c>
      <c r="R51" s="78" t="s">
        <v>70</v>
      </c>
      <c r="S51" s="45">
        <v>2287981.9999999986</v>
      </c>
      <c r="T51" s="45">
        <v>4606083.999999998</v>
      </c>
      <c r="U51" s="45">
        <v>7946013.999999997</v>
      </c>
      <c r="V51" s="45">
        <v>10849175.999999993</v>
      </c>
      <c r="W51" s="45">
        <v>1936247</v>
      </c>
      <c r="X51" s="45">
        <v>4159154</v>
      </c>
      <c r="Y51" s="45">
        <v>6630346.999999999</v>
      </c>
      <c r="Z51" s="45">
        <v>9488201.000000004</v>
      </c>
      <c r="AA51" s="45">
        <v>1902469.0000000005</v>
      </c>
      <c r="AB51" s="45">
        <v>2165561.999999999</v>
      </c>
      <c r="AC51" s="45">
        <f t="shared" si="11"/>
        <v>4068030.9999999995</v>
      </c>
      <c r="AD51" s="121">
        <f t="shared" si="12"/>
        <v>-1.7445088359077943</v>
      </c>
      <c r="AE51" s="121">
        <f t="shared" si="13"/>
        <v>-2.190902284454978</v>
      </c>
      <c r="AF51" s="201"/>
      <c r="AG51" s="203"/>
      <c r="AH51" s="203"/>
      <c r="AI51" s="199"/>
      <c r="AJ51" s="200"/>
      <c r="AK51" s="200"/>
      <c r="AL51" s="134"/>
    </row>
    <row r="52" spans="1:38" ht="14.25" customHeight="1">
      <c r="A52" s="42">
        <v>14</v>
      </c>
      <c r="B52" s="43" t="s">
        <v>152</v>
      </c>
      <c r="C52" s="45">
        <v>46249</v>
      </c>
      <c r="D52" s="45">
        <v>46249</v>
      </c>
      <c r="E52" s="45">
        <v>46249</v>
      </c>
      <c r="F52" s="45">
        <v>48027</v>
      </c>
      <c r="G52" s="45">
        <v>8172</v>
      </c>
      <c r="H52" s="45">
        <v>8172</v>
      </c>
      <c r="I52" s="45">
        <v>34807</v>
      </c>
      <c r="J52" s="45">
        <v>101950</v>
      </c>
      <c r="K52" s="45">
        <v>9598</v>
      </c>
      <c r="L52" s="45">
        <v>5051</v>
      </c>
      <c r="M52" s="45">
        <f t="shared" si="8"/>
        <v>14649</v>
      </c>
      <c r="N52" s="121">
        <f t="shared" si="9"/>
        <v>17.449828683308866</v>
      </c>
      <c r="O52" s="121">
        <f t="shared" si="10"/>
        <v>79.25844346549192</v>
      </c>
      <c r="P52" s="188"/>
      <c r="Q52" s="42">
        <v>14</v>
      </c>
      <c r="R52" s="78" t="s">
        <v>152</v>
      </c>
      <c r="S52" s="45">
        <v>235902.0000000001</v>
      </c>
      <c r="T52" s="45">
        <v>1351848</v>
      </c>
      <c r="U52" s="45">
        <v>1557980</v>
      </c>
      <c r="V52" s="45">
        <v>1778381.9999999995</v>
      </c>
      <c r="W52" s="45">
        <v>274111</v>
      </c>
      <c r="X52" s="45">
        <v>679635</v>
      </c>
      <c r="Y52" s="45">
        <v>998558.0000000001</v>
      </c>
      <c r="Z52" s="45">
        <v>1289414</v>
      </c>
      <c r="AA52" s="45">
        <v>432945.00000000006</v>
      </c>
      <c r="AB52" s="45">
        <v>385987</v>
      </c>
      <c r="AC52" s="45">
        <f t="shared" si="11"/>
        <v>818932</v>
      </c>
      <c r="AD52" s="121">
        <f t="shared" si="12"/>
        <v>57.945139013027585</v>
      </c>
      <c r="AE52" s="121">
        <f t="shared" si="13"/>
        <v>20.495854392431227</v>
      </c>
      <c r="AF52" s="201"/>
      <c r="AG52" s="203"/>
      <c r="AH52" s="203"/>
      <c r="AI52" s="199"/>
      <c r="AJ52" s="200"/>
      <c r="AK52" s="200"/>
      <c r="AL52" s="134"/>
    </row>
    <row r="53" spans="1:38" ht="14.25" customHeight="1">
      <c r="A53" s="42">
        <v>15</v>
      </c>
      <c r="B53" s="43" t="s">
        <v>153</v>
      </c>
      <c r="C53" s="45">
        <v>33934</v>
      </c>
      <c r="D53" s="45">
        <v>56593</v>
      </c>
      <c r="E53" s="45">
        <v>83236</v>
      </c>
      <c r="F53" s="45">
        <v>103613.00000000001</v>
      </c>
      <c r="G53" s="45">
        <v>16845</v>
      </c>
      <c r="H53" s="45">
        <v>203813</v>
      </c>
      <c r="I53" s="45">
        <v>365318</v>
      </c>
      <c r="J53" s="45">
        <v>545776.9999999999</v>
      </c>
      <c r="K53" s="45">
        <v>93109</v>
      </c>
      <c r="L53" s="45">
        <v>263422</v>
      </c>
      <c r="M53" s="45">
        <f t="shared" si="8"/>
        <v>356531</v>
      </c>
      <c r="N53" s="121">
        <f t="shared" si="9"/>
        <v>452.73968536657753</v>
      </c>
      <c r="O53" s="121">
        <f t="shared" si="10"/>
        <v>74.9304509525889</v>
      </c>
      <c r="P53" s="188"/>
      <c r="Q53" s="42">
        <v>15</v>
      </c>
      <c r="R53" s="78" t="s">
        <v>153</v>
      </c>
      <c r="S53" s="45">
        <v>152037</v>
      </c>
      <c r="T53" s="45">
        <v>334713</v>
      </c>
      <c r="U53" s="45">
        <v>594118</v>
      </c>
      <c r="V53" s="45">
        <v>804262.9999999999</v>
      </c>
      <c r="W53" s="45">
        <v>525986.9999999998</v>
      </c>
      <c r="X53" s="45">
        <v>702123.9999999999</v>
      </c>
      <c r="Y53" s="45">
        <v>1105176.9999999995</v>
      </c>
      <c r="Z53" s="45">
        <v>1476835.0000000005</v>
      </c>
      <c r="AA53" s="45">
        <v>397090</v>
      </c>
      <c r="AB53" s="45">
        <v>616287.0000000001</v>
      </c>
      <c r="AC53" s="45">
        <f t="shared" si="11"/>
        <v>1013377.0000000001</v>
      </c>
      <c r="AD53" s="121">
        <f t="shared" si="12"/>
        <v>-24.505738734987716</v>
      </c>
      <c r="AE53" s="121">
        <f t="shared" si="13"/>
        <v>44.33020378166822</v>
      </c>
      <c r="AF53" s="201"/>
      <c r="AG53" s="203"/>
      <c r="AH53" s="203"/>
      <c r="AI53" s="199"/>
      <c r="AJ53" s="200"/>
      <c r="AK53" s="200"/>
      <c r="AL53" s="134"/>
    </row>
    <row r="54" spans="1:38" ht="14.25" customHeight="1">
      <c r="A54" s="42">
        <v>16</v>
      </c>
      <c r="B54" s="43" t="s">
        <v>154</v>
      </c>
      <c r="C54" s="45">
        <v>69290641</v>
      </c>
      <c r="D54" s="45">
        <v>141745595</v>
      </c>
      <c r="E54" s="45">
        <v>236042465</v>
      </c>
      <c r="F54" s="45">
        <v>328524938.99999994</v>
      </c>
      <c r="G54" s="45">
        <v>84549369</v>
      </c>
      <c r="H54" s="45">
        <v>121801549</v>
      </c>
      <c r="I54" s="45">
        <v>156213173</v>
      </c>
      <c r="J54" s="45">
        <v>183369151</v>
      </c>
      <c r="K54" s="45">
        <v>41288136.99999999</v>
      </c>
      <c r="L54" s="45">
        <v>14680188</v>
      </c>
      <c r="M54" s="45">
        <f t="shared" si="8"/>
        <v>55968324.99999999</v>
      </c>
      <c r="N54" s="121">
        <f t="shared" si="9"/>
        <v>-51.1668301155506</v>
      </c>
      <c r="O54" s="121">
        <f t="shared" si="10"/>
        <v>-54.049578630564056</v>
      </c>
      <c r="P54" s="188"/>
      <c r="Q54" s="42">
        <v>16</v>
      </c>
      <c r="R54" s="78" t="s">
        <v>154</v>
      </c>
      <c r="S54" s="45">
        <v>13355541.999999993</v>
      </c>
      <c r="T54" s="45">
        <v>27339378.999999978</v>
      </c>
      <c r="U54" s="45">
        <v>40063496.999999985</v>
      </c>
      <c r="V54" s="45">
        <v>55289743.999999985</v>
      </c>
      <c r="W54" s="45">
        <v>11057190.000000002</v>
      </c>
      <c r="X54" s="45">
        <v>26212980.000000015</v>
      </c>
      <c r="Y54" s="45">
        <v>40956385.00000002</v>
      </c>
      <c r="Z54" s="45">
        <v>53273602.000000015</v>
      </c>
      <c r="AA54" s="45">
        <v>10387035</v>
      </c>
      <c r="AB54" s="45">
        <v>30452399.999999993</v>
      </c>
      <c r="AC54" s="45">
        <f t="shared" si="11"/>
        <v>40839434.99999999</v>
      </c>
      <c r="AD54" s="121">
        <f t="shared" si="12"/>
        <v>-6.060807492681249</v>
      </c>
      <c r="AE54" s="121">
        <f t="shared" si="13"/>
        <v>55.79852042766586</v>
      </c>
      <c r="AF54" s="201"/>
      <c r="AG54" s="203"/>
      <c r="AH54" s="203"/>
      <c r="AI54" s="199"/>
      <c r="AJ54" s="200"/>
      <c r="AK54" s="200"/>
      <c r="AL54" s="134"/>
    </row>
    <row r="55" spans="1:38" ht="14.25" customHeight="1">
      <c r="A55" s="42">
        <v>17</v>
      </c>
      <c r="B55" s="43" t="s">
        <v>155</v>
      </c>
      <c r="C55" s="45">
        <v>2113751</v>
      </c>
      <c r="D55" s="45">
        <v>5517032</v>
      </c>
      <c r="E55" s="45">
        <v>9092423</v>
      </c>
      <c r="F55" s="45">
        <v>11865336</v>
      </c>
      <c r="G55" s="45">
        <v>2248494</v>
      </c>
      <c r="H55" s="45">
        <v>4737093</v>
      </c>
      <c r="I55" s="45">
        <v>6807706</v>
      </c>
      <c r="J55" s="45">
        <v>8864680.999999998</v>
      </c>
      <c r="K55" s="45">
        <v>2277497</v>
      </c>
      <c r="L55" s="45">
        <v>2048153.0000000002</v>
      </c>
      <c r="M55" s="45">
        <f t="shared" si="8"/>
        <v>4325650</v>
      </c>
      <c r="N55" s="121">
        <f t="shared" si="9"/>
        <v>1.2898855856408744</v>
      </c>
      <c r="O55" s="121">
        <f t="shared" si="10"/>
        <v>-8.685558843788797</v>
      </c>
      <c r="P55" s="188"/>
      <c r="Q55" s="42">
        <v>17</v>
      </c>
      <c r="R55" s="78" t="s">
        <v>155</v>
      </c>
      <c r="S55" s="45">
        <v>3363801.9999999995</v>
      </c>
      <c r="T55" s="45">
        <v>8700757</v>
      </c>
      <c r="U55" s="45">
        <v>11373090</v>
      </c>
      <c r="V55" s="45">
        <v>13163387.999999996</v>
      </c>
      <c r="W55" s="45">
        <v>2742491</v>
      </c>
      <c r="X55" s="45">
        <v>8170429.999999999</v>
      </c>
      <c r="Y55" s="45">
        <v>9904731.999999998</v>
      </c>
      <c r="Z55" s="45">
        <v>12369745.999999998</v>
      </c>
      <c r="AA55" s="45">
        <v>2273020</v>
      </c>
      <c r="AB55" s="45">
        <v>1997894</v>
      </c>
      <c r="AC55" s="45">
        <f t="shared" si="11"/>
        <v>4270914</v>
      </c>
      <c r="AD55" s="121">
        <f t="shared" si="12"/>
        <v>-17.11841533846419</v>
      </c>
      <c r="AE55" s="121">
        <f t="shared" si="13"/>
        <v>-47.7271820454982</v>
      </c>
      <c r="AF55" s="201"/>
      <c r="AG55" s="203"/>
      <c r="AH55" s="203"/>
      <c r="AI55" s="199"/>
      <c r="AJ55" s="200"/>
      <c r="AK55" s="200"/>
      <c r="AL55" s="134"/>
    </row>
    <row r="56" spans="1:38" ht="14.25" customHeight="1">
      <c r="A56" s="42">
        <v>18</v>
      </c>
      <c r="B56" s="43" t="s">
        <v>156</v>
      </c>
      <c r="C56" s="45">
        <v>4372492</v>
      </c>
      <c r="D56" s="45">
        <v>12490733</v>
      </c>
      <c r="E56" s="45">
        <v>22538625.999999993</v>
      </c>
      <c r="F56" s="45">
        <v>29265554</v>
      </c>
      <c r="G56" s="45">
        <v>6572730.999999999</v>
      </c>
      <c r="H56" s="45">
        <v>16525011</v>
      </c>
      <c r="I56" s="45">
        <v>26211671.000000004</v>
      </c>
      <c r="J56" s="45">
        <v>34725989</v>
      </c>
      <c r="K56" s="45">
        <v>6625098</v>
      </c>
      <c r="L56" s="45">
        <v>10972962</v>
      </c>
      <c r="M56" s="45">
        <f t="shared" si="8"/>
        <v>17598060</v>
      </c>
      <c r="N56" s="121">
        <f t="shared" si="9"/>
        <v>0.7967312217706848</v>
      </c>
      <c r="O56" s="121">
        <f t="shared" si="10"/>
        <v>6.493484331114814</v>
      </c>
      <c r="P56" s="188"/>
      <c r="Q56" s="42">
        <v>18</v>
      </c>
      <c r="R56" s="78" t="s">
        <v>156</v>
      </c>
      <c r="S56" s="45">
        <v>5675796.999999998</v>
      </c>
      <c r="T56" s="45">
        <v>14222882.999999996</v>
      </c>
      <c r="U56" s="45">
        <v>21673794.999999993</v>
      </c>
      <c r="V56" s="45">
        <v>25482258.000000015</v>
      </c>
      <c r="W56" s="45">
        <v>6902431</v>
      </c>
      <c r="X56" s="45">
        <v>16972989</v>
      </c>
      <c r="Y56" s="45">
        <v>23681259</v>
      </c>
      <c r="Z56" s="45">
        <v>27968662.99999999</v>
      </c>
      <c r="AA56" s="45">
        <v>7827474.000000002</v>
      </c>
      <c r="AB56" s="45">
        <v>12096707.999999998</v>
      </c>
      <c r="AC56" s="45">
        <f t="shared" si="11"/>
        <v>19924182</v>
      </c>
      <c r="AD56" s="121">
        <f t="shared" si="12"/>
        <v>13.401698618935882</v>
      </c>
      <c r="AE56" s="121">
        <f t="shared" si="13"/>
        <v>17.38758565153138</v>
      </c>
      <c r="AF56" s="201"/>
      <c r="AG56" s="203"/>
      <c r="AH56" s="203"/>
      <c r="AI56" s="199"/>
      <c r="AJ56" s="200"/>
      <c r="AK56" s="200"/>
      <c r="AL56" s="134"/>
    </row>
    <row r="57" spans="1:38" ht="14.25" customHeight="1">
      <c r="A57" s="42">
        <v>19</v>
      </c>
      <c r="B57" s="43" t="s">
        <v>157</v>
      </c>
      <c r="C57" s="45"/>
      <c r="D57" s="45"/>
      <c r="E57" s="45">
        <v>44592</v>
      </c>
      <c r="F57" s="45">
        <v>450512</v>
      </c>
      <c r="G57" s="45">
        <v>228129</v>
      </c>
      <c r="H57" s="45">
        <v>358505</v>
      </c>
      <c r="I57" s="45">
        <v>974391</v>
      </c>
      <c r="J57" s="45">
        <v>1464582</v>
      </c>
      <c r="K57" s="45"/>
      <c r="L57" s="45">
        <v>13981</v>
      </c>
      <c r="M57" s="45">
        <f t="shared" si="8"/>
        <v>13981</v>
      </c>
      <c r="N57" s="121">
        <f t="shared" si="9"/>
        <v>-100</v>
      </c>
      <c r="O57" s="121">
        <f t="shared" si="10"/>
        <v>-96.1001938606156</v>
      </c>
      <c r="P57" s="188"/>
      <c r="Q57" s="42">
        <v>19</v>
      </c>
      <c r="R57" s="78" t="s">
        <v>157</v>
      </c>
      <c r="S57" s="45">
        <v>620309.9999999999</v>
      </c>
      <c r="T57" s="45">
        <v>1155640</v>
      </c>
      <c r="U57" s="45">
        <v>1423034</v>
      </c>
      <c r="V57" s="45">
        <v>1743127.999999999</v>
      </c>
      <c r="W57" s="45">
        <v>803184.0000000001</v>
      </c>
      <c r="X57" s="45">
        <v>1124023.9999999995</v>
      </c>
      <c r="Y57" s="45">
        <v>1419796.9999999993</v>
      </c>
      <c r="Z57" s="45">
        <v>1906194.0000000007</v>
      </c>
      <c r="AA57" s="45">
        <v>712147</v>
      </c>
      <c r="AB57" s="45">
        <v>1110406.0000000002</v>
      </c>
      <c r="AC57" s="45">
        <f t="shared" si="11"/>
        <v>1822553.0000000002</v>
      </c>
      <c r="AD57" s="121">
        <f t="shared" si="12"/>
        <v>-11.334513635729806</v>
      </c>
      <c r="AE57" s="121">
        <f t="shared" si="13"/>
        <v>62.145381237411385</v>
      </c>
      <c r="AF57" s="201"/>
      <c r="AG57" s="203"/>
      <c r="AH57" s="203"/>
      <c r="AI57" s="199"/>
      <c r="AJ57" s="200"/>
      <c r="AK57" s="200"/>
      <c r="AL57" s="134"/>
    </row>
    <row r="58" spans="1:38" ht="14.25" customHeight="1">
      <c r="A58" s="42">
        <v>20</v>
      </c>
      <c r="B58" s="43" t="s">
        <v>158</v>
      </c>
      <c r="C58" s="45"/>
      <c r="D58" s="45"/>
      <c r="E58" s="45">
        <v>64667</v>
      </c>
      <c r="F58" s="45">
        <v>65702</v>
      </c>
      <c r="G58" s="45">
        <v>1127</v>
      </c>
      <c r="H58" s="45">
        <v>2692</v>
      </c>
      <c r="I58" s="45">
        <v>3721</v>
      </c>
      <c r="J58" s="45">
        <v>3721</v>
      </c>
      <c r="K58" s="45">
        <v>367440</v>
      </c>
      <c r="L58" s="45">
        <v>450061</v>
      </c>
      <c r="M58" s="45">
        <f t="shared" si="8"/>
        <v>817501</v>
      </c>
      <c r="N58" s="121">
        <f t="shared" si="9"/>
        <v>32503.371783496004</v>
      </c>
      <c r="O58" s="121">
        <f t="shared" si="10"/>
        <v>30267.793462109956</v>
      </c>
      <c r="P58" s="188"/>
      <c r="Q58" s="42">
        <v>20</v>
      </c>
      <c r="R58" s="78" t="s">
        <v>158</v>
      </c>
      <c r="S58" s="45">
        <v>548536</v>
      </c>
      <c r="T58" s="45">
        <v>22875203.999999993</v>
      </c>
      <c r="U58" s="45">
        <v>24934416.999999993</v>
      </c>
      <c r="V58" s="45">
        <v>26807652.999999993</v>
      </c>
      <c r="W58" s="45">
        <v>16252035.999999998</v>
      </c>
      <c r="X58" s="45">
        <v>27427880</v>
      </c>
      <c r="Y58" s="45">
        <v>72430969.99999997</v>
      </c>
      <c r="Z58" s="45">
        <v>76995952.00000003</v>
      </c>
      <c r="AA58" s="45">
        <v>6481637.000000001</v>
      </c>
      <c r="AB58" s="45">
        <v>16756730.000000002</v>
      </c>
      <c r="AC58" s="45">
        <f t="shared" si="11"/>
        <v>23238367.000000004</v>
      </c>
      <c r="AD58" s="121">
        <f t="shared" si="12"/>
        <v>-60.11799998474036</v>
      </c>
      <c r="AE58" s="121">
        <f t="shared" si="13"/>
        <v>-15.27465119433218</v>
      </c>
      <c r="AF58" s="201"/>
      <c r="AG58" s="203"/>
      <c r="AH58" s="203"/>
      <c r="AI58" s="199"/>
      <c r="AJ58" s="200"/>
      <c r="AK58" s="200"/>
      <c r="AL58" s="134"/>
    </row>
    <row r="59" spans="1:38" ht="14.25" customHeight="1">
      <c r="A59" s="42">
        <v>21</v>
      </c>
      <c r="B59" s="43" t="s">
        <v>159</v>
      </c>
      <c r="C59" s="45"/>
      <c r="D59" s="45">
        <v>20000</v>
      </c>
      <c r="E59" s="45">
        <v>20000</v>
      </c>
      <c r="F59" s="45">
        <v>20000</v>
      </c>
      <c r="G59" s="45"/>
      <c r="H59" s="45"/>
      <c r="I59" s="45"/>
      <c r="J59" s="45"/>
      <c r="K59" s="45"/>
      <c r="L59" s="45"/>
      <c r="M59" s="45">
        <f t="shared" si="8"/>
      </c>
      <c r="N59" s="121" t="str">
        <f t="shared" si="9"/>
        <v> </v>
      </c>
      <c r="O59" s="121" t="str">
        <f t="shared" si="10"/>
        <v> </v>
      </c>
      <c r="P59" s="188"/>
      <c r="Q59" s="42">
        <v>21</v>
      </c>
      <c r="R59" s="78" t="s">
        <v>159</v>
      </c>
      <c r="S59" s="45">
        <v>255349</v>
      </c>
      <c r="T59" s="45">
        <v>280047</v>
      </c>
      <c r="U59" s="45">
        <v>291247</v>
      </c>
      <c r="V59" s="45">
        <v>291247</v>
      </c>
      <c r="W59" s="45"/>
      <c r="X59" s="45"/>
      <c r="Y59" s="45"/>
      <c r="Z59" s="45">
        <v>154081.00000000003</v>
      </c>
      <c r="AA59" s="45"/>
      <c r="AB59" s="45">
        <v>112320</v>
      </c>
      <c r="AC59" s="45">
        <f t="shared" si="11"/>
        <v>112320</v>
      </c>
      <c r="AD59" s="121" t="str">
        <f t="shared" si="12"/>
        <v> </v>
      </c>
      <c r="AE59" s="121" t="str">
        <f t="shared" si="13"/>
        <v> </v>
      </c>
      <c r="AF59" s="201"/>
      <c r="AG59" s="202"/>
      <c r="AH59" s="203"/>
      <c r="AI59" s="199"/>
      <c r="AJ59" s="199"/>
      <c r="AK59" s="200"/>
      <c r="AL59" s="134"/>
    </row>
    <row r="60" spans="1:38" ht="14.25" customHeight="1">
      <c r="A60" s="42">
        <v>22</v>
      </c>
      <c r="B60" s="43" t="s">
        <v>160</v>
      </c>
      <c r="C60" s="45"/>
      <c r="D60" s="45"/>
      <c r="E60" s="45"/>
      <c r="F60" s="45"/>
      <c r="G60" s="45"/>
      <c r="H60" s="45">
        <v>9600</v>
      </c>
      <c r="I60" s="45">
        <v>9600</v>
      </c>
      <c r="J60" s="45">
        <v>9600</v>
      </c>
      <c r="K60" s="45"/>
      <c r="L60" s="45">
        <v>14727</v>
      </c>
      <c r="M60" s="45">
        <f t="shared" si="8"/>
        <v>14727</v>
      </c>
      <c r="N60" s="121" t="str">
        <f t="shared" si="9"/>
        <v> </v>
      </c>
      <c r="O60" s="121">
        <f t="shared" si="10"/>
        <v>53.40625</v>
      </c>
      <c r="P60" s="188"/>
      <c r="Q60" s="42">
        <v>22</v>
      </c>
      <c r="R60" s="78" t="s">
        <v>160</v>
      </c>
      <c r="S60" s="45">
        <v>139565</v>
      </c>
      <c r="T60" s="45">
        <v>195216</v>
      </c>
      <c r="U60" s="45">
        <v>697926</v>
      </c>
      <c r="V60" s="45">
        <v>2793573.9999999995</v>
      </c>
      <c r="W60" s="45">
        <v>1062827</v>
      </c>
      <c r="X60" s="45">
        <v>1356269</v>
      </c>
      <c r="Y60" s="45">
        <v>1471585</v>
      </c>
      <c r="Z60" s="45">
        <v>1633571</v>
      </c>
      <c r="AA60" s="45">
        <v>56171</v>
      </c>
      <c r="AB60" s="45">
        <v>315221</v>
      </c>
      <c r="AC60" s="45">
        <f t="shared" si="11"/>
        <v>371392</v>
      </c>
      <c r="AD60" s="121">
        <f t="shared" si="12"/>
        <v>-94.71494420070246</v>
      </c>
      <c r="AE60" s="121">
        <f t="shared" si="13"/>
        <v>-72.61664168391374</v>
      </c>
      <c r="AF60" s="201"/>
      <c r="AG60" s="203"/>
      <c r="AH60" s="203"/>
      <c r="AI60" s="199"/>
      <c r="AJ60" s="200"/>
      <c r="AK60" s="200"/>
      <c r="AL60" s="134"/>
    </row>
    <row r="61" spans="1:38" ht="14.25" customHeight="1">
      <c r="A61" s="42">
        <v>23</v>
      </c>
      <c r="B61" s="43" t="s">
        <v>161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>
        <f t="shared" si="8"/>
      </c>
      <c r="N61" s="121" t="str">
        <f t="shared" si="9"/>
        <v> </v>
      </c>
      <c r="O61" s="121" t="str">
        <f t="shared" si="10"/>
        <v> </v>
      </c>
      <c r="P61" s="188"/>
      <c r="Q61" s="42">
        <v>23</v>
      </c>
      <c r="R61" s="78" t="s">
        <v>161</v>
      </c>
      <c r="S61" s="45">
        <v>56361</v>
      </c>
      <c r="T61" s="45">
        <v>66155</v>
      </c>
      <c r="U61" s="45">
        <v>66155</v>
      </c>
      <c r="V61" s="45">
        <v>71538</v>
      </c>
      <c r="W61" s="45">
        <v>4925</v>
      </c>
      <c r="X61" s="45">
        <v>7220</v>
      </c>
      <c r="Y61" s="45">
        <v>681457</v>
      </c>
      <c r="Z61" s="45">
        <v>734283.9999999999</v>
      </c>
      <c r="AA61" s="45">
        <v>53412</v>
      </c>
      <c r="AB61" s="45">
        <v>472757</v>
      </c>
      <c r="AC61" s="45">
        <f t="shared" si="11"/>
        <v>526169</v>
      </c>
      <c r="AD61" s="121">
        <f t="shared" si="12"/>
        <v>984.5076142131979</v>
      </c>
      <c r="AE61" s="121">
        <f t="shared" si="13"/>
        <v>7187.659279778392</v>
      </c>
      <c r="AF61" s="201"/>
      <c r="AG61" s="202"/>
      <c r="AH61" s="203"/>
      <c r="AI61" s="199"/>
      <c r="AJ61" s="200"/>
      <c r="AK61" s="200"/>
      <c r="AL61" s="134"/>
    </row>
    <row r="62" spans="1:38" ht="14.25" customHeight="1">
      <c r="A62" s="42">
        <v>24</v>
      </c>
      <c r="B62" s="43" t="s">
        <v>162</v>
      </c>
      <c r="C62" s="45"/>
      <c r="D62" s="45"/>
      <c r="E62" s="45"/>
      <c r="F62" s="45">
        <v>2655</v>
      </c>
      <c r="G62" s="45"/>
      <c r="H62" s="45"/>
      <c r="I62" s="45"/>
      <c r="J62" s="45"/>
      <c r="K62" s="45">
        <v>22797</v>
      </c>
      <c r="L62" s="45">
        <v>18430</v>
      </c>
      <c r="M62" s="45">
        <f t="shared" si="8"/>
        <v>41227</v>
      </c>
      <c r="N62" s="121" t="str">
        <f t="shared" si="9"/>
        <v> </v>
      </c>
      <c r="O62" s="121" t="str">
        <f t="shared" si="10"/>
        <v> </v>
      </c>
      <c r="P62" s="188"/>
      <c r="Q62" s="42">
        <v>24</v>
      </c>
      <c r="R62" s="78" t="s">
        <v>162</v>
      </c>
      <c r="S62" s="45">
        <v>53213</v>
      </c>
      <c r="T62" s="45">
        <v>81028</v>
      </c>
      <c r="U62" s="45">
        <v>137831</v>
      </c>
      <c r="V62" s="45">
        <v>178833.99999999997</v>
      </c>
      <c r="W62" s="45">
        <v>16383</v>
      </c>
      <c r="X62" s="45">
        <v>54784</v>
      </c>
      <c r="Y62" s="45">
        <v>75424</v>
      </c>
      <c r="Z62" s="45">
        <v>98720</v>
      </c>
      <c r="AA62" s="45">
        <v>31704</v>
      </c>
      <c r="AB62" s="45">
        <v>6000</v>
      </c>
      <c r="AC62" s="45">
        <f t="shared" si="11"/>
        <v>37704</v>
      </c>
      <c r="AD62" s="121">
        <f t="shared" si="12"/>
        <v>93.51767075627174</v>
      </c>
      <c r="AE62" s="121">
        <f t="shared" si="13"/>
        <v>-31.17698598130842</v>
      </c>
      <c r="AF62" s="201"/>
      <c r="AG62" s="202"/>
      <c r="AH62" s="203"/>
      <c r="AI62" s="199"/>
      <c r="AJ62" s="200"/>
      <c r="AK62" s="200"/>
      <c r="AL62" s="134"/>
    </row>
    <row r="63" spans="1:38" ht="14.25" customHeight="1">
      <c r="A63" s="42">
        <v>25</v>
      </c>
      <c r="B63" s="43" t="s">
        <v>163</v>
      </c>
      <c r="C63" s="45">
        <v>4728143.999999999</v>
      </c>
      <c r="D63" s="45">
        <v>11155026.999999998</v>
      </c>
      <c r="E63" s="45">
        <v>15916002</v>
      </c>
      <c r="F63" s="45">
        <v>21626318.000000004</v>
      </c>
      <c r="G63" s="45">
        <v>4695862.999999997</v>
      </c>
      <c r="H63" s="45">
        <v>9049243.000000002</v>
      </c>
      <c r="I63" s="45">
        <v>14254929.999999994</v>
      </c>
      <c r="J63" s="45">
        <v>20168473.999999996</v>
      </c>
      <c r="K63" s="45">
        <v>3460148.9999999986</v>
      </c>
      <c r="L63" s="45">
        <v>5306567.000000001</v>
      </c>
      <c r="M63" s="45">
        <f t="shared" si="8"/>
        <v>8766716</v>
      </c>
      <c r="N63" s="121">
        <f t="shared" si="9"/>
        <v>-26.314949988958347</v>
      </c>
      <c r="O63" s="121">
        <f t="shared" si="10"/>
        <v>-3.12210645686055</v>
      </c>
      <c r="P63" s="188"/>
      <c r="Q63" s="42">
        <v>25</v>
      </c>
      <c r="R63" s="78" t="s">
        <v>163</v>
      </c>
      <c r="S63" s="45">
        <v>3546445.9999999995</v>
      </c>
      <c r="T63" s="45">
        <v>6581038</v>
      </c>
      <c r="U63" s="45">
        <v>9343696</v>
      </c>
      <c r="V63" s="45">
        <v>12795185.000000002</v>
      </c>
      <c r="W63" s="45">
        <v>3007954.0000000005</v>
      </c>
      <c r="X63" s="45">
        <v>6407910.000000001</v>
      </c>
      <c r="Y63" s="45">
        <v>10788048.000000002</v>
      </c>
      <c r="Z63" s="45">
        <v>13645380</v>
      </c>
      <c r="AA63" s="45">
        <v>2859094.9999999986</v>
      </c>
      <c r="AB63" s="45">
        <v>3854332.0000000005</v>
      </c>
      <c r="AC63" s="45">
        <f t="shared" si="11"/>
        <v>6713426.999999999</v>
      </c>
      <c r="AD63" s="121">
        <f t="shared" si="12"/>
        <v>-4.948845627293565</v>
      </c>
      <c r="AE63" s="121">
        <f t="shared" si="13"/>
        <v>4.767810409322195</v>
      </c>
      <c r="AF63" s="201"/>
      <c r="AG63" s="203"/>
      <c r="AH63" s="203"/>
      <c r="AI63" s="199"/>
      <c r="AJ63" s="200"/>
      <c r="AK63" s="200"/>
      <c r="AL63" s="134"/>
    </row>
    <row r="64" spans="1:38" ht="14.25" customHeight="1">
      <c r="A64" s="42">
        <v>26</v>
      </c>
      <c r="B64" s="43" t="s">
        <v>164</v>
      </c>
      <c r="C64" s="45"/>
      <c r="D64" s="45"/>
      <c r="E64" s="45"/>
      <c r="F64" s="45">
        <v>8405</v>
      </c>
      <c r="G64" s="45">
        <v>3463</v>
      </c>
      <c r="H64" s="45">
        <v>17586</v>
      </c>
      <c r="I64" s="45">
        <v>87556</v>
      </c>
      <c r="J64" s="45">
        <v>166760</v>
      </c>
      <c r="K64" s="45"/>
      <c r="L64" s="45">
        <v>3267</v>
      </c>
      <c r="M64" s="45">
        <f t="shared" si="8"/>
        <v>3267</v>
      </c>
      <c r="N64" s="121">
        <f t="shared" si="9"/>
        <v>-100</v>
      </c>
      <c r="O64" s="121">
        <f t="shared" si="10"/>
        <v>-81.42272262026611</v>
      </c>
      <c r="P64" s="188"/>
      <c r="Q64" s="42">
        <v>26</v>
      </c>
      <c r="R64" s="78" t="s">
        <v>164</v>
      </c>
      <c r="S64" s="45">
        <v>42926</v>
      </c>
      <c r="T64" s="45">
        <v>162112</v>
      </c>
      <c r="U64" s="45">
        <v>268491</v>
      </c>
      <c r="V64" s="45">
        <v>360636.99999999994</v>
      </c>
      <c r="W64" s="45">
        <v>67333</v>
      </c>
      <c r="X64" s="45">
        <v>292142.99999999994</v>
      </c>
      <c r="Y64" s="45">
        <v>421599</v>
      </c>
      <c r="Z64" s="45">
        <v>692553.9999999999</v>
      </c>
      <c r="AA64" s="45">
        <v>115161</v>
      </c>
      <c r="AB64" s="45">
        <v>87163</v>
      </c>
      <c r="AC64" s="45">
        <f t="shared" si="11"/>
        <v>202324</v>
      </c>
      <c r="AD64" s="121">
        <f t="shared" si="12"/>
        <v>71.03203481205352</v>
      </c>
      <c r="AE64" s="121">
        <f t="shared" si="13"/>
        <v>-30.744874941381426</v>
      </c>
      <c r="AF64" s="201"/>
      <c r="AG64" s="203"/>
      <c r="AH64" s="203"/>
      <c r="AI64" s="199"/>
      <c r="AJ64" s="200"/>
      <c r="AK64" s="200"/>
      <c r="AL64" s="134"/>
    </row>
    <row r="65" spans="1:38" ht="14.25" customHeight="1">
      <c r="A65" s="42">
        <v>27</v>
      </c>
      <c r="B65" s="43" t="s">
        <v>165</v>
      </c>
      <c r="C65" s="45">
        <v>648026</v>
      </c>
      <c r="D65" s="45">
        <v>1483520</v>
      </c>
      <c r="E65" s="45">
        <v>2567679</v>
      </c>
      <c r="F65" s="45">
        <v>3175003.9999999995</v>
      </c>
      <c r="G65" s="45">
        <v>713338</v>
      </c>
      <c r="H65" s="45">
        <v>1399759</v>
      </c>
      <c r="I65" s="45">
        <v>3599476</v>
      </c>
      <c r="J65" s="45">
        <v>5491686</v>
      </c>
      <c r="K65" s="45">
        <v>3728749</v>
      </c>
      <c r="L65" s="45">
        <v>141812</v>
      </c>
      <c r="M65" s="45">
        <f t="shared" si="8"/>
        <v>3870561</v>
      </c>
      <c r="N65" s="121">
        <f t="shared" si="9"/>
        <v>422.7184027768043</v>
      </c>
      <c r="O65" s="121">
        <f t="shared" si="10"/>
        <v>176.51624315328564</v>
      </c>
      <c r="P65" s="188"/>
      <c r="Q65" s="42">
        <v>27</v>
      </c>
      <c r="R65" s="78" t="s">
        <v>165</v>
      </c>
      <c r="S65" s="45">
        <v>279991</v>
      </c>
      <c r="T65" s="45">
        <v>913403.0000000002</v>
      </c>
      <c r="U65" s="45">
        <v>1401570</v>
      </c>
      <c r="V65" s="45">
        <v>1718671.9999999998</v>
      </c>
      <c r="W65" s="45">
        <v>549965.9999999999</v>
      </c>
      <c r="X65" s="45">
        <v>835234</v>
      </c>
      <c r="Y65" s="45">
        <v>1397805.9999999995</v>
      </c>
      <c r="Z65" s="45">
        <v>2024852.9999999995</v>
      </c>
      <c r="AA65" s="45">
        <v>436356.9999999999</v>
      </c>
      <c r="AB65" s="45">
        <v>472383.00000000006</v>
      </c>
      <c r="AC65" s="45">
        <f t="shared" si="11"/>
        <v>908740</v>
      </c>
      <c r="AD65" s="121">
        <f t="shared" si="12"/>
        <v>-20.657458824727343</v>
      </c>
      <c r="AE65" s="121">
        <f t="shared" si="13"/>
        <v>8.800647483220274</v>
      </c>
      <c r="AF65" s="201"/>
      <c r="AG65" s="203"/>
      <c r="AH65" s="203"/>
      <c r="AI65" s="199"/>
      <c r="AJ65" s="200"/>
      <c r="AK65" s="200"/>
      <c r="AL65" s="134"/>
    </row>
    <row r="66" spans="1:38" ht="14.25" customHeight="1">
      <c r="A66" s="42">
        <v>28</v>
      </c>
      <c r="B66" s="43" t="s">
        <v>166</v>
      </c>
      <c r="C66" s="45"/>
      <c r="D66" s="45">
        <v>4276</v>
      </c>
      <c r="E66" s="45">
        <v>4276</v>
      </c>
      <c r="F66" s="45">
        <v>8526</v>
      </c>
      <c r="G66" s="45">
        <v>5940</v>
      </c>
      <c r="H66" s="45">
        <v>8440</v>
      </c>
      <c r="I66" s="45">
        <v>10040</v>
      </c>
      <c r="J66" s="45">
        <v>10040</v>
      </c>
      <c r="K66" s="45"/>
      <c r="L66" s="45"/>
      <c r="M66" s="45">
        <f t="shared" si="8"/>
      </c>
      <c r="N66" s="121">
        <f t="shared" si="9"/>
        <v>-100</v>
      </c>
      <c r="O66" s="121" t="str">
        <f t="shared" si="10"/>
        <v> </v>
      </c>
      <c r="P66" s="188"/>
      <c r="Q66" s="42">
        <v>28</v>
      </c>
      <c r="R66" s="78" t="s">
        <v>166</v>
      </c>
      <c r="S66" s="45">
        <v>154655.99999999997</v>
      </c>
      <c r="T66" s="45">
        <v>537458</v>
      </c>
      <c r="U66" s="45">
        <v>675653</v>
      </c>
      <c r="V66" s="45">
        <v>1198033.0000000002</v>
      </c>
      <c r="W66" s="45">
        <v>439026.99999999994</v>
      </c>
      <c r="X66" s="45">
        <v>1192924.9999999998</v>
      </c>
      <c r="Y66" s="45">
        <v>1426758</v>
      </c>
      <c r="Z66" s="45">
        <v>1827540.9999999993</v>
      </c>
      <c r="AA66" s="45">
        <v>335604</v>
      </c>
      <c r="AB66" s="45">
        <v>618965</v>
      </c>
      <c r="AC66" s="45">
        <f t="shared" si="11"/>
        <v>954569</v>
      </c>
      <c r="AD66" s="121">
        <f t="shared" si="12"/>
        <v>-23.557321075924705</v>
      </c>
      <c r="AE66" s="121">
        <f t="shared" si="13"/>
        <v>-19.980803487226765</v>
      </c>
      <c r="AF66" s="201"/>
      <c r="AG66" s="203"/>
      <c r="AH66" s="203"/>
      <c r="AI66" s="199"/>
      <c r="AJ66" s="200"/>
      <c r="AK66" s="200"/>
      <c r="AL66" s="134"/>
    </row>
    <row r="67" spans="1:38" ht="14.25" customHeight="1">
      <c r="A67" s="42">
        <v>29</v>
      </c>
      <c r="B67" s="43" t="s">
        <v>167</v>
      </c>
      <c r="C67" s="45">
        <v>6533391.000000002</v>
      </c>
      <c r="D67" s="45">
        <v>14645066.000000002</v>
      </c>
      <c r="E67" s="45">
        <v>20089879</v>
      </c>
      <c r="F67" s="45">
        <v>26483328</v>
      </c>
      <c r="G67" s="45">
        <v>7840847.999999999</v>
      </c>
      <c r="H67" s="45">
        <v>17273434.999999996</v>
      </c>
      <c r="I67" s="45">
        <v>24830999</v>
      </c>
      <c r="J67" s="45">
        <v>30293069.999999996</v>
      </c>
      <c r="K67" s="45">
        <v>7599621.000000003</v>
      </c>
      <c r="L67" s="45">
        <v>6459207.000000002</v>
      </c>
      <c r="M67" s="45">
        <f t="shared" si="8"/>
        <v>14058828.000000004</v>
      </c>
      <c r="N67" s="121">
        <f t="shared" si="9"/>
        <v>-3.076542231146391</v>
      </c>
      <c r="O67" s="121">
        <f t="shared" si="10"/>
        <v>-18.610120106394547</v>
      </c>
      <c r="P67" s="188"/>
      <c r="Q67" s="42">
        <v>29</v>
      </c>
      <c r="R67" s="78" t="s">
        <v>167</v>
      </c>
      <c r="S67" s="45">
        <v>3969805.0000000005</v>
      </c>
      <c r="T67" s="45">
        <v>7591076.000000001</v>
      </c>
      <c r="U67" s="45">
        <v>10093241.000000002</v>
      </c>
      <c r="V67" s="45">
        <v>13810850.999999996</v>
      </c>
      <c r="W67" s="45">
        <v>3085780.0000000005</v>
      </c>
      <c r="X67" s="45">
        <v>6668406.999999998</v>
      </c>
      <c r="Y67" s="45">
        <v>9076791.999999996</v>
      </c>
      <c r="Z67" s="45">
        <v>14711396.999999994</v>
      </c>
      <c r="AA67" s="45">
        <v>3595133.999999999</v>
      </c>
      <c r="AB67" s="45">
        <v>5157708.999999997</v>
      </c>
      <c r="AC67" s="45">
        <f t="shared" si="11"/>
        <v>8752842.999999996</v>
      </c>
      <c r="AD67" s="121">
        <f t="shared" si="12"/>
        <v>16.506491065467998</v>
      </c>
      <c r="AE67" s="121">
        <f t="shared" si="13"/>
        <v>31.258379999900995</v>
      </c>
      <c r="AF67" s="201"/>
      <c r="AG67" s="203"/>
      <c r="AH67" s="203"/>
      <c r="AI67" s="199"/>
      <c r="AJ67" s="200"/>
      <c r="AK67" s="200"/>
      <c r="AL67" s="134"/>
    </row>
    <row r="68" spans="1:38" ht="14.25" customHeight="1">
      <c r="A68" s="42">
        <v>30</v>
      </c>
      <c r="B68" s="43" t="s">
        <v>168</v>
      </c>
      <c r="C68" s="45">
        <v>13586356.999999998</v>
      </c>
      <c r="D68" s="45">
        <v>31484307</v>
      </c>
      <c r="E68" s="45">
        <v>39678988</v>
      </c>
      <c r="F68" s="45">
        <v>47614433.00000001</v>
      </c>
      <c r="G68" s="45">
        <v>12382419</v>
      </c>
      <c r="H68" s="45">
        <v>21460785.99999999</v>
      </c>
      <c r="I68" s="45">
        <v>24180221.999999996</v>
      </c>
      <c r="J68" s="45">
        <v>29373296</v>
      </c>
      <c r="K68" s="45">
        <v>12043050</v>
      </c>
      <c r="L68" s="45">
        <v>13501706</v>
      </c>
      <c r="M68" s="45">
        <f t="shared" si="8"/>
        <v>25544756</v>
      </c>
      <c r="N68" s="121">
        <f t="shared" si="9"/>
        <v>-2.7407326468277375</v>
      </c>
      <c r="O68" s="121">
        <f t="shared" si="10"/>
        <v>19.02991810272006</v>
      </c>
      <c r="P68" s="188"/>
      <c r="Q68" s="42">
        <v>30</v>
      </c>
      <c r="R68" s="78" t="s">
        <v>168</v>
      </c>
      <c r="S68" s="45">
        <v>2270477.0000000005</v>
      </c>
      <c r="T68" s="45">
        <v>5265294.000000001</v>
      </c>
      <c r="U68" s="45">
        <v>7106837.000000002</v>
      </c>
      <c r="V68" s="45">
        <v>9960642.000000002</v>
      </c>
      <c r="W68" s="45">
        <v>1600023.9999999995</v>
      </c>
      <c r="X68" s="45">
        <v>4846524.999999997</v>
      </c>
      <c r="Y68" s="45">
        <v>9290416.999999998</v>
      </c>
      <c r="Z68" s="45">
        <v>11931522</v>
      </c>
      <c r="AA68" s="45">
        <v>2813374.0000000005</v>
      </c>
      <c r="AB68" s="45">
        <v>3349075</v>
      </c>
      <c r="AC68" s="45">
        <f t="shared" si="11"/>
        <v>6162449</v>
      </c>
      <c r="AD68" s="121">
        <f t="shared" si="12"/>
        <v>75.83323750143757</v>
      </c>
      <c r="AE68" s="121">
        <f t="shared" si="13"/>
        <v>27.151907810235244</v>
      </c>
      <c r="AF68" s="201"/>
      <c r="AG68" s="203"/>
      <c r="AH68" s="203"/>
      <c r="AI68" s="199"/>
      <c r="AJ68" s="200"/>
      <c r="AK68" s="200"/>
      <c r="AL68" s="134"/>
    </row>
    <row r="69" spans="1:38" ht="14.25" customHeight="1">
      <c r="A69" s="42">
        <v>31</v>
      </c>
      <c r="B69" s="43" t="s">
        <v>169</v>
      </c>
      <c r="C69" s="45">
        <v>36370792</v>
      </c>
      <c r="D69" s="45">
        <v>92839222</v>
      </c>
      <c r="E69" s="45">
        <v>100543287</v>
      </c>
      <c r="F69" s="45">
        <v>121658928</v>
      </c>
      <c r="G69" s="45">
        <v>32748058</v>
      </c>
      <c r="H69" s="45">
        <v>65788129</v>
      </c>
      <c r="I69" s="45">
        <v>65788129</v>
      </c>
      <c r="J69" s="45">
        <v>101419306</v>
      </c>
      <c r="K69" s="45">
        <v>20536868</v>
      </c>
      <c r="L69" s="45">
        <v>6922731</v>
      </c>
      <c r="M69" s="45">
        <f t="shared" si="8"/>
        <v>27459599</v>
      </c>
      <c r="N69" s="121">
        <f t="shared" si="9"/>
        <v>-37.28828744593038</v>
      </c>
      <c r="O69" s="121">
        <f t="shared" si="10"/>
        <v>-58.26055639916435</v>
      </c>
      <c r="P69" s="188"/>
      <c r="Q69" s="42">
        <v>31</v>
      </c>
      <c r="R69" s="78" t="s">
        <v>169</v>
      </c>
      <c r="S69" s="45">
        <v>2623091.0000000005</v>
      </c>
      <c r="T69" s="45">
        <v>6965927</v>
      </c>
      <c r="U69" s="45">
        <v>11703976</v>
      </c>
      <c r="V69" s="45">
        <v>18561707.000000004</v>
      </c>
      <c r="W69" s="45">
        <v>3141469</v>
      </c>
      <c r="X69" s="45">
        <v>7836279</v>
      </c>
      <c r="Y69" s="45">
        <v>12699568</v>
      </c>
      <c r="Z69" s="45">
        <v>19915175.999999993</v>
      </c>
      <c r="AA69" s="45">
        <v>2791116</v>
      </c>
      <c r="AB69" s="45">
        <v>2981318.999999999</v>
      </c>
      <c r="AC69" s="45">
        <f t="shared" si="11"/>
        <v>5772434.999999999</v>
      </c>
      <c r="AD69" s="121">
        <f t="shared" si="12"/>
        <v>-11.152521320439575</v>
      </c>
      <c r="AE69" s="121">
        <f t="shared" si="13"/>
        <v>-26.3370408327728</v>
      </c>
      <c r="AF69" s="201"/>
      <c r="AG69" s="203"/>
      <c r="AH69" s="203"/>
      <c r="AI69" s="199"/>
      <c r="AJ69" s="200"/>
      <c r="AK69" s="200"/>
      <c r="AL69" s="134"/>
    </row>
    <row r="70" spans="1:38" ht="14.25" customHeight="1">
      <c r="A70" s="42">
        <v>32</v>
      </c>
      <c r="B70" s="43" t="s">
        <v>79</v>
      </c>
      <c r="C70" s="45">
        <v>3952577.9999999986</v>
      </c>
      <c r="D70" s="45">
        <v>7094500.999999998</v>
      </c>
      <c r="E70" s="45">
        <v>9479289.999999998</v>
      </c>
      <c r="F70" s="45">
        <v>12113963.000000002</v>
      </c>
      <c r="G70" s="45">
        <v>3092773.000000001</v>
      </c>
      <c r="H70" s="45">
        <v>18410138.000000004</v>
      </c>
      <c r="I70" s="45">
        <v>32310056.00000001</v>
      </c>
      <c r="J70" s="45">
        <v>34401587.99999999</v>
      </c>
      <c r="K70" s="45">
        <v>1823955</v>
      </c>
      <c r="L70" s="45">
        <v>1620287.0000000005</v>
      </c>
      <c r="M70" s="45">
        <f t="shared" si="8"/>
        <v>3444242.0000000005</v>
      </c>
      <c r="N70" s="121">
        <f t="shared" si="9"/>
        <v>-41.02525468244842</v>
      </c>
      <c r="O70" s="121">
        <f t="shared" si="10"/>
        <v>-81.2916013991856</v>
      </c>
      <c r="P70" s="188"/>
      <c r="Q70" s="42">
        <v>32</v>
      </c>
      <c r="R70" s="78" t="s">
        <v>79</v>
      </c>
      <c r="S70" s="45">
        <v>7352759.000000003</v>
      </c>
      <c r="T70" s="45">
        <v>10035384.000000004</v>
      </c>
      <c r="U70" s="45">
        <v>11142768.000000004</v>
      </c>
      <c r="V70" s="45">
        <v>12938041</v>
      </c>
      <c r="W70" s="45">
        <v>1882009.9999999998</v>
      </c>
      <c r="X70" s="45">
        <v>3353138.000000001</v>
      </c>
      <c r="Y70" s="45">
        <v>4261058</v>
      </c>
      <c r="Z70" s="45">
        <v>5846122.999999994</v>
      </c>
      <c r="AA70" s="45">
        <v>1089784</v>
      </c>
      <c r="AB70" s="45">
        <v>1286162</v>
      </c>
      <c r="AC70" s="45">
        <f t="shared" si="11"/>
        <v>2375946</v>
      </c>
      <c r="AD70" s="121">
        <f t="shared" si="12"/>
        <v>-42.09467537366963</v>
      </c>
      <c r="AE70" s="121">
        <f t="shared" si="13"/>
        <v>-29.14261208456081</v>
      </c>
      <c r="AF70" s="201"/>
      <c r="AG70" s="203"/>
      <c r="AH70" s="203"/>
      <c r="AI70" s="199"/>
      <c r="AJ70" s="200"/>
      <c r="AK70" s="200"/>
      <c r="AL70" s="134"/>
    </row>
    <row r="71" spans="1:38" ht="14.25" customHeight="1">
      <c r="A71" s="42">
        <v>33</v>
      </c>
      <c r="B71" s="43" t="s">
        <v>60</v>
      </c>
      <c r="C71" s="45">
        <v>11567035</v>
      </c>
      <c r="D71" s="45">
        <v>13236633</v>
      </c>
      <c r="E71" s="45">
        <v>28003392</v>
      </c>
      <c r="F71" s="45">
        <v>28003392</v>
      </c>
      <c r="G71" s="45">
        <v>29527483</v>
      </c>
      <c r="H71" s="45">
        <v>64242741</v>
      </c>
      <c r="I71" s="45">
        <v>90050424</v>
      </c>
      <c r="J71" s="45">
        <v>119501824</v>
      </c>
      <c r="K71" s="45"/>
      <c r="L71" s="45"/>
      <c r="M71" s="45">
        <f t="shared" si="8"/>
      </c>
      <c r="N71" s="121">
        <f t="shared" si="9"/>
        <v>-100</v>
      </c>
      <c r="O71" s="121" t="str">
        <f t="shared" si="10"/>
        <v> </v>
      </c>
      <c r="P71" s="188"/>
      <c r="Q71" s="42">
        <v>33</v>
      </c>
      <c r="R71" s="78" t="s">
        <v>60</v>
      </c>
      <c r="S71" s="45">
        <v>88302</v>
      </c>
      <c r="T71" s="45">
        <v>153255</v>
      </c>
      <c r="U71" s="45">
        <v>194213</v>
      </c>
      <c r="V71" s="45">
        <v>328486.00000000006</v>
      </c>
      <c r="W71" s="45">
        <v>436227</v>
      </c>
      <c r="X71" s="45">
        <v>671052</v>
      </c>
      <c r="Y71" s="45">
        <v>1108499</v>
      </c>
      <c r="Z71" s="45">
        <v>1236932.0000000002</v>
      </c>
      <c r="AA71" s="45">
        <v>133564.99999999997</v>
      </c>
      <c r="AB71" s="45">
        <v>306606.0000000001</v>
      </c>
      <c r="AC71" s="45">
        <f t="shared" si="11"/>
        <v>440171.0000000001</v>
      </c>
      <c r="AD71" s="121">
        <f t="shared" si="12"/>
        <v>-69.38176683240607</v>
      </c>
      <c r="AE71" s="121">
        <f t="shared" si="13"/>
        <v>-34.40582846038755</v>
      </c>
      <c r="AF71" s="201"/>
      <c r="AG71" s="203"/>
      <c r="AH71" s="203"/>
      <c r="AI71" s="199"/>
      <c r="AJ71" s="200"/>
      <c r="AK71" s="200"/>
      <c r="AL71" s="134"/>
    </row>
    <row r="72" spans="1:38" ht="14.25" customHeight="1">
      <c r="A72" s="42">
        <v>34</v>
      </c>
      <c r="B72" s="43" t="s">
        <v>170</v>
      </c>
      <c r="C72" s="45">
        <v>3817559</v>
      </c>
      <c r="D72" s="45">
        <v>8752125</v>
      </c>
      <c r="E72" s="45">
        <v>12379254</v>
      </c>
      <c r="F72" s="45">
        <v>14798088.000000004</v>
      </c>
      <c r="G72" s="45">
        <v>2896505</v>
      </c>
      <c r="H72" s="45">
        <v>20028822</v>
      </c>
      <c r="I72" s="45">
        <v>39229342.99999999</v>
      </c>
      <c r="J72" s="45">
        <v>60093290</v>
      </c>
      <c r="K72" s="45">
        <v>2276173</v>
      </c>
      <c r="L72" s="45">
        <v>2380744.9999999995</v>
      </c>
      <c r="M72" s="45">
        <f t="shared" si="8"/>
        <v>4656918</v>
      </c>
      <c r="N72" s="121">
        <f t="shared" si="9"/>
        <v>-21.416569279183022</v>
      </c>
      <c r="O72" s="121">
        <f t="shared" si="10"/>
        <v>-76.74891713551601</v>
      </c>
      <c r="P72" s="188"/>
      <c r="Q72" s="42">
        <v>34</v>
      </c>
      <c r="R72" s="78" t="s">
        <v>170</v>
      </c>
      <c r="S72" s="45">
        <v>1713828.0000000002</v>
      </c>
      <c r="T72" s="45">
        <v>3090476</v>
      </c>
      <c r="U72" s="45">
        <v>4492707</v>
      </c>
      <c r="V72" s="45">
        <v>6685733.999999996</v>
      </c>
      <c r="W72" s="45">
        <v>1808174.9999999995</v>
      </c>
      <c r="X72" s="45">
        <v>4883951.999999998</v>
      </c>
      <c r="Y72" s="45">
        <v>6206708.000000001</v>
      </c>
      <c r="Z72" s="45">
        <v>11307122.999999996</v>
      </c>
      <c r="AA72" s="45">
        <v>1388903.0000000002</v>
      </c>
      <c r="AB72" s="45">
        <v>2595150</v>
      </c>
      <c r="AC72" s="45">
        <f t="shared" si="11"/>
        <v>3984053</v>
      </c>
      <c r="AD72" s="121">
        <f t="shared" si="12"/>
        <v>-23.18757863591739</v>
      </c>
      <c r="AE72" s="121">
        <f t="shared" si="13"/>
        <v>-18.42563153773827</v>
      </c>
      <c r="AF72" s="201"/>
      <c r="AG72" s="203"/>
      <c r="AH72" s="203"/>
      <c r="AI72" s="199"/>
      <c r="AJ72" s="200"/>
      <c r="AK72" s="200"/>
      <c r="AL72" s="134"/>
    </row>
    <row r="73" spans="1:38" ht="14.25" customHeight="1">
      <c r="A73" s="42">
        <v>35</v>
      </c>
      <c r="B73" s="43" t="s">
        <v>171</v>
      </c>
      <c r="C73" s="45"/>
      <c r="D73" s="45"/>
      <c r="E73" s="45"/>
      <c r="F73" s="45"/>
      <c r="G73" s="45">
        <v>41037</v>
      </c>
      <c r="H73" s="45">
        <v>41037</v>
      </c>
      <c r="I73" s="45">
        <v>89671</v>
      </c>
      <c r="J73" s="45">
        <v>89671</v>
      </c>
      <c r="K73" s="45"/>
      <c r="L73" s="45"/>
      <c r="M73" s="45">
        <f t="shared" si="8"/>
      </c>
      <c r="N73" s="121">
        <f t="shared" si="9"/>
        <v>-100</v>
      </c>
      <c r="O73" s="121" t="str">
        <f t="shared" si="10"/>
        <v> </v>
      </c>
      <c r="P73" s="188"/>
      <c r="Q73" s="42">
        <v>35</v>
      </c>
      <c r="R73" s="78" t="s">
        <v>171</v>
      </c>
      <c r="S73" s="45">
        <v>347346</v>
      </c>
      <c r="T73" s="45">
        <v>725877</v>
      </c>
      <c r="U73" s="45">
        <v>768351</v>
      </c>
      <c r="V73" s="45">
        <v>885334</v>
      </c>
      <c r="W73" s="45">
        <v>42017</v>
      </c>
      <c r="X73" s="45">
        <v>140522</v>
      </c>
      <c r="Y73" s="45">
        <v>161059</v>
      </c>
      <c r="Z73" s="45">
        <v>181447.00000000003</v>
      </c>
      <c r="AA73" s="45">
        <v>153863</v>
      </c>
      <c r="AB73" s="45">
        <v>3805</v>
      </c>
      <c r="AC73" s="45">
        <f t="shared" si="11"/>
        <v>157668</v>
      </c>
      <c r="AD73" s="121">
        <f t="shared" si="12"/>
        <v>266.19225551562465</v>
      </c>
      <c r="AE73" s="121">
        <f t="shared" si="13"/>
        <v>12.201648140504687</v>
      </c>
      <c r="AF73" s="201"/>
      <c r="AG73" s="203"/>
      <c r="AH73" s="203"/>
      <c r="AI73" s="199"/>
      <c r="AJ73" s="200"/>
      <c r="AK73" s="200"/>
      <c r="AL73" s="134"/>
    </row>
    <row r="74" spans="1:38" ht="14.25" customHeight="1">
      <c r="A74" s="42">
        <v>36</v>
      </c>
      <c r="B74" s="43" t="s">
        <v>173</v>
      </c>
      <c r="C74" s="45">
        <v>437642</v>
      </c>
      <c r="D74" s="45">
        <v>2250630</v>
      </c>
      <c r="E74" s="45">
        <v>3281755</v>
      </c>
      <c r="F74" s="45">
        <v>3972116.0000000005</v>
      </c>
      <c r="G74" s="45">
        <v>192455</v>
      </c>
      <c r="H74" s="45">
        <v>2148603</v>
      </c>
      <c r="I74" s="45">
        <v>2245153</v>
      </c>
      <c r="J74" s="45">
        <v>3318172.0000000005</v>
      </c>
      <c r="K74" s="45">
        <v>590482</v>
      </c>
      <c r="L74" s="45">
        <v>1677459</v>
      </c>
      <c r="M74" s="45">
        <f t="shared" si="8"/>
        <v>2267941</v>
      </c>
      <c r="N74" s="121">
        <f t="shared" si="9"/>
        <v>206.81561923566545</v>
      </c>
      <c r="O74" s="121">
        <f t="shared" si="10"/>
        <v>5.554213598324125</v>
      </c>
      <c r="P74" s="188"/>
      <c r="Q74" s="42">
        <v>36</v>
      </c>
      <c r="R74" s="78" t="s">
        <v>173</v>
      </c>
      <c r="S74" s="45">
        <v>244423</v>
      </c>
      <c r="T74" s="45">
        <v>244423</v>
      </c>
      <c r="U74" s="45">
        <v>244423</v>
      </c>
      <c r="V74" s="45">
        <v>340506</v>
      </c>
      <c r="W74" s="45"/>
      <c r="X74" s="45">
        <v>1152</v>
      </c>
      <c r="Y74" s="45">
        <v>1152</v>
      </c>
      <c r="Z74" s="45">
        <v>128613.99999999999</v>
      </c>
      <c r="AA74" s="45">
        <v>235815</v>
      </c>
      <c r="AB74" s="45">
        <v>84284</v>
      </c>
      <c r="AC74" s="45">
        <f t="shared" si="11"/>
        <v>320099</v>
      </c>
      <c r="AD74" s="121" t="str">
        <f t="shared" si="12"/>
        <v> </v>
      </c>
      <c r="AE74" s="121">
        <f t="shared" si="13"/>
        <v>27686.371527777777</v>
      </c>
      <c r="AF74" s="201"/>
      <c r="AG74" s="203"/>
      <c r="AH74" s="203"/>
      <c r="AI74" s="199"/>
      <c r="AJ74" s="200"/>
      <c r="AK74" s="200"/>
      <c r="AL74" s="134"/>
    </row>
    <row r="75" spans="1:38" ht="14.25" customHeight="1">
      <c r="A75" s="42">
        <v>37</v>
      </c>
      <c r="B75" s="43" t="s">
        <v>174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>
        <f t="shared" si="8"/>
      </c>
      <c r="N75" s="121" t="str">
        <f t="shared" si="9"/>
        <v> </v>
      </c>
      <c r="O75" s="121" t="str">
        <f t="shared" si="10"/>
        <v> </v>
      </c>
      <c r="P75" s="188"/>
      <c r="Q75" s="42">
        <v>37</v>
      </c>
      <c r="R75" s="78" t="s">
        <v>174</v>
      </c>
      <c r="S75" s="45">
        <v>7985</v>
      </c>
      <c r="T75" s="45">
        <v>186176</v>
      </c>
      <c r="U75" s="45">
        <v>188190</v>
      </c>
      <c r="V75" s="45">
        <v>205935</v>
      </c>
      <c r="W75" s="45">
        <v>5000</v>
      </c>
      <c r="X75" s="45">
        <v>5000</v>
      </c>
      <c r="Y75" s="45">
        <v>52453.99999999999</v>
      </c>
      <c r="Z75" s="45">
        <v>430400</v>
      </c>
      <c r="AA75" s="45">
        <v>2212</v>
      </c>
      <c r="AB75" s="45">
        <v>929268</v>
      </c>
      <c r="AC75" s="45">
        <f t="shared" si="11"/>
        <v>931480</v>
      </c>
      <c r="AD75" s="121">
        <f t="shared" si="12"/>
        <v>-55.76</v>
      </c>
      <c r="AE75" s="121">
        <f t="shared" si="13"/>
        <v>18529.6</v>
      </c>
      <c r="AF75" s="201"/>
      <c r="AG75" s="202"/>
      <c r="AH75" s="203"/>
      <c r="AI75" s="199"/>
      <c r="AJ75" s="200"/>
      <c r="AK75" s="200"/>
      <c r="AL75" s="134"/>
    </row>
    <row r="76" spans="1:38" ht="14.25" customHeight="1">
      <c r="A76" s="42">
        <v>38</v>
      </c>
      <c r="B76" s="43" t="s">
        <v>175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>
        <f t="shared" si="8"/>
      </c>
      <c r="N76" s="121" t="str">
        <f t="shared" si="9"/>
        <v> </v>
      </c>
      <c r="O76" s="121" t="str">
        <f t="shared" si="10"/>
        <v> </v>
      </c>
      <c r="P76" s="188"/>
      <c r="Q76" s="42">
        <v>38</v>
      </c>
      <c r="R76" s="78" t="s">
        <v>175</v>
      </c>
      <c r="S76" s="45">
        <v>122605</v>
      </c>
      <c r="T76" s="45">
        <v>231424</v>
      </c>
      <c r="U76" s="45">
        <v>314591</v>
      </c>
      <c r="V76" s="45">
        <v>373301.99999999994</v>
      </c>
      <c r="W76" s="45">
        <v>49764</v>
      </c>
      <c r="X76" s="45">
        <v>103932.99999999999</v>
      </c>
      <c r="Y76" s="45">
        <v>117530.99999999999</v>
      </c>
      <c r="Z76" s="45">
        <v>177288</v>
      </c>
      <c r="AA76" s="45">
        <v>65215</v>
      </c>
      <c r="AB76" s="45">
        <v>18162.999999999996</v>
      </c>
      <c r="AC76" s="45">
        <f t="shared" si="11"/>
        <v>83378</v>
      </c>
      <c r="AD76" s="121">
        <f t="shared" si="12"/>
        <v>31.048549151997406</v>
      </c>
      <c r="AE76" s="121">
        <f t="shared" si="13"/>
        <v>-19.777164134586684</v>
      </c>
      <c r="AF76" s="201"/>
      <c r="AG76" s="202"/>
      <c r="AH76" s="203"/>
      <c r="AI76" s="199"/>
      <c r="AJ76" s="200"/>
      <c r="AK76" s="200"/>
      <c r="AL76" s="134"/>
    </row>
    <row r="77" spans="1:38" ht="14.25" customHeight="1">
      <c r="A77" s="42">
        <v>39</v>
      </c>
      <c r="B77" s="43" t="s">
        <v>176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>
        <f t="shared" si="8"/>
      </c>
      <c r="N77" s="121" t="str">
        <f t="shared" si="9"/>
        <v> </v>
      </c>
      <c r="O77" s="121" t="str">
        <f t="shared" si="10"/>
        <v> </v>
      </c>
      <c r="P77" s="188"/>
      <c r="Q77" s="42">
        <v>39</v>
      </c>
      <c r="R77" s="78" t="s">
        <v>176</v>
      </c>
      <c r="S77" s="45"/>
      <c r="T77" s="45"/>
      <c r="U77" s="45">
        <v>2069</v>
      </c>
      <c r="V77" s="45">
        <v>124720</v>
      </c>
      <c r="W77" s="45"/>
      <c r="X77" s="45"/>
      <c r="Y77" s="45">
        <v>47000</v>
      </c>
      <c r="Z77" s="45">
        <v>47000</v>
      </c>
      <c r="AA77" s="45">
        <v>22600</v>
      </c>
      <c r="AB77" s="45"/>
      <c r="AC77" s="45">
        <f t="shared" si="11"/>
        <v>22600</v>
      </c>
      <c r="AD77" s="121" t="str">
        <f t="shared" si="12"/>
        <v> </v>
      </c>
      <c r="AE77" s="121" t="str">
        <f t="shared" si="13"/>
        <v> </v>
      </c>
      <c r="AF77" s="201"/>
      <c r="AG77" s="202"/>
      <c r="AH77" s="203"/>
      <c r="AI77" s="199"/>
      <c r="AJ77" s="200"/>
      <c r="AK77" s="199"/>
      <c r="AL77" s="134"/>
    </row>
    <row r="78" spans="1:38" ht="14.25" customHeight="1">
      <c r="A78" s="42">
        <v>40</v>
      </c>
      <c r="B78" s="43" t="s">
        <v>177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>
        <f t="shared" si="8"/>
      </c>
      <c r="N78" s="121" t="str">
        <f t="shared" si="9"/>
        <v> </v>
      </c>
      <c r="O78" s="121" t="str">
        <f t="shared" si="10"/>
        <v> </v>
      </c>
      <c r="P78" s="188"/>
      <c r="Q78" s="42">
        <v>40</v>
      </c>
      <c r="R78" s="78" t="s">
        <v>177</v>
      </c>
      <c r="S78" s="45"/>
      <c r="T78" s="45">
        <v>7925</v>
      </c>
      <c r="U78" s="45">
        <v>7925</v>
      </c>
      <c r="V78" s="45">
        <v>7925</v>
      </c>
      <c r="W78" s="45"/>
      <c r="X78" s="45">
        <v>5196</v>
      </c>
      <c r="Y78" s="45">
        <v>5196</v>
      </c>
      <c r="Z78" s="45">
        <v>6541</v>
      </c>
      <c r="AA78" s="45">
        <v>9517</v>
      </c>
      <c r="AB78" s="45"/>
      <c r="AC78" s="45">
        <f t="shared" si="11"/>
        <v>9517</v>
      </c>
      <c r="AD78" s="121" t="str">
        <f t="shared" si="12"/>
        <v> </v>
      </c>
      <c r="AE78" s="121">
        <f t="shared" si="13"/>
        <v>83.1601231716705</v>
      </c>
      <c r="AF78" s="201"/>
      <c r="AG78" s="202"/>
      <c r="AH78" s="203"/>
      <c r="AI78" s="199"/>
      <c r="AJ78" s="200"/>
      <c r="AK78" s="199"/>
      <c r="AL78" s="134"/>
    </row>
    <row r="79" spans="1:38" ht="14.25" customHeight="1">
      <c r="A79" s="42">
        <v>41</v>
      </c>
      <c r="B79" s="43" t="s">
        <v>178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>
        <f t="shared" si="8"/>
      </c>
      <c r="N79" s="121" t="str">
        <f t="shared" si="9"/>
        <v> </v>
      </c>
      <c r="O79" s="121" t="str">
        <f t="shared" si="10"/>
        <v> </v>
      </c>
      <c r="P79" s="188"/>
      <c r="Q79" s="42">
        <v>41</v>
      </c>
      <c r="R79" s="78" t="s">
        <v>178</v>
      </c>
      <c r="S79" s="45"/>
      <c r="T79" s="45">
        <v>50253</v>
      </c>
      <c r="U79" s="45">
        <v>60856</v>
      </c>
      <c r="V79" s="45">
        <v>83840.00000000001</v>
      </c>
      <c r="W79" s="45">
        <v>32062</v>
      </c>
      <c r="X79" s="45">
        <v>32062</v>
      </c>
      <c r="Y79" s="45">
        <v>32062</v>
      </c>
      <c r="Z79" s="45">
        <v>32062</v>
      </c>
      <c r="AA79" s="45">
        <v>4944</v>
      </c>
      <c r="AB79" s="45">
        <v>3384</v>
      </c>
      <c r="AC79" s="45">
        <f t="shared" si="11"/>
        <v>8328</v>
      </c>
      <c r="AD79" s="121">
        <f t="shared" si="12"/>
        <v>-84.57987648930198</v>
      </c>
      <c r="AE79" s="121">
        <f t="shared" si="13"/>
        <v>-74.02532593100867</v>
      </c>
      <c r="AF79" s="201"/>
      <c r="AG79" s="202"/>
      <c r="AH79" s="203"/>
      <c r="AI79" s="199"/>
      <c r="AJ79" s="200"/>
      <c r="AK79" s="200"/>
      <c r="AL79" s="134"/>
    </row>
    <row r="80" spans="1:38" ht="14.25" customHeight="1">
      <c r="A80" s="42">
        <v>42</v>
      </c>
      <c r="B80" s="43" t="s">
        <v>179</v>
      </c>
      <c r="C80" s="45">
        <v>152732</v>
      </c>
      <c r="D80" s="45">
        <v>405332</v>
      </c>
      <c r="E80" s="45">
        <v>591783</v>
      </c>
      <c r="F80" s="45">
        <v>597351</v>
      </c>
      <c r="G80" s="45">
        <v>176837</v>
      </c>
      <c r="H80" s="45">
        <v>320853</v>
      </c>
      <c r="I80" s="45">
        <v>743102</v>
      </c>
      <c r="J80" s="45">
        <v>765966</v>
      </c>
      <c r="K80" s="45">
        <v>222988</v>
      </c>
      <c r="L80" s="45">
        <v>338348</v>
      </c>
      <c r="M80" s="45">
        <f t="shared" si="8"/>
        <v>561336</v>
      </c>
      <c r="N80" s="121">
        <f t="shared" si="9"/>
        <v>26.098045092373212</v>
      </c>
      <c r="O80" s="121">
        <f t="shared" si="10"/>
        <v>74.95114585183867</v>
      </c>
      <c r="P80" s="188"/>
      <c r="Q80" s="42">
        <v>42</v>
      </c>
      <c r="R80" s="78" t="s">
        <v>179</v>
      </c>
      <c r="S80" s="45">
        <v>284937</v>
      </c>
      <c r="T80" s="45">
        <v>417277</v>
      </c>
      <c r="U80" s="45">
        <v>540846</v>
      </c>
      <c r="V80" s="45">
        <v>740444.0000000002</v>
      </c>
      <c r="W80" s="45">
        <v>243243.00000000003</v>
      </c>
      <c r="X80" s="45">
        <v>526242.0000000002</v>
      </c>
      <c r="Y80" s="45">
        <v>678023.0000000002</v>
      </c>
      <c r="Z80" s="45">
        <v>1141053.9999999998</v>
      </c>
      <c r="AA80" s="45">
        <v>307807.9999999999</v>
      </c>
      <c r="AB80" s="45">
        <v>1118506</v>
      </c>
      <c r="AC80" s="45">
        <f t="shared" si="11"/>
        <v>1426314</v>
      </c>
      <c r="AD80" s="121">
        <f t="shared" si="12"/>
        <v>26.543415432304258</v>
      </c>
      <c r="AE80" s="121">
        <f t="shared" si="13"/>
        <v>171.03765947985897</v>
      </c>
      <c r="AF80" s="201"/>
      <c r="AG80" s="203"/>
      <c r="AH80" s="203"/>
      <c r="AI80" s="199"/>
      <c r="AJ80" s="200"/>
      <c r="AK80" s="200"/>
      <c r="AL80" s="134"/>
    </row>
    <row r="81" spans="1:38" ht="14.25" customHeight="1">
      <c r="A81" s="42">
        <v>43</v>
      </c>
      <c r="B81" s="43" t="s">
        <v>180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>
        <f t="shared" si="8"/>
      </c>
      <c r="N81" s="121" t="str">
        <f t="shared" si="9"/>
        <v> </v>
      </c>
      <c r="O81" s="121" t="str">
        <f t="shared" si="10"/>
        <v> </v>
      </c>
      <c r="P81" s="188"/>
      <c r="Q81" s="42">
        <v>43</v>
      </c>
      <c r="R81" s="78" t="s">
        <v>180</v>
      </c>
      <c r="S81" s="45">
        <v>1053</v>
      </c>
      <c r="T81" s="45">
        <v>2203</v>
      </c>
      <c r="U81" s="45">
        <v>5131</v>
      </c>
      <c r="V81" s="45">
        <v>5131</v>
      </c>
      <c r="W81" s="45">
        <v>3000</v>
      </c>
      <c r="X81" s="45">
        <v>4500</v>
      </c>
      <c r="Y81" s="45">
        <v>4500</v>
      </c>
      <c r="Z81" s="45">
        <v>4500</v>
      </c>
      <c r="AA81" s="45">
        <v>2980</v>
      </c>
      <c r="AB81" s="45"/>
      <c r="AC81" s="45">
        <f t="shared" si="11"/>
        <v>2980</v>
      </c>
      <c r="AD81" s="121">
        <f t="shared" si="12"/>
        <v>-0.6666666666666714</v>
      </c>
      <c r="AE81" s="121">
        <f t="shared" si="13"/>
        <v>-33.77777777777777</v>
      </c>
      <c r="AF81" s="201"/>
      <c r="AG81" s="202"/>
      <c r="AH81" s="203"/>
      <c r="AI81" s="199"/>
      <c r="AJ81" s="200"/>
      <c r="AK81" s="199"/>
      <c r="AL81" s="134"/>
    </row>
    <row r="82" spans="1:38" ht="14.25" customHeight="1">
      <c r="A82" s="42">
        <v>44</v>
      </c>
      <c r="B82" s="43" t="s">
        <v>181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>
        <f t="shared" si="8"/>
      </c>
      <c r="N82" s="121" t="str">
        <f t="shared" si="9"/>
        <v> </v>
      </c>
      <c r="O82" s="121" t="str">
        <f t="shared" si="10"/>
        <v> </v>
      </c>
      <c r="P82" s="188"/>
      <c r="Q82" s="42">
        <v>44</v>
      </c>
      <c r="R82" s="78" t="s">
        <v>181</v>
      </c>
      <c r="S82" s="45"/>
      <c r="T82" s="45">
        <v>1432</v>
      </c>
      <c r="U82" s="45">
        <v>3753</v>
      </c>
      <c r="V82" s="45">
        <v>38773</v>
      </c>
      <c r="W82" s="45">
        <v>6516</v>
      </c>
      <c r="X82" s="45">
        <v>6516</v>
      </c>
      <c r="Y82" s="45">
        <v>10966</v>
      </c>
      <c r="Z82" s="45">
        <v>10966</v>
      </c>
      <c r="AA82" s="45">
        <v>10980</v>
      </c>
      <c r="AB82" s="45">
        <v>1990</v>
      </c>
      <c r="AC82" s="45">
        <f t="shared" si="11"/>
        <v>12970</v>
      </c>
      <c r="AD82" s="121">
        <f t="shared" si="12"/>
        <v>68.50828729281767</v>
      </c>
      <c r="AE82" s="121">
        <f t="shared" si="13"/>
        <v>99.04849600982197</v>
      </c>
      <c r="AF82" s="201"/>
      <c r="AG82" s="202"/>
      <c r="AH82" s="203"/>
      <c r="AI82" s="199"/>
      <c r="AJ82" s="200"/>
      <c r="AK82" s="200"/>
      <c r="AL82" s="134"/>
    </row>
    <row r="83" spans="1:38" ht="14.25" customHeight="1">
      <c r="A83" s="42">
        <v>45</v>
      </c>
      <c r="B83" s="43" t="s">
        <v>182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>
        <f t="shared" si="8"/>
      </c>
      <c r="N83" s="121" t="str">
        <f t="shared" si="9"/>
        <v> </v>
      </c>
      <c r="O83" s="121" t="str">
        <f t="shared" si="10"/>
        <v> </v>
      </c>
      <c r="P83" s="188"/>
      <c r="Q83" s="42">
        <v>45</v>
      </c>
      <c r="R83" s="78" t="s">
        <v>182</v>
      </c>
      <c r="S83" s="45">
        <v>51300</v>
      </c>
      <c r="T83" s="45">
        <v>60922</v>
      </c>
      <c r="U83" s="45">
        <v>75270</v>
      </c>
      <c r="V83" s="45">
        <v>121353</v>
      </c>
      <c r="W83" s="45">
        <v>6000</v>
      </c>
      <c r="X83" s="45">
        <v>6000</v>
      </c>
      <c r="Y83" s="45">
        <v>6000</v>
      </c>
      <c r="Z83" s="45">
        <v>74420</v>
      </c>
      <c r="AA83" s="45">
        <v>13955</v>
      </c>
      <c r="AB83" s="45">
        <v>2231</v>
      </c>
      <c r="AC83" s="45">
        <f t="shared" si="11"/>
        <v>16186</v>
      </c>
      <c r="AD83" s="121">
        <f t="shared" si="12"/>
        <v>132.58333333333331</v>
      </c>
      <c r="AE83" s="121">
        <f t="shared" si="13"/>
        <v>169.76666666666665</v>
      </c>
      <c r="AF83" s="201"/>
      <c r="AG83" s="202"/>
      <c r="AH83" s="203"/>
      <c r="AI83" s="199"/>
      <c r="AJ83" s="200"/>
      <c r="AK83" s="200"/>
      <c r="AL83" s="134"/>
    </row>
    <row r="84" spans="1:38" ht="14.25" customHeight="1">
      <c r="A84" s="42">
        <v>46</v>
      </c>
      <c r="B84" s="43" t="s">
        <v>183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>
        <f t="shared" si="8"/>
      </c>
      <c r="N84" s="121" t="str">
        <f t="shared" si="9"/>
        <v> </v>
      </c>
      <c r="O84" s="121" t="str">
        <f t="shared" si="10"/>
        <v> </v>
      </c>
      <c r="P84" s="188"/>
      <c r="Q84" s="42">
        <v>46</v>
      </c>
      <c r="R84" s="78" t="s">
        <v>183</v>
      </c>
      <c r="S84" s="45">
        <v>1327</v>
      </c>
      <c r="T84" s="45">
        <v>67622</v>
      </c>
      <c r="U84" s="45">
        <v>70759</v>
      </c>
      <c r="V84" s="45">
        <v>72175</v>
      </c>
      <c r="W84" s="45">
        <v>40291</v>
      </c>
      <c r="X84" s="45">
        <v>42891</v>
      </c>
      <c r="Y84" s="45">
        <v>42891</v>
      </c>
      <c r="Z84" s="45">
        <v>50245.99999999999</v>
      </c>
      <c r="AA84" s="45"/>
      <c r="AB84" s="45"/>
      <c r="AC84" s="45">
        <f t="shared" si="11"/>
      </c>
      <c r="AD84" s="121">
        <f t="shared" si="12"/>
        <v>-100</v>
      </c>
      <c r="AE84" s="121" t="str">
        <f t="shared" si="13"/>
        <v> </v>
      </c>
      <c r="AF84" s="201"/>
      <c r="AG84" s="202"/>
      <c r="AH84" s="203"/>
      <c r="AI84" s="199"/>
      <c r="AJ84" s="199"/>
      <c r="AK84" s="199"/>
      <c r="AL84" s="134"/>
    </row>
    <row r="85" spans="1:38" ht="14.25" customHeight="1">
      <c r="A85" s="42">
        <v>47</v>
      </c>
      <c r="B85" s="43" t="s">
        <v>184</v>
      </c>
      <c r="C85" s="45"/>
      <c r="D85" s="45"/>
      <c r="E85" s="45"/>
      <c r="F85" s="45"/>
      <c r="G85" s="45"/>
      <c r="H85" s="45"/>
      <c r="I85" s="45"/>
      <c r="J85" s="45"/>
      <c r="K85" s="45"/>
      <c r="L85" s="45">
        <v>2820</v>
      </c>
      <c r="M85" s="45">
        <f t="shared" si="8"/>
        <v>2820</v>
      </c>
      <c r="N85" s="121" t="str">
        <f t="shared" si="9"/>
        <v> </v>
      </c>
      <c r="O85" s="121" t="str">
        <f t="shared" si="10"/>
        <v> </v>
      </c>
      <c r="P85" s="188"/>
      <c r="Q85" s="42">
        <v>47</v>
      </c>
      <c r="R85" s="78" t="s">
        <v>184</v>
      </c>
      <c r="S85" s="45"/>
      <c r="T85" s="45"/>
      <c r="U85" s="45"/>
      <c r="V85" s="45"/>
      <c r="W85" s="45">
        <v>1681</v>
      </c>
      <c r="X85" s="45">
        <v>1681</v>
      </c>
      <c r="Y85" s="45">
        <v>3395</v>
      </c>
      <c r="Z85" s="45">
        <v>6467</v>
      </c>
      <c r="AA85" s="45">
        <v>1290</v>
      </c>
      <c r="AB85" s="45"/>
      <c r="AC85" s="45">
        <f t="shared" si="11"/>
        <v>1290</v>
      </c>
      <c r="AD85" s="121">
        <f t="shared" si="12"/>
        <v>-23.259964306960143</v>
      </c>
      <c r="AE85" s="121">
        <f t="shared" si="13"/>
        <v>-23.259964306960143</v>
      </c>
      <c r="AF85" s="201"/>
      <c r="AG85" s="202"/>
      <c r="AH85" s="203"/>
      <c r="AI85" s="199"/>
      <c r="AJ85" s="200"/>
      <c r="AK85" s="199"/>
      <c r="AL85" s="134"/>
    </row>
    <row r="86" spans="1:38" ht="14.25" customHeight="1">
      <c r="A86" s="42">
        <v>48</v>
      </c>
      <c r="B86" s="43" t="s">
        <v>185</v>
      </c>
      <c r="C86" s="45">
        <v>39429</v>
      </c>
      <c r="D86" s="45">
        <v>142012</v>
      </c>
      <c r="E86" s="45">
        <v>202718</v>
      </c>
      <c r="F86" s="45">
        <v>247590.99999999997</v>
      </c>
      <c r="G86" s="45">
        <v>36912</v>
      </c>
      <c r="H86" s="45">
        <v>79918</v>
      </c>
      <c r="I86" s="45">
        <v>99404</v>
      </c>
      <c r="J86" s="45">
        <v>129676</v>
      </c>
      <c r="K86" s="45">
        <v>18921</v>
      </c>
      <c r="L86" s="45">
        <v>29619</v>
      </c>
      <c r="M86" s="45">
        <f t="shared" si="8"/>
        <v>48540</v>
      </c>
      <c r="N86" s="121">
        <f t="shared" si="9"/>
        <v>-48.74024707412224</v>
      </c>
      <c r="O86" s="121">
        <f t="shared" si="10"/>
        <v>-39.26274431292074</v>
      </c>
      <c r="P86" s="188"/>
      <c r="Q86" s="42">
        <v>48</v>
      </c>
      <c r="R86" s="78" t="s">
        <v>185</v>
      </c>
      <c r="S86" s="45">
        <v>30550</v>
      </c>
      <c r="T86" s="45">
        <v>128438.00000000001</v>
      </c>
      <c r="U86" s="45">
        <v>341002</v>
      </c>
      <c r="V86" s="45">
        <v>906775</v>
      </c>
      <c r="W86" s="45">
        <v>256774.00000000003</v>
      </c>
      <c r="X86" s="45">
        <v>1684186.9999999995</v>
      </c>
      <c r="Y86" s="45">
        <v>2168498</v>
      </c>
      <c r="Z86" s="45">
        <v>2495876.000000001</v>
      </c>
      <c r="AA86" s="45">
        <v>194448</v>
      </c>
      <c r="AB86" s="45">
        <v>323207.00000000006</v>
      </c>
      <c r="AC86" s="45">
        <f t="shared" si="11"/>
        <v>517655.00000000006</v>
      </c>
      <c r="AD86" s="121">
        <f t="shared" si="12"/>
        <v>-24.272706738221174</v>
      </c>
      <c r="AE86" s="121">
        <f t="shared" si="13"/>
        <v>-69.26380502877649</v>
      </c>
      <c r="AF86" s="201"/>
      <c r="AG86" s="203"/>
      <c r="AH86" s="203"/>
      <c r="AI86" s="199"/>
      <c r="AJ86" s="200"/>
      <c r="AK86" s="200"/>
      <c r="AL86" s="134"/>
    </row>
    <row r="87" spans="1:38" ht="14.25" customHeight="1">
      <c r="A87" s="42">
        <v>49</v>
      </c>
      <c r="B87" s="43" t="s">
        <v>186</v>
      </c>
      <c r="C87" s="45">
        <v>524460</v>
      </c>
      <c r="D87" s="45">
        <v>899317</v>
      </c>
      <c r="E87" s="45">
        <v>1508497</v>
      </c>
      <c r="F87" s="45">
        <v>2014110.0000000002</v>
      </c>
      <c r="G87" s="45">
        <v>414120</v>
      </c>
      <c r="H87" s="45">
        <v>627836</v>
      </c>
      <c r="I87" s="45">
        <v>990872</v>
      </c>
      <c r="J87" s="45">
        <v>1072163</v>
      </c>
      <c r="K87" s="45"/>
      <c r="L87" s="45">
        <v>23906</v>
      </c>
      <c r="M87" s="45">
        <f t="shared" si="8"/>
        <v>23906</v>
      </c>
      <c r="N87" s="121">
        <f t="shared" si="9"/>
        <v>-100</v>
      </c>
      <c r="O87" s="121">
        <f t="shared" si="10"/>
        <v>-96.19231773902739</v>
      </c>
      <c r="P87" s="188"/>
      <c r="Q87" s="42">
        <v>49</v>
      </c>
      <c r="R87" s="78" t="s">
        <v>186</v>
      </c>
      <c r="S87" s="45">
        <v>798368</v>
      </c>
      <c r="T87" s="45">
        <v>1894604.0000000002</v>
      </c>
      <c r="U87" s="45">
        <v>3630968</v>
      </c>
      <c r="V87" s="45">
        <v>4074048.999999999</v>
      </c>
      <c r="W87" s="45">
        <v>376404.9999999999</v>
      </c>
      <c r="X87" s="45">
        <v>1263968.9999999998</v>
      </c>
      <c r="Y87" s="45">
        <v>1453556.9999999998</v>
      </c>
      <c r="Z87" s="45">
        <v>2326376.0000000005</v>
      </c>
      <c r="AA87" s="45">
        <v>183925</v>
      </c>
      <c r="AB87" s="45">
        <v>359595</v>
      </c>
      <c r="AC87" s="45">
        <f t="shared" si="11"/>
        <v>543520</v>
      </c>
      <c r="AD87" s="121">
        <f t="shared" si="12"/>
        <v>-51.13640892124173</v>
      </c>
      <c r="AE87" s="121">
        <f t="shared" si="13"/>
        <v>-56.99894538552764</v>
      </c>
      <c r="AF87" s="201"/>
      <c r="AG87" s="203"/>
      <c r="AH87" s="203"/>
      <c r="AI87" s="199"/>
      <c r="AJ87" s="200"/>
      <c r="AK87" s="200"/>
      <c r="AL87" s="134"/>
    </row>
    <row r="88" spans="1:38" ht="14.25" customHeight="1">
      <c r="A88" s="42">
        <v>50</v>
      </c>
      <c r="B88" s="43" t="s">
        <v>187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>
        <f t="shared" si="8"/>
      </c>
      <c r="N88" s="121" t="str">
        <f t="shared" si="9"/>
        <v> </v>
      </c>
      <c r="O88" s="121" t="str">
        <f t="shared" si="10"/>
        <v> </v>
      </c>
      <c r="P88" s="188"/>
      <c r="Q88" s="42">
        <v>50</v>
      </c>
      <c r="R88" s="78" t="s">
        <v>187</v>
      </c>
      <c r="S88" s="45">
        <v>33097</v>
      </c>
      <c r="T88" s="45">
        <v>49843</v>
      </c>
      <c r="U88" s="45">
        <v>49843</v>
      </c>
      <c r="V88" s="45">
        <v>73256</v>
      </c>
      <c r="W88" s="45">
        <v>10901</v>
      </c>
      <c r="X88" s="45">
        <v>23133</v>
      </c>
      <c r="Y88" s="45">
        <v>29004</v>
      </c>
      <c r="Z88" s="45">
        <v>62068.000000000015</v>
      </c>
      <c r="AA88" s="45">
        <v>27333</v>
      </c>
      <c r="AB88" s="45">
        <v>26673</v>
      </c>
      <c r="AC88" s="45">
        <f t="shared" si="11"/>
        <v>54006</v>
      </c>
      <c r="AD88" s="121">
        <f t="shared" si="12"/>
        <v>150.73846436106777</v>
      </c>
      <c r="AE88" s="121">
        <f t="shared" si="13"/>
        <v>133.4586953702503</v>
      </c>
      <c r="AF88" s="201"/>
      <c r="AG88" s="202"/>
      <c r="AH88" s="203"/>
      <c r="AI88" s="199"/>
      <c r="AJ88" s="200"/>
      <c r="AK88" s="200"/>
      <c r="AL88" s="134"/>
    </row>
    <row r="89" spans="1:38" ht="14.25" customHeight="1">
      <c r="A89" s="42">
        <v>51</v>
      </c>
      <c r="B89" s="43" t="s">
        <v>188</v>
      </c>
      <c r="C89" s="45"/>
      <c r="D89" s="45"/>
      <c r="E89" s="45"/>
      <c r="F89" s="45"/>
      <c r="G89" s="45"/>
      <c r="H89" s="45"/>
      <c r="I89" s="45">
        <v>182040</v>
      </c>
      <c r="J89" s="45">
        <v>182040</v>
      </c>
      <c r="K89" s="45"/>
      <c r="L89" s="45"/>
      <c r="M89" s="45">
        <f t="shared" si="8"/>
      </c>
      <c r="N89" s="121" t="str">
        <f t="shared" si="9"/>
        <v> </v>
      </c>
      <c r="O89" s="121" t="str">
        <f t="shared" si="10"/>
        <v> </v>
      </c>
      <c r="P89" s="188"/>
      <c r="Q89" s="42">
        <v>51</v>
      </c>
      <c r="R89" s="78" t="s">
        <v>188</v>
      </c>
      <c r="S89" s="45">
        <v>573228</v>
      </c>
      <c r="T89" s="45">
        <v>1317162</v>
      </c>
      <c r="U89" s="45">
        <v>1903278</v>
      </c>
      <c r="V89" s="45">
        <v>2675312.9999999995</v>
      </c>
      <c r="W89" s="45">
        <v>445442.99999999994</v>
      </c>
      <c r="X89" s="45">
        <v>1421833</v>
      </c>
      <c r="Y89" s="45">
        <v>1797470</v>
      </c>
      <c r="Z89" s="45">
        <v>2718345</v>
      </c>
      <c r="AA89" s="45">
        <v>593623</v>
      </c>
      <c r="AB89" s="45">
        <v>863899</v>
      </c>
      <c r="AC89" s="45">
        <f t="shared" si="11"/>
        <v>1457522</v>
      </c>
      <c r="AD89" s="121">
        <f t="shared" si="12"/>
        <v>33.265760153375425</v>
      </c>
      <c r="AE89" s="121">
        <f t="shared" si="13"/>
        <v>2.510069747994308</v>
      </c>
      <c r="AF89" s="201"/>
      <c r="AG89" s="203"/>
      <c r="AH89" s="203"/>
      <c r="AI89" s="199"/>
      <c r="AJ89" s="200"/>
      <c r="AK89" s="200"/>
      <c r="AL89" s="134"/>
    </row>
    <row r="90" spans="1:38" ht="14.25" customHeight="1">
      <c r="A90" s="42">
        <v>52</v>
      </c>
      <c r="B90" s="43" t="s">
        <v>189</v>
      </c>
      <c r="C90" s="45">
        <v>1919914</v>
      </c>
      <c r="D90" s="45">
        <v>2828006</v>
      </c>
      <c r="E90" s="45">
        <v>4079389</v>
      </c>
      <c r="F90" s="45">
        <v>4829373</v>
      </c>
      <c r="G90" s="45">
        <v>1179282</v>
      </c>
      <c r="H90" s="45">
        <v>2104273</v>
      </c>
      <c r="I90" s="45">
        <v>2504629</v>
      </c>
      <c r="J90" s="45">
        <v>3346607</v>
      </c>
      <c r="K90" s="45">
        <v>2273242</v>
      </c>
      <c r="L90" s="45">
        <v>1021672</v>
      </c>
      <c r="M90" s="45">
        <f t="shared" si="8"/>
        <v>3294914</v>
      </c>
      <c r="N90" s="121">
        <f t="shared" si="9"/>
        <v>92.76491967146109</v>
      </c>
      <c r="O90" s="121">
        <f t="shared" si="10"/>
        <v>56.582059457114156</v>
      </c>
      <c r="P90" s="188"/>
      <c r="Q90" s="42">
        <v>52</v>
      </c>
      <c r="R90" s="78" t="s">
        <v>189</v>
      </c>
      <c r="S90" s="45">
        <v>2710919</v>
      </c>
      <c r="T90" s="45">
        <v>3790753</v>
      </c>
      <c r="U90" s="45">
        <v>4452218</v>
      </c>
      <c r="V90" s="45">
        <v>4872819.000000002</v>
      </c>
      <c r="W90" s="45">
        <v>422873</v>
      </c>
      <c r="X90" s="45">
        <v>1070900</v>
      </c>
      <c r="Y90" s="45">
        <v>1674696.9999999993</v>
      </c>
      <c r="Z90" s="45">
        <v>19992350</v>
      </c>
      <c r="AA90" s="45">
        <v>917537.0000000002</v>
      </c>
      <c r="AB90" s="45">
        <v>1318469</v>
      </c>
      <c r="AC90" s="45">
        <f t="shared" si="11"/>
        <v>2236006</v>
      </c>
      <c r="AD90" s="121">
        <f t="shared" si="12"/>
        <v>116.9769647151746</v>
      </c>
      <c r="AE90" s="121">
        <f t="shared" si="13"/>
        <v>108.79689980390327</v>
      </c>
      <c r="AF90" s="201"/>
      <c r="AG90" s="203"/>
      <c r="AH90" s="203"/>
      <c r="AI90" s="199"/>
      <c r="AJ90" s="200"/>
      <c r="AK90" s="200"/>
      <c r="AL90" s="134"/>
    </row>
    <row r="91" spans="1:38" ht="14.25" customHeight="1">
      <c r="A91" s="42">
        <v>53</v>
      </c>
      <c r="B91" s="43" t="s">
        <v>190</v>
      </c>
      <c r="C91" s="45">
        <v>84617</v>
      </c>
      <c r="D91" s="45">
        <v>451920</v>
      </c>
      <c r="E91" s="45">
        <v>742802</v>
      </c>
      <c r="F91" s="45">
        <v>1145149</v>
      </c>
      <c r="G91" s="45">
        <v>548392</v>
      </c>
      <c r="H91" s="45">
        <v>658959</v>
      </c>
      <c r="I91" s="45">
        <v>811429</v>
      </c>
      <c r="J91" s="45">
        <v>1198085</v>
      </c>
      <c r="K91" s="45">
        <v>111038</v>
      </c>
      <c r="L91" s="45">
        <v>128399</v>
      </c>
      <c r="M91" s="45">
        <f t="shared" si="8"/>
        <v>239437</v>
      </c>
      <c r="N91" s="121">
        <f t="shared" si="9"/>
        <v>-79.75207515791624</v>
      </c>
      <c r="O91" s="121">
        <f t="shared" si="10"/>
        <v>-63.664355445482954</v>
      </c>
      <c r="P91" s="188"/>
      <c r="Q91" s="42">
        <v>53</v>
      </c>
      <c r="R91" s="78" t="s">
        <v>190</v>
      </c>
      <c r="S91" s="45">
        <v>170715</v>
      </c>
      <c r="T91" s="45">
        <v>562811.9999999999</v>
      </c>
      <c r="U91" s="45">
        <v>623550.9999999999</v>
      </c>
      <c r="V91" s="45">
        <v>1000141.9999999999</v>
      </c>
      <c r="W91" s="45">
        <v>242486.99999999997</v>
      </c>
      <c r="X91" s="45">
        <v>360958</v>
      </c>
      <c r="Y91" s="45">
        <v>520276.9999999999</v>
      </c>
      <c r="Z91" s="45">
        <v>726234.0000000002</v>
      </c>
      <c r="AA91" s="45">
        <v>169482.00000000003</v>
      </c>
      <c r="AB91" s="45">
        <v>381399.9999999999</v>
      </c>
      <c r="AC91" s="45">
        <f t="shared" si="11"/>
        <v>550881.9999999999</v>
      </c>
      <c r="AD91" s="121">
        <f t="shared" si="12"/>
        <v>-30.106768610275992</v>
      </c>
      <c r="AE91" s="121">
        <f t="shared" si="13"/>
        <v>52.61664792025661</v>
      </c>
      <c r="AF91" s="201"/>
      <c r="AG91" s="203"/>
      <c r="AH91" s="203"/>
      <c r="AI91" s="199"/>
      <c r="AJ91" s="200"/>
      <c r="AK91" s="200"/>
      <c r="AL91" s="134"/>
    </row>
    <row r="92" spans="1:38" ht="14.25" customHeight="1">
      <c r="A92" s="42">
        <v>54</v>
      </c>
      <c r="B92" s="43" t="s">
        <v>191</v>
      </c>
      <c r="C92" s="45"/>
      <c r="D92" s="45">
        <v>8468</v>
      </c>
      <c r="E92" s="45">
        <v>8468</v>
      </c>
      <c r="F92" s="45">
        <v>8468</v>
      </c>
      <c r="G92" s="45"/>
      <c r="H92" s="45"/>
      <c r="I92" s="45"/>
      <c r="J92" s="45"/>
      <c r="K92" s="45"/>
      <c r="L92" s="45"/>
      <c r="M92" s="45">
        <f t="shared" si="8"/>
      </c>
      <c r="N92" s="121" t="str">
        <f t="shared" si="9"/>
        <v> </v>
      </c>
      <c r="O92" s="121" t="str">
        <f t="shared" si="10"/>
        <v> </v>
      </c>
      <c r="P92" s="188"/>
      <c r="Q92" s="42">
        <v>54</v>
      </c>
      <c r="R92" s="78" t="s">
        <v>191</v>
      </c>
      <c r="S92" s="45"/>
      <c r="T92" s="45">
        <v>138400</v>
      </c>
      <c r="U92" s="45">
        <v>138400</v>
      </c>
      <c r="V92" s="45">
        <v>138400</v>
      </c>
      <c r="W92" s="45">
        <v>5000</v>
      </c>
      <c r="X92" s="45">
        <v>5000</v>
      </c>
      <c r="Y92" s="45">
        <v>5000</v>
      </c>
      <c r="Z92" s="45">
        <v>5000</v>
      </c>
      <c r="AA92" s="45"/>
      <c r="AB92" s="45"/>
      <c r="AC92" s="45">
        <f t="shared" si="11"/>
      </c>
      <c r="AD92" s="121">
        <f t="shared" si="12"/>
        <v>-100</v>
      </c>
      <c r="AE92" s="121" t="str">
        <f t="shared" si="13"/>
        <v> </v>
      </c>
      <c r="AF92" s="201"/>
      <c r="AG92" s="202"/>
      <c r="AH92" s="203"/>
      <c r="AI92" s="199"/>
      <c r="AJ92" s="199"/>
      <c r="AK92" s="199"/>
      <c r="AL92" s="134"/>
    </row>
    <row r="93" spans="1:38" ht="14.25" customHeight="1">
      <c r="A93" s="42">
        <v>55</v>
      </c>
      <c r="B93" s="43" t="s">
        <v>192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>
        <f t="shared" si="8"/>
      </c>
      <c r="N93" s="121" t="str">
        <f t="shared" si="9"/>
        <v> </v>
      </c>
      <c r="O93" s="121" t="str">
        <f t="shared" si="10"/>
        <v> </v>
      </c>
      <c r="P93" s="188"/>
      <c r="Q93" s="42">
        <v>55</v>
      </c>
      <c r="R93" s="78" t="s">
        <v>192</v>
      </c>
      <c r="S93" s="45"/>
      <c r="T93" s="45">
        <v>1911</v>
      </c>
      <c r="U93" s="45">
        <v>7705</v>
      </c>
      <c r="V93" s="45">
        <v>74381</v>
      </c>
      <c r="W93" s="45"/>
      <c r="X93" s="45"/>
      <c r="Y93" s="45"/>
      <c r="Z93" s="45"/>
      <c r="AA93" s="45">
        <v>23508</v>
      </c>
      <c r="AB93" s="45">
        <v>21041</v>
      </c>
      <c r="AC93" s="45">
        <f t="shared" si="11"/>
        <v>44549</v>
      </c>
      <c r="AD93" s="121" t="str">
        <f t="shared" si="12"/>
        <v> </v>
      </c>
      <c r="AE93" s="121" t="str">
        <f t="shared" si="13"/>
        <v> </v>
      </c>
      <c r="AF93" s="201"/>
      <c r="AG93" s="202"/>
      <c r="AH93" s="202"/>
      <c r="AI93" s="199"/>
      <c r="AJ93" s="200"/>
      <c r="AK93" s="200"/>
      <c r="AL93" s="134"/>
    </row>
    <row r="94" spans="1:38" ht="14.25" customHeight="1">
      <c r="A94" s="42">
        <v>56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>
        <f t="shared" si="8"/>
      </c>
      <c r="N94" s="121" t="str">
        <f t="shared" si="9"/>
        <v> </v>
      </c>
      <c r="O94" s="121" t="str">
        <f t="shared" si="10"/>
        <v> </v>
      </c>
      <c r="Q94" s="42">
        <v>56</v>
      </c>
      <c r="R94" s="201" t="s">
        <v>333</v>
      </c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>
        <f t="shared" si="11"/>
      </c>
      <c r="AD94" s="121" t="str">
        <f t="shared" si="12"/>
        <v> </v>
      </c>
      <c r="AE94" s="121" t="str">
        <f t="shared" si="13"/>
        <v> </v>
      </c>
      <c r="AF94" s="201"/>
      <c r="AG94" s="202"/>
      <c r="AH94" s="202"/>
      <c r="AI94" s="199"/>
      <c r="AJ94" s="199"/>
      <c r="AK94" s="199"/>
      <c r="AL94" s="134"/>
    </row>
    <row r="95" spans="1:38" ht="14.25" customHeight="1">
      <c r="A95" s="42">
        <v>57</v>
      </c>
      <c r="B95" s="43" t="s">
        <v>193</v>
      </c>
      <c r="C95" s="45"/>
      <c r="D95" s="45">
        <v>137020</v>
      </c>
      <c r="E95" s="45">
        <v>137020</v>
      </c>
      <c r="F95" s="45">
        <v>200440</v>
      </c>
      <c r="G95" s="45">
        <v>33643</v>
      </c>
      <c r="H95" s="45">
        <v>96649</v>
      </c>
      <c r="I95" s="45">
        <v>96649</v>
      </c>
      <c r="J95" s="45">
        <v>96649</v>
      </c>
      <c r="K95" s="45">
        <v>84449</v>
      </c>
      <c r="L95" s="45"/>
      <c r="M95" s="45">
        <f t="shared" si="8"/>
        <v>84449</v>
      </c>
      <c r="N95" s="121">
        <f t="shared" si="9"/>
        <v>151.01506999970277</v>
      </c>
      <c r="O95" s="121">
        <f t="shared" si="10"/>
        <v>-12.622996616623041</v>
      </c>
      <c r="P95" s="188"/>
      <c r="Q95" s="42">
        <v>57</v>
      </c>
      <c r="R95" s="78" t="s">
        <v>193</v>
      </c>
      <c r="S95" s="45">
        <v>60533</v>
      </c>
      <c r="T95" s="45">
        <v>131493</v>
      </c>
      <c r="U95" s="45">
        <v>223306</v>
      </c>
      <c r="V95" s="45">
        <v>341971</v>
      </c>
      <c r="W95" s="45">
        <v>486217</v>
      </c>
      <c r="X95" s="45">
        <v>1170642.9999999998</v>
      </c>
      <c r="Y95" s="45">
        <v>1745146.0000000002</v>
      </c>
      <c r="Z95" s="45">
        <v>2164659</v>
      </c>
      <c r="AA95" s="45">
        <v>60048</v>
      </c>
      <c r="AB95" s="45">
        <v>147760.00000000003</v>
      </c>
      <c r="AC95" s="45">
        <f t="shared" si="11"/>
        <v>207808.00000000003</v>
      </c>
      <c r="AD95" s="121">
        <f t="shared" si="12"/>
        <v>-87.64995876326824</v>
      </c>
      <c r="AE95" s="121">
        <f t="shared" si="13"/>
        <v>-82.24838827892022</v>
      </c>
      <c r="AF95" s="201"/>
      <c r="AG95" s="203"/>
      <c r="AH95" s="203"/>
      <c r="AI95" s="199"/>
      <c r="AJ95" s="200"/>
      <c r="AK95" s="200"/>
      <c r="AL95" s="134"/>
    </row>
    <row r="96" spans="1:38" ht="14.25" customHeight="1">
      <c r="A96" s="42">
        <v>58</v>
      </c>
      <c r="B96" s="43" t="s">
        <v>194</v>
      </c>
      <c r="C96" s="45"/>
      <c r="D96" s="45">
        <v>1415</v>
      </c>
      <c r="E96" s="45">
        <v>1415</v>
      </c>
      <c r="F96" s="45">
        <v>1415</v>
      </c>
      <c r="G96" s="45">
        <v>4354</v>
      </c>
      <c r="H96" s="45">
        <v>17397</v>
      </c>
      <c r="I96" s="45">
        <v>17397</v>
      </c>
      <c r="J96" s="45">
        <v>18578</v>
      </c>
      <c r="K96" s="45">
        <v>69239</v>
      </c>
      <c r="L96" s="45">
        <v>77721</v>
      </c>
      <c r="M96" s="45">
        <f t="shared" si="8"/>
        <v>146960</v>
      </c>
      <c r="N96" s="121">
        <f t="shared" si="9"/>
        <v>1490.2388608176389</v>
      </c>
      <c r="O96" s="121">
        <f t="shared" si="10"/>
        <v>744.7433465540036</v>
      </c>
      <c r="P96" s="188"/>
      <c r="Q96" s="42">
        <v>58</v>
      </c>
      <c r="R96" s="78" t="s">
        <v>194</v>
      </c>
      <c r="S96" s="45">
        <v>488820</v>
      </c>
      <c r="T96" s="45">
        <v>587006</v>
      </c>
      <c r="U96" s="45">
        <v>666124</v>
      </c>
      <c r="V96" s="45">
        <v>916315</v>
      </c>
      <c r="W96" s="45">
        <v>124247</v>
      </c>
      <c r="X96" s="45">
        <v>175147</v>
      </c>
      <c r="Y96" s="45">
        <v>407008</v>
      </c>
      <c r="Z96" s="45">
        <v>432766</v>
      </c>
      <c r="AA96" s="45">
        <v>11401</v>
      </c>
      <c r="AB96" s="45">
        <v>18938</v>
      </c>
      <c r="AC96" s="45">
        <f t="shared" si="11"/>
        <v>30339</v>
      </c>
      <c r="AD96" s="121">
        <f t="shared" si="12"/>
        <v>-90.8239233140438</v>
      </c>
      <c r="AE96" s="121">
        <f t="shared" si="13"/>
        <v>-82.6779790690106</v>
      </c>
      <c r="AF96" s="201"/>
      <c r="AG96" s="203"/>
      <c r="AH96" s="203"/>
      <c r="AI96" s="199"/>
      <c r="AJ96" s="200"/>
      <c r="AK96" s="200"/>
      <c r="AL96" s="134"/>
    </row>
    <row r="97" spans="1:38" ht="14.25" customHeight="1">
      <c r="A97" s="42">
        <v>59</v>
      </c>
      <c r="B97" s="43" t="s">
        <v>195</v>
      </c>
      <c r="C97" s="45">
        <v>37323</v>
      </c>
      <c r="D97" s="45">
        <v>73072</v>
      </c>
      <c r="E97" s="45">
        <v>115144</v>
      </c>
      <c r="F97" s="45">
        <v>139438</v>
      </c>
      <c r="G97" s="45">
        <v>30824</v>
      </c>
      <c r="H97" s="45">
        <v>70866</v>
      </c>
      <c r="I97" s="45">
        <v>91844</v>
      </c>
      <c r="J97" s="45">
        <v>127820</v>
      </c>
      <c r="K97" s="45">
        <v>28793</v>
      </c>
      <c r="L97" s="45">
        <v>27855</v>
      </c>
      <c r="M97" s="45">
        <f t="shared" si="8"/>
        <v>56648</v>
      </c>
      <c r="N97" s="121">
        <f t="shared" si="9"/>
        <v>-6.589021541655853</v>
      </c>
      <c r="O97" s="121">
        <f t="shared" si="10"/>
        <v>-20.063217904213587</v>
      </c>
      <c r="P97" s="188"/>
      <c r="Q97" s="42">
        <v>59</v>
      </c>
      <c r="R97" s="78" t="s">
        <v>195</v>
      </c>
      <c r="S97" s="45">
        <v>137171</v>
      </c>
      <c r="T97" s="45">
        <v>137171</v>
      </c>
      <c r="U97" s="45">
        <v>245664</v>
      </c>
      <c r="V97" s="45">
        <v>251465.99999999997</v>
      </c>
      <c r="W97" s="45">
        <v>221958.99999999997</v>
      </c>
      <c r="X97" s="45">
        <v>230146</v>
      </c>
      <c r="Y97" s="45">
        <v>463146</v>
      </c>
      <c r="Z97" s="45">
        <v>475632.00000000006</v>
      </c>
      <c r="AA97" s="45">
        <v>10366</v>
      </c>
      <c r="AB97" s="45">
        <v>1800</v>
      </c>
      <c r="AC97" s="45">
        <f t="shared" si="11"/>
        <v>12166</v>
      </c>
      <c r="AD97" s="121">
        <f t="shared" si="12"/>
        <v>-95.32976811032668</v>
      </c>
      <c r="AE97" s="121">
        <f t="shared" si="13"/>
        <v>-94.71379037654359</v>
      </c>
      <c r="AF97" s="201"/>
      <c r="AG97" s="203"/>
      <c r="AH97" s="203"/>
      <c r="AI97" s="199"/>
      <c r="AJ97" s="200"/>
      <c r="AK97" s="200"/>
      <c r="AL97" s="134"/>
    </row>
    <row r="98" spans="1:38" ht="14.25" customHeight="1">
      <c r="A98" s="42">
        <v>60</v>
      </c>
      <c r="B98" s="43" t="s">
        <v>196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>
        <f t="shared" si="8"/>
      </c>
      <c r="N98" s="121" t="str">
        <f t="shared" si="9"/>
        <v> </v>
      </c>
      <c r="O98" s="121" t="str">
        <f t="shared" si="10"/>
        <v> </v>
      </c>
      <c r="P98" s="188"/>
      <c r="Q98" s="42">
        <v>60</v>
      </c>
      <c r="R98" s="78" t="s">
        <v>196</v>
      </c>
      <c r="S98" s="45">
        <v>57601</v>
      </c>
      <c r="T98" s="45">
        <v>133736</v>
      </c>
      <c r="U98" s="45">
        <v>264572</v>
      </c>
      <c r="V98" s="45">
        <v>273562</v>
      </c>
      <c r="W98" s="45">
        <v>27251</v>
      </c>
      <c r="X98" s="45">
        <v>38438</v>
      </c>
      <c r="Y98" s="45">
        <v>480157</v>
      </c>
      <c r="Z98" s="45">
        <v>480157</v>
      </c>
      <c r="AA98" s="45"/>
      <c r="AB98" s="45"/>
      <c r="AC98" s="45">
        <f t="shared" si="11"/>
      </c>
      <c r="AD98" s="121">
        <f>_xlfn.IFERROR(AA98/W98*100-100," ")</f>
        <v>-100</v>
      </c>
      <c r="AE98" s="121" t="str">
        <f t="shared" si="13"/>
        <v> </v>
      </c>
      <c r="AF98" s="201"/>
      <c r="AG98" s="202"/>
      <c r="AH98" s="203"/>
      <c r="AI98" s="199"/>
      <c r="AJ98" s="199"/>
      <c r="AK98" s="199"/>
      <c r="AL98" s="134"/>
    </row>
    <row r="99" spans="1:38" ht="14.25" customHeight="1">
      <c r="A99" s="42">
        <v>61</v>
      </c>
      <c r="B99" s="206" t="s">
        <v>330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>
        <f t="shared" si="8"/>
      </c>
      <c r="N99" s="121" t="str">
        <f t="shared" si="9"/>
        <v> </v>
      </c>
      <c r="O99" s="121" t="str">
        <f t="shared" si="10"/>
        <v> </v>
      </c>
      <c r="Q99" s="42">
        <v>61</v>
      </c>
      <c r="R99" s="198" t="s">
        <v>330</v>
      </c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>
        <f t="shared" si="11"/>
      </c>
      <c r="AD99" s="121" t="str">
        <f t="shared" si="12"/>
        <v> </v>
      </c>
      <c r="AE99" s="121" t="str">
        <f t="shared" si="13"/>
        <v> </v>
      </c>
      <c r="AF99" s="134"/>
      <c r="AG99" s="134"/>
      <c r="AH99" s="134"/>
      <c r="AI99" s="199"/>
      <c r="AJ99" s="199"/>
      <c r="AK99" s="199"/>
      <c r="AL99" s="134"/>
    </row>
    <row r="100" spans="1:38" ht="14.25" customHeight="1">
      <c r="A100" s="42">
        <v>62</v>
      </c>
      <c r="B100" s="43" t="s">
        <v>197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>
        <f t="shared" si="8"/>
      </c>
      <c r="N100" s="121" t="str">
        <f t="shared" si="9"/>
        <v> </v>
      </c>
      <c r="O100" s="121" t="str">
        <f t="shared" si="10"/>
        <v> </v>
      </c>
      <c r="P100" s="188"/>
      <c r="Q100" s="42">
        <v>62</v>
      </c>
      <c r="R100" s="78" t="s">
        <v>197</v>
      </c>
      <c r="S100" s="45"/>
      <c r="T100" s="45"/>
      <c r="U100" s="45">
        <v>18612</v>
      </c>
      <c r="V100" s="45">
        <v>25301</v>
      </c>
      <c r="W100" s="45">
        <v>1168</v>
      </c>
      <c r="X100" s="45">
        <v>1168</v>
      </c>
      <c r="Y100" s="45">
        <v>26856.000000000004</v>
      </c>
      <c r="Z100" s="45">
        <v>46144</v>
      </c>
      <c r="AA100" s="45"/>
      <c r="AB100" s="45"/>
      <c r="AC100" s="45">
        <f t="shared" si="11"/>
      </c>
      <c r="AD100" s="121">
        <f t="shared" si="12"/>
        <v>-100</v>
      </c>
      <c r="AE100" s="121" t="str">
        <f t="shared" si="13"/>
        <v> </v>
      </c>
      <c r="AF100" s="201"/>
      <c r="AG100" s="202"/>
      <c r="AH100" s="203"/>
      <c r="AI100" s="199"/>
      <c r="AJ100" s="134"/>
      <c r="AK100" s="134"/>
      <c r="AL100" s="134"/>
    </row>
    <row r="101" spans="1:38" ht="14.25" customHeight="1">
      <c r="A101" s="42">
        <v>63</v>
      </c>
      <c r="B101" s="43" t="s">
        <v>198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>
        <f t="shared" si="8"/>
      </c>
      <c r="N101" s="121" t="str">
        <f t="shared" si="9"/>
        <v> </v>
      </c>
      <c r="O101" s="121" t="str">
        <f t="shared" si="10"/>
        <v> </v>
      </c>
      <c r="P101" s="188"/>
      <c r="Q101" s="42">
        <v>63</v>
      </c>
      <c r="R101" s="78" t="s">
        <v>198</v>
      </c>
      <c r="S101" s="45">
        <v>111900</v>
      </c>
      <c r="T101" s="45">
        <v>275396</v>
      </c>
      <c r="U101" s="45">
        <v>359190</v>
      </c>
      <c r="V101" s="45">
        <v>670547.9999999998</v>
      </c>
      <c r="W101" s="45">
        <v>78196</v>
      </c>
      <c r="X101" s="45">
        <v>169220</v>
      </c>
      <c r="Y101" s="45">
        <v>192642.99999999997</v>
      </c>
      <c r="Z101" s="45">
        <v>1272282.9999999998</v>
      </c>
      <c r="AA101" s="45">
        <v>29836.000000000004</v>
      </c>
      <c r="AB101" s="45">
        <v>3284863</v>
      </c>
      <c r="AC101" s="45">
        <f t="shared" si="11"/>
        <v>3314699</v>
      </c>
      <c r="AD101" s="121">
        <f t="shared" si="12"/>
        <v>-61.844595631490094</v>
      </c>
      <c r="AE101" s="121">
        <f t="shared" si="13"/>
        <v>1858.8104242997283</v>
      </c>
      <c r="AF101" s="201"/>
      <c r="AG101" s="202"/>
      <c r="AH101" s="203"/>
      <c r="AI101" s="199"/>
      <c r="AJ101" s="200"/>
      <c r="AK101" s="200"/>
      <c r="AL101" s="134"/>
    </row>
    <row r="102" spans="1:38" ht="14.25" customHeight="1">
      <c r="A102" s="42">
        <v>64</v>
      </c>
      <c r="B102" s="43" t="s">
        <v>199</v>
      </c>
      <c r="C102" s="45">
        <v>251926.99999999997</v>
      </c>
      <c r="D102" s="45">
        <v>653012</v>
      </c>
      <c r="E102" s="45">
        <v>845560</v>
      </c>
      <c r="F102" s="45">
        <v>1013353</v>
      </c>
      <c r="G102" s="45">
        <v>108866</v>
      </c>
      <c r="H102" s="45">
        <v>370053.99999999994</v>
      </c>
      <c r="I102" s="45">
        <v>387233.99999999994</v>
      </c>
      <c r="J102" s="45">
        <v>462126.99999999994</v>
      </c>
      <c r="K102" s="45">
        <v>38451</v>
      </c>
      <c r="L102" s="45">
        <v>12521</v>
      </c>
      <c r="M102" s="45">
        <f t="shared" si="8"/>
        <v>50972</v>
      </c>
      <c r="N102" s="121">
        <f t="shared" si="9"/>
        <v>-64.68043282567561</v>
      </c>
      <c r="O102" s="121">
        <f t="shared" si="10"/>
        <v>-86.22579407329741</v>
      </c>
      <c r="P102" s="188"/>
      <c r="Q102" s="42">
        <v>64</v>
      </c>
      <c r="R102" s="78" t="s">
        <v>199</v>
      </c>
      <c r="S102" s="45">
        <v>175344</v>
      </c>
      <c r="T102" s="45">
        <v>1478191.0000000002</v>
      </c>
      <c r="U102" s="45">
        <v>2682208</v>
      </c>
      <c r="V102" s="45">
        <v>3212007.0000000005</v>
      </c>
      <c r="W102" s="45">
        <v>73603</v>
      </c>
      <c r="X102" s="45">
        <v>390521</v>
      </c>
      <c r="Y102" s="45">
        <v>1940593.9999999998</v>
      </c>
      <c r="Z102" s="45">
        <v>2177138.9999999995</v>
      </c>
      <c r="AA102" s="45">
        <v>80682</v>
      </c>
      <c r="AB102" s="45">
        <v>365986.99999999994</v>
      </c>
      <c r="AC102" s="45">
        <f t="shared" si="11"/>
        <v>446668.99999999994</v>
      </c>
      <c r="AD102" s="121">
        <f t="shared" si="12"/>
        <v>9.617814491257164</v>
      </c>
      <c r="AE102" s="121">
        <f t="shared" si="13"/>
        <v>14.377715923087337</v>
      </c>
      <c r="AF102" s="201"/>
      <c r="AG102" s="203"/>
      <c r="AH102" s="203"/>
      <c r="AI102" s="199"/>
      <c r="AJ102" s="200"/>
      <c r="AK102" s="200"/>
      <c r="AL102" s="134"/>
    </row>
    <row r="103" spans="1:38" ht="14.25" customHeight="1">
      <c r="A103" s="42">
        <v>65</v>
      </c>
      <c r="B103" s="96" t="s">
        <v>200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>
        <f t="shared" si="8"/>
      </c>
      <c r="N103" s="121" t="str">
        <f t="shared" si="9"/>
        <v> </v>
      </c>
      <c r="O103" s="121" t="str">
        <f t="shared" si="10"/>
        <v> </v>
      </c>
      <c r="P103" s="188"/>
      <c r="Q103" s="42">
        <v>65</v>
      </c>
      <c r="R103" s="41" t="s">
        <v>200</v>
      </c>
      <c r="S103" s="96"/>
      <c r="T103" s="96"/>
      <c r="U103" s="96"/>
      <c r="V103" s="96"/>
      <c r="W103" s="96"/>
      <c r="X103" s="96">
        <v>7623</v>
      </c>
      <c r="Y103" s="96">
        <v>12900</v>
      </c>
      <c r="Z103" s="96">
        <v>15318</v>
      </c>
      <c r="AA103" s="96"/>
      <c r="AB103" s="96"/>
      <c r="AC103" s="96">
        <f t="shared" si="11"/>
      </c>
      <c r="AD103" s="121" t="str">
        <f t="shared" si="12"/>
        <v> </v>
      </c>
      <c r="AE103" s="121" t="str">
        <f t="shared" si="13"/>
        <v> </v>
      </c>
      <c r="AF103" s="201"/>
      <c r="AG103" s="202"/>
      <c r="AH103" s="203"/>
      <c r="AI103" s="199"/>
      <c r="AJ103" s="199"/>
      <c r="AK103" s="199"/>
      <c r="AL103" s="134"/>
    </row>
    <row r="104" spans="1:38" ht="14.25" customHeight="1">
      <c r="A104" s="42">
        <v>66</v>
      </c>
      <c r="B104" s="43" t="s">
        <v>201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>
        <f aca="true" t="shared" si="14" ref="M104:M167">IF(SUM(L104,K104)=0,"",SUM(K104,L104))</f>
      </c>
      <c r="N104" s="121" t="str">
        <f aca="true" t="shared" si="15" ref="N104:N167">_xlfn.IFERROR(K104/G104*100-100," ")</f>
        <v> </v>
      </c>
      <c r="O104" s="121" t="str">
        <f aca="true" t="shared" si="16" ref="O104:O167">_xlfn.IFERROR(M104/H104*100-100," ")</f>
        <v> </v>
      </c>
      <c r="P104" s="188"/>
      <c r="Q104" s="42">
        <v>66</v>
      </c>
      <c r="R104" s="78" t="s">
        <v>201</v>
      </c>
      <c r="S104" s="45">
        <v>9835</v>
      </c>
      <c r="T104" s="45">
        <v>15261</v>
      </c>
      <c r="U104" s="45">
        <v>15261</v>
      </c>
      <c r="V104" s="45">
        <v>22792</v>
      </c>
      <c r="W104" s="45">
        <v>24917</v>
      </c>
      <c r="X104" s="45">
        <v>29803</v>
      </c>
      <c r="Y104" s="45">
        <v>32383</v>
      </c>
      <c r="Z104" s="45">
        <v>34533</v>
      </c>
      <c r="AA104" s="45"/>
      <c r="AB104" s="45"/>
      <c r="AC104" s="45">
        <f aca="true" t="shared" si="17" ref="AC104:AC167">IF(SUM(AB104,AA104)=0,"",SUM(AA104,AB104))</f>
      </c>
      <c r="AD104" s="121">
        <f aca="true" t="shared" si="18" ref="AD104:AD167">_xlfn.IFERROR(AA104/W104*100-100," ")</f>
        <v>-100</v>
      </c>
      <c r="AE104" s="121" t="str">
        <f aca="true" t="shared" si="19" ref="AE104:AE167">_xlfn.IFERROR(AC104/X104*100-100," ")</f>
        <v> </v>
      </c>
      <c r="AF104" s="201"/>
      <c r="AG104" s="202"/>
      <c r="AH104" s="203"/>
      <c r="AI104" s="199"/>
      <c r="AJ104" s="199"/>
      <c r="AK104" s="199"/>
      <c r="AL104" s="134"/>
    </row>
    <row r="105" spans="1:38" ht="14.25" customHeight="1">
      <c r="A105" s="42">
        <v>67</v>
      </c>
      <c r="B105" s="43" t="s">
        <v>202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>
        <f t="shared" si="14"/>
      </c>
      <c r="N105" s="121" t="str">
        <f t="shared" si="15"/>
        <v> </v>
      </c>
      <c r="O105" s="121" t="str">
        <f t="shared" si="16"/>
        <v> </v>
      </c>
      <c r="P105" s="188"/>
      <c r="Q105" s="42">
        <v>67</v>
      </c>
      <c r="R105" s="78" t="s">
        <v>202</v>
      </c>
      <c r="S105" s="45">
        <v>5349</v>
      </c>
      <c r="T105" s="45">
        <v>8249</v>
      </c>
      <c r="U105" s="45">
        <v>11049</v>
      </c>
      <c r="V105" s="45">
        <v>11049</v>
      </c>
      <c r="W105" s="45">
        <v>1600</v>
      </c>
      <c r="X105" s="45">
        <v>18700</v>
      </c>
      <c r="Y105" s="45">
        <v>29100</v>
      </c>
      <c r="Z105" s="45">
        <v>31700</v>
      </c>
      <c r="AA105" s="45">
        <v>4800</v>
      </c>
      <c r="AB105" s="45">
        <v>9000</v>
      </c>
      <c r="AC105" s="45">
        <f t="shared" si="17"/>
        <v>13800</v>
      </c>
      <c r="AD105" s="121">
        <f t="shared" si="18"/>
        <v>200</v>
      </c>
      <c r="AE105" s="121">
        <f t="shared" si="19"/>
        <v>-26.203208556149733</v>
      </c>
      <c r="AF105" s="201"/>
      <c r="AG105" s="202"/>
      <c r="AH105" s="203"/>
      <c r="AI105" s="199"/>
      <c r="AJ105" s="200"/>
      <c r="AK105" s="200"/>
      <c r="AL105" s="134"/>
    </row>
    <row r="106" spans="1:38" ht="14.25" customHeight="1">
      <c r="A106" s="42">
        <v>68</v>
      </c>
      <c r="B106" s="43" t="s">
        <v>203</v>
      </c>
      <c r="C106" s="45">
        <v>3648</v>
      </c>
      <c r="D106" s="45">
        <v>111921</v>
      </c>
      <c r="E106" s="45">
        <v>111921</v>
      </c>
      <c r="F106" s="45">
        <v>155575</v>
      </c>
      <c r="G106" s="45">
        <v>1400</v>
      </c>
      <c r="H106" s="45">
        <v>26545</v>
      </c>
      <c r="I106" s="45">
        <v>53004</v>
      </c>
      <c r="J106" s="45">
        <v>55156.99999999999</v>
      </c>
      <c r="K106" s="45">
        <v>16199</v>
      </c>
      <c r="L106" s="45">
        <v>99909</v>
      </c>
      <c r="M106" s="45">
        <f t="shared" si="14"/>
        <v>116108</v>
      </c>
      <c r="N106" s="121">
        <f t="shared" si="15"/>
        <v>1057.0714285714284</v>
      </c>
      <c r="O106" s="121">
        <f t="shared" si="16"/>
        <v>337.40064042192506</v>
      </c>
      <c r="P106" s="188"/>
      <c r="Q106" s="42">
        <v>68</v>
      </c>
      <c r="R106" s="78" t="s">
        <v>203</v>
      </c>
      <c r="S106" s="45">
        <v>491739</v>
      </c>
      <c r="T106" s="45">
        <v>730192</v>
      </c>
      <c r="U106" s="45">
        <v>1167525</v>
      </c>
      <c r="V106" s="45">
        <v>1682215.0000000002</v>
      </c>
      <c r="W106" s="45">
        <v>94503</v>
      </c>
      <c r="X106" s="45">
        <v>950177.0000000001</v>
      </c>
      <c r="Y106" s="45">
        <v>1223592</v>
      </c>
      <c r="Z106" s="45">
        <v>1652628</v>
      </c>
      <c r="AA106" s="45">
        <v>80538</v>
      </c>
      <c r="AB106" s="45">
        <v>219683</v>
      </c>
      <c r="AC106" s="45">
        <f t="shared" si="17"/>
        <v>300221</v>
      </c>
      <c r="AD106" s="121">
        <f t="shared" si="18"/>
        <v>-14.777308656868044</v>
      </c>
      <c r="AE106" s="121">
        <f t="shared" si="19"/>
        <v>-68.40367636766624</v>
      </c>
      <c r="AF106" s="201"/>
      <c r="AG106" s="203"/>
      <c r="AH106" s="203"/>
      <c r="AI106" s="199"/>
      <c r="AJ106" s="200"/>
      <c r="AK106" s="200"/>
      <c r="AL106" s="134"/>
    </row>
    <row r="107" spans="1:38" ht="14.25" customHeight="1">
      <c r="A107" s="42">
        <v>69</v>
      </c>
      <c r="B107" s="43" t="s">
        <v>204</v>
      </c>
      <c r="C107" s="45">
        <v>1877402</v>
      </c>
      <c r="D107" s="45">
        <v>3630653</v>
      </c>
      <c r="E107" s="45">
        <v>3713123</v>
      </c>
      <c r="F107" s="45">
        <v>4790722</v>
      </c>
      <c r="G107" s="45">
        <v>1758831</v>
      </c>
      <c r="H107" s="45">
        <v>3499330.9999999995</v>
      </c>
      <c r="I107" s="45">
        <v>5047347</v>
      </c>
      <c r="J107" s="45">
        <v>6636711.000000001</v>
      </c>
      <c r="K107" s="45">
        <v>1700445</v>
      </c>
      <c r="L107" s="45">
        <v>1407504</v>
      </c>
      <c r="M107" s="45">
        <f t="shared" si="14"/>
        <v>3107949</v>
      </c>
      <c r="N107" s="121">
        <f t="shared" si="15"/>
        <v>-3.3195912512344847</v>
      </c>
      <c r="O107" s="121">
        <f t="shared" si="16"/>
        <v>-11.184480690737729</v>
      </c>
      <c r="P107" s="188"/>
      <c r="Q107" s="42">
        <v>69</v>
      </c>
      <c r="R107" s="78" t="s">
        <v>204</v>
      </c>
      <c r="S107" s="45">
        <v>313105</v>
      </c>
      <c r="T107" s="45">
        <v>410830</v>
      </c>
      <c r="U107" s="45">
        <v>432673</v>
      </c>
      <c r="V107" s="45">
        <v>633434.9999999999</v>
      </c>
      <c r="W107" s="45">
        <v>317190</v>
      </c>
      <c r="X107" s="45">
        <v>564447</v>
      </c>
      <c r="Y107" s="45">
        <v>765737</v>
      </c>
      <c r="Z107" s="45">
        <v>873967.0000000001</v>
      </c>
      <c r="AA107" s="45">
        <v>38209</v>
      </c>
      <c r="AB107" s="45">
        <v>65443</v>
      </c>
      <c r="AC107" s="45">
        <f t="shared" si="17"/>
        <v>103652</v>
      </c>
      <c r="AD107" s="121">
        <f t="shared" si="18"/>
        <v>-87.95390775245122</v>
      </c>
      <c r="AE107" s="121">
        <f t="shared" si="19"/>
        <v>-81.63653983456373</v>
      </c>
      <c r="AF107" s="201"/>
      <c r="AG107" s="203"/>
      <c r="AH107" s="203"/>
      <c r="AI107" s="199"/>
      <c r="AJ107" s="200"/>
      <c r="AK107" s="200"/>
      <c r="AL107" s="134"/>
    </row>
    <row r="108" spans="1:38" ht="14.25" customHeight="1">
      <c r="A108" s="42">
        <v>70</v>
      </c>
      <c r="B108" s="43" t="s">
        <v>205</v>
      </c>
      <c r="C108" s="45">
        <v>1023298</v>
      </c>
      <c r="D108" s="45">
        <v>1566738</v>
      </c>
      <c r="E108" s="45">
        <v>1989979</v>
      </c>
      <c r="F108" s="45">
        <v>3107577</v>
      </c>
      <c r="G108" s="45">
        <v>1990758.9999999998</v>
      </c>
      <c r="H108" s="45">
        <v>3588097.9999999995</v>
      </c>
      <c r="I108" s="45">
        <v>5036552.999999999</v>
      </c>
      <c r="J108" s="45">
        <v>6341812</v>
      </c>
      <c r="K108" s="45">
        <v>1249828</v>
      </c>
      <c r="L108" s="45">
        <v>1267894</v>
      </c>
      <c r="M108" s="45">
        <f t="shared" si="14"/>
        <v>2517722</v>
      </c>
      <c r="N108" s="121">
        <f t="shared" si="15"/>
        <v>-37.21851816317293</v>
      </c>
      <c r="O108" s="121">
        <f t="shared" si="16"/>
        <v>-29.831292233378235</v>
      </c>
      <c r="P108" s="188"/>
      <c r="Q108" s="42">
        <v>70</v>
      </c>
      <c r="R108" s="78" t="s">
        <v>205</v>
      </c>
      <c r="S108" s="45">
        <v>49495.999999999985</v>
      </c>
      <c r="T108" s="45">
        <v>133049</v>
      </c>
      <c r="U108" s="45">
        <v>944603</v>
      </c>
      <c r="V108" s="45">
        <v>1216928</v>
      </c>
      <c r="W108" s="45">
        <v>76991</v>
      </c>
      <c r="X108" s="45">
        <v>138980</v>
      </c>
      <c r="Y108" s="45">
        <v>1090305.9999999998</v>
      </c>
      <c r="Z108" s="45">
        <v>5311146.000000001</v>
      </c>
      <c r="AA108" s="45">
        <v>30002</v>
      </c>
      <c r="AB108" s="45">
        <v>236191</v>
      </c>
      <c r="AC108" s="45">
        <f t="shared" si="17"/>
        <v>266193</v>
      </c>
      <c r="AD108" s="121">
        <f t="shared" si="18"/>
        <v>-61.03180891273006</v>
      </c>
      <c r="AE108" s="121">
        <f t="shared" si="19"/>
        <v>91.53331414592029</v>
      </c>
      <c r="AF108" s="201"/>
      <c r="AG108" s="203"/>
      <c r="AH108" s="203"/>
      <c r="AI108" s="199"/>
      <c r="AJ108" s="200"/>
      <c r="AK108" s="200"/>
      <c r="AL108" s="134"/>
    </row>
    <row r="109" spans="1:38" ht="14.25" customHeight="1">
      <c r="A109" s="42">
        <v>71</v>
      </c>
      <c r="B109" s="43" t="s">
        <v>206</v>
      </c>
      <c r="C109" s="45"/>
      <c r="D109" s="45">
        <v>8090</v>
      </c>
      <c r="E109" s="45">
        <v>8090</v>
      </c>
      <c r="F109" s="45">
        <v>8090</v>
      </c>
      <c r="G109" s="45"/>
      <c r="H109" s="45"/>
      <c r="I109" s="45"/>
      <c r="J109" s="45"/>
      <c r="K109" s="45"/>
      <c r="L109" s="45">
        <v>1642</v>
      </c>
      <c r="M109" s="45">
        <f t="shared" si="14"/>
        <v>1642</v>
      </c>
      <c r="N109" s="121" t="str">
        <f t="shared" si="15"/>
        <v> </v>
      </c>
      <c r="O109" s="121" t="str">
        <f t="shared" si="16"/>
        <v> </v>
      </c>
      <c r="P109" s="188"/>
      <c r="Q109" s="42">
        <v>71</v>
      </c>
      <c r="R109" s="78" t="s">
        <v>206</v>
      </c>
      <c r="S109" s="45">
        <v>13186</v>
      </c>
      <c r="T109" s="45">
        <v>27766</v>
      </c>
      <c r="U109" s="45">
        <v>48243</v>
      </c>
      <c r="V109" s="45">
        <v>149810.99999999997</v>
      </c>
      <c r="W109" s="45">
        <v>80896</v>
      </c>
      <c r="X109" s="45">
        <v>146529.99999999997</v>
      </c>
      <c r="Y109" s="45">
        <v>195171</v>
      </c>
      <c r="Z109" s="45">
        <v>212905.99999999997</v>
      </c>
      <c r="AA109" s="45">
        <v>15672</v>
      </c>
      <c r="AB109" s="45">
        <v>182772</v>
      </c>
      <c r="AC109" s="45">
        <f t="shared" si="17"/>
        <v>198444</v>
      </c>
      <c r="AD109" s="121">
        <f t="shared" si="18"/>
        <v>-80.62697784810126</v>
      </c>
      <c r="AE109" s="121">
        <f t="shared" si="19"/>
        <v>35.42892240496829</v>
      </c>
      <c r="AF109" s="201"/>
      <c r="AG109" s="202"/>
      <c r="AH109" s="203"/>
      <c r="AI109" s="199"/>
      <c r="AJ109" s="200"/>
      <c r="AK109" s="200"/>
      <c r="AL109" s="134"/>
    </row>
    <row r="110" spans="1:38" ht="14.25" customHeight="1">
      <c r="A110" s="42">
        <v>72</v>
      </c>
      <c r="B110" s="43" t="s">
        <v>207</v>
      </c>
      <c r="C110" s="45"/>
      <c r="D110" s="45">
        <v>0</v>
      </c>
      <c r="E110" s="45">
        <v>0</v>
      </c>
      <c r="F110" s="45">
        <v>0</v>
      </c>
      <c r="G110" s="45"/>
      <c r="H110" s="45"/>
      <c r="I110" s="45"/>
      <c r="J110" s="45"/>
      <c r="K110" s="45"/>
      <c r="L110" s="45"/>
      <c r="M110" s="45">
        <f t="shared" si="14"/>
      </c>
      <c r="N110" s="121" t="str">
        <f t="shared" si="15"/>
        <v> </v>
      </c>
      <c r="O110" s="121" t="str">
        <f t="shared" si="16"/>
        <v> </v>
      </c>
      <c r="P110" s="188"/>
      <c r="Q110" s="42">
        <v>72</v>
      </c>
      <c r="R110" s="78" t="s">
        <v>207</v>
      </c>
      <c r="S110" s="45"/>
      <c r="T110" s="45">
        <v>2902</v>
      </c>
      <c r="U110" s="45">
        <v>11692</v>
      </c>
      <c r="V110" s="45">
        <v>17853</v>
      </c>
      <c r="W110" s="45">
        <v>689329</v>
      </c>
      <c r="X110" s="45">
        <v>691479</v>
      </c>
      <c r="Y110" s="45">
        <v>774048</v>
      </c>
      <c r="Z110" s="45">
        <v>898903.9999999999</v>
      </c>
      <c r="AA110" s="45">
        <v>7404</v>
      </c>
      <c r="AB110" s="45">
        <v>5667</v>
      </c>
      <c r="AC110" s="45">
        <f t="shared" si="17"/>
        <v>13071</v>
      </c>
      <c r="AD110" s="121">
        <f t="shared" si="18"/>
        <v>-98.92591201008517</v>
      </c>
      <c r="AE110" s="121">
        <f t="shared" si="19"/>
        <v>-98.10970398233351</v>
      </c>
      <c r="AF110" s="201"/>
      <c r="AG110" s="202"/>
      <c r="AH110" s="203"/>
      <c r="AI110" s="199"/>
      <c r="AJ110" s="200"/>
      <c r="AK110" s="200"/>
      <c r="AL110" s="134"/>
    </row>
    <row r="111" spans="1:38" ht="14.25" customHeight="1">
      <c r="A111" s="42">
        <v>73</v>
      </c>
      <c r="B111" s="43" t="s">
        <v>208</v>
      </c>
      <c r="C111" s="45"/>
      <c r="D111" s="45">
        <v>7498</v>
      </c>
      <c r="E111" s="45">
        <v>93445</v>
      </c>
      <c r="F111" s="45">
        <v>95500</v>
      </c>
      <c r="G111" s="45">
        <v>37564</v>
      </c>
      <c r="H111" s="45">
        <v>45098</v>
      </c>
      <c r="I111" s="45">
        <v>216091</v>
      </c>
      <c r="J111" s="45">
        <v>233682</v>
      </c>
      <c r="K111" s="45">
        <v>1186</v>
      </c>
      <c r="L111" s="45">
        <v>33890</v>
      </c>
      <c r="M111" s="45">
        <f t="shared" si="14"/>
        <v>35076</v>
      </c>
      <c r="N111" s="121">
        <f t="shared" si="15"/>
        <v>-96.84272175487169</v>
      </c>
      <c r="O111" s="121">
        <f t="shared" si="16"/>
        <v>-22.222714976273892</v>
      </c>
      <c r="P111" s="188"/>
      <c r="Q111" s="42">
        <v>73</v>
      </c>
      <c r="R111" s="78" t="s">
        <v>208</v>
      </c>
      <c r="S111" s="45">
        <v>91674</v>
      </c>
      <c r="T111" s="45">
        <v>153307</v>
      </c>
      <c r="U111" s="45">
        <v>236306</v>
      </c>
      <c r="V111" s="45">
        <v>241699</v>
      </c>
      <c r="W111" s="45">
        <v>283633</v>
      </c>
      <c r="X111" s="45">
        <v>315438.00000000006</v>
      </c>
      <c r="Y111" s="45">
        <v>322434.00000000006</v>
      </c>
      <c r="Z111" s="45">
        <v>325026</v>
      </c>
      <c r="AA111" s="45">
        <v>100170</v>
      </c>
      <c r="AB111" s="45">
        <v>485815</v>
      </c>
      <c r="AC111" s="45">
        <f t="shared" si="17"/>
        <v>585985</v>
      </c>
      <c r="AD111" s="121">
        <f t="shared" si="18"/>
        <v>-64.68323502554358</v>
      </c>
      <c r="AE111" s="121">
        <f t="shared" si="19"/>
        <v>85.76867720439512</v>
      </c>
      <c r="AF111" s="201"/>
      <c r="AG111" s="203"/>
      <c r="AH111" s="203"/>
      <c r="AI111" s="199"/>
      <c r="AJ111" s="200"/>
      <c r="AK111" s="200"/>
      <c r="AL111" s="134"/>
    </row>
    <row r="112" spans="1:38" ht="14.25" customHeight="1">
      <c r="A112" s="42">
        <v>74</v>
      </c>
      <c r="B112" s="43" t="s">
        <v>209</v>
      </c>
      <c r="C112" s="45"/>
      <c r="D112" s="45">
        <v>5342</v>
      </c>
      <c r="E112" s="45">
        <v>5342</v>
      </c>
      <c r="F112" s="45">
        <v>5342</v>
      </c>
      <c r="G112" s="45">
        <v>49977</v>
      </c>
      <c r="H112" s="45">
        <v>209009</v>
      </c>
      <c r="I112" s="45">
        <v>219417</v>
      </c>
      <c r="J112" s="45">
        <v>219417</v>
      </c>
      <c r="K112" s="45"/>
      <c r="L112" s="45"/>
      <c r="M112" s="45">
        <f t="shared" si="14"/>
      </c>
      <c r="N112" s="121">
        <f t="shared" si="15"/>
        <v>-100</v>
      </c>
      <c r="O112" s="121" t="str">
        <f t="shared" si="16"/>
        <v> </v>
      </c>
      <c r="P112" s="188"/>
      <c r="Q112" s="42">
        <v>74</v>
      </c>
      <c r="R112" s="78" t="s">
        <v>209</v>
      </c>
      <c r="S112" s="45">
        <v>112433.00000000001</v>
      </c>
      <c r="T112" s="45">
        <v>204825</v>
      </c>
      <c r="U112" s="45">
        <v>342235</v>
      </c>
      <c r="V112" s="45">
        <v>778834</v>
      </c>
      <c r="W112" s="45">
        <v>120817.99999999999</v>
      </c>
      <c r="X112" s="45">
        <v>248245.00000000006</v>
      </c>
      <c r="Y112" s="45">
        <v>429492.0000000001</v>
      </c>
      <c r="Z112" s="45">
        <v>603112.9999999999</v>
      </c>
      <c r="AA112" s="45">
        <v>125203.00000000001</v>
      </c>
      <c r="AB112" s="45">
        <v>593890</v>
      </c>
      <c r="AC112" s="45">
        <f t="shared" si="17"/>
        <v>719093</v>
      </c>
      <c r="AD112" s="121">
        <f t="shared" si="18"/>
        <v>3.6294260788955626</v>
      </c>
      <c r="AE112" s="121">
        <f t="shared" si="19"/>
        <v>189.67068823138425</v>
      </c>
      <c r="AF112" s="201"/>
      <c r="AG112" s="203"/>
      <c r="AH112" s="203"/>
      <c r="AI112" s="199"/>
      <c r="AJ112" s="200"/>
      <c r="AK112" s="200"/>
      <c r="AL112" s="134"/>
    </row>
    <row r="113" spans="1:38" ht="14.25" customHeight="1">
      <c r="A113" s="42">
        <v>75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>
        <f t="shared" si="14"/>
      </c>
      <c r="N113" s="121" t="str">
        <f t="shared" si="15"/>
        <v> </v>
      </c>
      <c r="O113" s="121" t="str">
        <f t="shared" si="16"/>
        <v> </v>
      </c>
      <c r="Q113" s="42">
        <v>75</v>
      </c>
      <c r="R113" s="201" t="s">
        <v>210</v>
      </c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>
        <f t="shared" si="17"/>
      </c>
      <c r="AD113" s="121" t="str">
        <f t="shared" si="18"/>
        <v> </v>
      </c>
      <c r="AE113" s="121" t="str">
        <f t="shared" si="19"/>
        <v> </v>
      </c>
      <c r="AF113" s="201"/>
      <c r="AG113" s="202"/>
      <c r="AH113" s="202"/>
      <c r="AI113" s="199"/>
      <c r="AJ113" s="199"/>
      <c r="AK113" s="199"/>
      <c r="AL113" s="134"/>
    </row>
    <row r="114" spans="1:38" ht="14.25" customHeight="1">
      <c r="A114" s="42">
        <v>76</v>
      </c>
      <c r="B114" s="96" t="s">
        <v>211</v>
      </c>
      <c r="C114" s="45"/>
      <c r="D114" s="45"/>
      <c r="E114" s="45"/>
      <c r="F114" s="45"/>
      <c r="G114" s="45"/>
      <c r="H114" s="45"/>
      <c r="I114" s="45"/>
      <c r="J114" s="45"/>
      <c r="K114" s="45">
        <v>9481</v>
      </c>
      <c r="L114" s="45"/>
      <c r="M114" s="45">
        <f t="shared" si="14"/>
        <v>9481</v>
      </c>
      <c r="N114" s="121" t="str">
        <f t="shared" si="15"/>
        <v> </v>
      </c>
      <c r="O114" s="121" t="str">
        <f t="shared" si="16"/>
        <v> </v>
      </c>
      <c r="P114" s="188"/>
      <c r="Q114" s="42">
        <v>76</v>
      </c>
      <c r="R114" s="41" t="s">
        <v>211</v>
      </c>
      <c r="S114" s="45">
        <v>379476</v>
      </c>
      <c r="T114" s="45">
        <v>529060</v>
      </c>
      <c r="U114" s="45">
        <v>534384</v>
      </c>
      <c r="V114" s="45">
        <v>1461159</v>
      </c>
      <c r="W114" s="45">
        <v>4187</v>
      </c>
      <c r="X114" s="45">
        <v>115812</v>
      </c>
      <c r="Y114" s="45">
        <v>115812</v>
      </c>
      <c r="Z114" s="45">
        <v>135812</v>
      </c>
      <c r="AA114" s="45">
        <v>90469</v>
      </c>
      <c r="AB114" s="45">
        <v>5000</v>
      </c>
      <c r="AC114" s="45">
        <f t="shared" si="17"/>
        <v>95469</v>
      </c>
      <c r="AD114" s="121">
        <f t="shared" si="18"/>
        <v>2060.711726773346</v>
      </c>
      <c r="AE114" s="121">
        <f t="shared" si="19"/>
        <v>-17.565537250025912</v>
      </c>
      <c r="AF114" s="201"/>
      <c r="AG114" s="202"/>
      <c r="AH114" s="203"/>
      <c r="AI114" s="199"/>
      <c r="AJ114" s="200"/>
      <c r="AK114" s="200"/>
      <c r="AL114" s="134"/>
    </row>
    <row r="115" spans="1:38" ht="14.25" customHeight="1">
      <c r="A115" s="42">
        <v>77</v>
      </c>
      <c r="B115" s="43" t="s">
        <v>212</v>
      </c>
      <c r="C115" s="45"/>
      <c r="D115" s="45">
        <v>34300</v>
      </c>
      <c r="E115" s="45">
        <v>34300</v>
      </c>
      <c r="F115" s="45">
        <v>34300</v>
      </c>
      <c r="G115" s="45"/>
      <c r="H115" s="45"/>
      <c r="I115" s="45"/>
      <c r="J115" s="45"/>
      <c r="K115" s="45"/>
      <c r="L115" s="45">
        <v>2805</v>
      </c>
      <c r="M115" s="45">
        <f t="shared" si="14"/>
        <v>2805</v>
      </c>
      <c r="N115" s="121" t="str">
        <f t="shared" si="15"/>
        <v> </v>
      </c>
      <c r="O115" s="121" t="str">
        <f t="shared" si="16"/>
        <v> </v>
      </c>
      <c r="P115" s="188"/>
      <c r="Q115" s="42">
        <v>77</v>
      </c>
      <c r="R115" s="78" t="s">
        <v>212</v>
      </c>
      <c r="S115" s="45">
        <v>60318</v>
      </c>
      <c r="T115" s="45">
        <v>60318</v>
      </c>
      <c r="U115" s="45">
        <v>74004</v>
      </c>
      <c r="V115" s="45">
        <v>74004</v>
      </c>
      <c r="W115" s="45"/>
      <c r="X115" s="45">
        <v>65505</v>
      </c>
      <c r="Y115" s="45">
        <v>104146</v>
      </c>
      <c r="Z115" s="45">
        <v>176839</v>
      </c>
      <c r="AA115" s="45">
        <v>16664</v>
      </c>
      <c r="AB115" s="45">
        <v>9853</v>
      </c>
      <c r="AC115" s="45">
        <f t="shared" si="17"/>
        <v>26517</v>
      </c>
      <c r="AD115" s="121" t="str">
        <f t="shared" si="18"/>
        <v> </v>
      </c>
      <c r="AE115" s="121">
        <f t="shared" si="19"/>
        <v>-59.519120677810854</v>
      </c>
      <c r="AF115" s="201"/>
      <c r="AG115" s="202"/>
      <c r="AH115" s="203"/>
      <c r="AI115" s="199"/>
      <c r="AJ115" s="200"/>
      <c r="AK115" s="200"/>
      <c r="AL115" s="134"/>
    </row>
    <row r="116" spans="1:38" ht="14.25" customHeight="1">
      <c r="A116" s="42">
        <v>78</v>
      </c>
      <c r="B116" s="43" t="s">
        <v>213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>
        <f t="shared" si="14"/>
      </c>
      <c r="N116" s="121" t="str">
        <f t="shared" si="15"/>
        <v> </v>
      </c>
      <c r="O116" s="121" t="str">
        <f t="shared" si="16"/>
        <v> </v>
      </c>
      <c r="P116" s="188"/>
      <c r="Q116" s="42">
        <v>78</v>
      </c>
      <c r="R116" s="78" t="s">
        <v>213</v>
      </c>
      <c r="S116" s="45">
        <v>236414</v>
      </c>
      <c r="T116" s="45">
        <v>237554</v>
      </c>
      <c r="U116" s="45">
        <v>237554</v>
      </c>
      <c r="V116" s="45">
        <v>237554</v>
      </c>
      <c r="W116" s="45"/>
      <c r="X116" s="45">
        <v>2479</v>
      </c>
      <c r="Y116" s="45">
        <v>2479</v>
      </c>
      <c r="Z116" s="45">
        <v>2479</v>
      </c>
      <c r="AA116" s="45">
        <v>1101</v>
      </c>
      <c r="AB116" s="45"/>
      <c r="AC116" s="45">
        <f t="shared" si="17"/>
        <v>1101</v>
      </c>
      <c r="AD116" s="121" t="str">
        <f t="shared" si="18"/>
        <v> </v>
      </c>
      <c r="AE116" s="121">
        <f t="shared" si="19"/>
        <v>-55.58693021379589</v>
      </c>
      <c r="AF116" s="201"/>
      <c r="AG116" s="202"/>
      <c r="AH116" s="203"/>
      <c r="AI116" s="199"/>
      <c r="AJ116" s="200"/>
      <c r="AK116" s="199"/>
      <c r="AL116" s="134"/>
    </row>
    <row r="117" spans="1:38" ht="14.25" customHeight="1">
      <c r="A117" s="42">
        <v>79</v>
      </c>
      <c r="B117" s="43" t="s">
        <v>62</v>
      </c>
      <c r="C117" s="45">
        <v>5443390</v>
      </c>
      <c r="D117" s="45">
        <v>10236069</v>
      </c>
      <c r="E117" s="45">
        <v>10852250</v>
      </c>
      <c r="F117" s="45">
        <v>12127821</v>
      </c>
      <c r="G117" s="45">
        <v>4776544</v>
      </c>
      <c r="H117" s="45">
        <v>12336208</v>
      </c>
      <c r="I117" s="45">
        <v>14938549.999999998</v>
      </c>
      <c r="J117" s="45">
        <v>20121116.000000004</v>
      </c>
      <c r="K117" s="45">
        <v>2207008</v>
      </c>
      <c r="L117" s="45">
        <v>1653884.0000000005</v>
      </c>
      <c r="M117" s="45">
        <f t="shared" si="14"/>
        <v>3860892.0000000005</v>
      </c>
      <c r="N117" s="121">
        <f t="shared" si="15"/>
        <v>-53.794877635378214</v>
      </c>
      <c r="O117" s="121">
        <f t="shared" si="16"/>
        <v>-68.70276506362408</v>
      </c>
      <c r="P117" s="188"/>
      <c r="Q117" s="42">
        <v>79</v>
      </c>
      <c r="R117" s="78" t="s">
        <v>62</v>
      </c>
      <c r="S117" s="45">
        <v>1824650.0000000002</v>
      </c>
      <c r="T117" s="45">
        <v>4818361</v>
      </c>
      <c r="U117" s="45">
        <v>6978241.999999999</v>
      </c>
      <c r="V117" s="45">
        <v>9569045</v>
      </c>
      <c r="W117" s="45">
        <v>1836679.9999999995</v>
      </c>
      <c r="X117" s="45">
        <v>3046345.9999999995</v>
      </c>
      <c r="Y117" s="45">
        <v>5127983.999999998</v>
      </c>
      <c r="Z117" s="45">
        <v>7196621.000000001</v>
      </c>
      <c r="AA117" s="45">
        <v>2844394.9999999995</v>
      </c>
      <c r="AB117" s="45">
        <v>1667653</v>
      </c>
      <c r="AC117" s="45">
        <f t="shared" si="17"/>
        <v>4512048</v>
      </c>
      <c r="AD117" s="121">
        <f t="shared" si="18"/>
        <v>54.866117124376615</v>
      </c>
      <c r="AE117" s="121">
        <f t="shared" si="19"/>
        <v>48.11344476300462</v>
      </c>
      <c r="AF117" s="201"/>
      <c r="AG117" s="203"/>
      <c r="AH117" s="203"/>
      <c r="AI117" s="199"/>
      <c r="AJ117" s="200"/>
      <c r="AK117" s="200"/>
      <c r="AL117" s="134"/>
    </row>
    <row r="118" spans="1:38" ht="14.25" customHeight="1">
      <c r="A118" s="42">
        <v>80</v>
      </c>
      <c r="B118" s="43" t="s">
        <v>214</v>
      </c>
      <c r="C118" s="45">
        <v>7310557</v>
      </c>
      <c r="D118" s="45">
        <v>9874050</v>
      </c>
      <c r="E118" s="45">
        <v>11279019</v>
      </c>
      <c r="F118" s="45">
        <v>12064141</v>
      </c>
      <c r="G118" s="45">
        <v>1476964</v>
      </c>
      <c r="H118" s="45">
        <v>2635849</v>
      </c>
      <c r="I118" s="45">
        <v>4709635</v>
      </c>
      <c r="J118" s="45">
        <v>6387758.000000001</v>
      </c>
      <c r="K118" s="45">
        <v>849752</v>
      </c>
      <c r="L118" s="45">
        <v>1985045.0000000002</v>
      </c>
      <c r="M118" s="45">
        <f t="shared" si="14"/>
        <v>2834797</v>
      </c>
      <c r="N118" s="121">
        <f t="shared" si="15"/>
        <v>-42.46630249620167</v>
      </c>
      <c r="O118" s="121">
        <f t="shared" si="16"/>
        <v>7.547776826366004</v>
      </c>
      <c r="P118" s="188"/>
      <c r="Q118" s="42">
        <v>80</v>
      </c>
      <c r="R118" s="78" t="s">
        <v>214</v>
      </c>
      <c r="S118" s="45"/>
      <c r="T118" s="45">
        <v>20880</v>
      </c>
      <c r="U118" s="45">
        <v>23107</v>
      </c>
      <c r="V118" s="45">
        <v>23107</v>
      </c>
      <c r="W118" s="45">
        <v>78000</v>
      </c>
      <c r="X118" s="45">
        <v>78000</v>
      </c>
      <c r="Y118" s="45">
        <v>78000</v>
      </c>
      <c r="Z118" s="45">
        <v>79571</v>
      </c>
      <c r="AA118" s="45"/>
      <c r="AB118" s="45"/>
      <c r="AC118" s="45">
        <f t="shared" si="17"/>
      </c>
      <c r="AD118" s="121">
        <f t="shared" si="18"/>
        <v>-100</v>
      </c>
      <c r="AE118" s="121" t="str">
        <f t="shared" si="19"/>
        <v> </v>
      </c>
      <c r="AF118" s="201"/>
      <c r="AG118" s="203"/>
      <c r="AH118" s="203"/>
      <c r="AI118" s="199"/>
      <c r="AJ118" s="199"/>
      <c r="AK118" s="199"/>
      <c r="AL118" s="134"/>
    </row>
    <row r="119" spans="1:38" ht="14.25" customHeight="1">
      <c r="A119" s="42">
        <v>81</v>
      </c>
      <c r="B119" s="43" t="s">
        <v>215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>
        <f t="shared" si="14"/>
      </c>
      <c r="N119" s="121" t="str">
        <f t="shared" si="15"/>
        <v> </v>
      </c>
      <c r="O119" s="121" t="str">
        <f t="shared" si="16"/>
        <v> </v>
      </c>
      <c r="P119" s="188"/>
      <c r="Q119" s="42">
        <v>81</v>
      </c>
      <c r="R119" s="78" t="s">
        <v>215</v>
      </c>
      <c r="S119" s="45"/>
      <c r="T119" s="45"/>
      <c r="U119" s="45">
        <v>1207</v>
      </c>
      <c r="V119" s="45">
        <v>2251</v>
      </c>
      <c r="W119" s="45"/>
      <c r="X119" s="45"/>
      <c r="Y119" s="45"/>
      <c r="Z119" s="45"/>
      <c r="AA119" s="45"/>
      <c r="AB119" s="45">
        <v>3181</v>
      </c>
      <c r="AC119" s="45">
        <f t="shared" si="17"/>
        <v>3181</v>
      </c>
      <c r="AD119" s="121" t="str">
        <f t="shared" si="18"/>
        <v> </v>
      </c>
      <c r="AE119" s="121" t="str">
        <f t="shared" si="19"/>
        <v> </v>
      </c>
      <c r="AF119" s="201"/>
      <c r="AG119" s="202"/>
      <c r="AH119" s="202"/>
      <c r="AI119" s="199"/>
      <c r="AJ119" s="199"/>
      <c r="AK119" s="200"/>
      <c r="AL119" s="134"/>
    </row>
    <row r="120" spans="1:38" ht="14.25" customHeight="1">
      <c r="A120" s="42">
        <v>82</v>
      </c>
      <c r="B120" s="43" t="s">
        <v>216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>
        <f t="shared" si="14"/>
      </c>
      <c r="N120" s="121" t="str">
        <f t="shared" si="15"/>
        <v> </v>
      </c>
      <c r="O120" s="121" t="str">
        <f t="shared" si="16"/>
        <v> </v>
      </c>
      <c r="P120" s="188"/>
      <c r="Q120" s="42">
        <v>82</v>
      </c>
      <c r="R120" s="78" t="s">
        <v>216</v>
      </c>
      <c r="S120" s="45"/>
      <c r="T120" s="45"/>
      <c r="U120" s="45">
        <v>2145</v>
      </c>
      <c r="V120" s="45">
        <v>2145</v>
      </c>
      <c r="W120" s="45"/>
      <c r="X120" s="45"/>
      <c r="Y120" s="45"/>
      <c r="Z120" s="45"/>
      <c r="AA120" s="45"/>
      <c r="AB120" s="45"/>
      <c r="AC120" s="45">
        <f t="shared" si="17"/>
      </c>
      <c r="AD120" s="121" t="str">
        <f t="shared" si="18"/>
        <v> </v>
      </c>
      <c r="AE120" s="121" t="str">
        <f t="shared" si="19"/>
        <v> </v>
      </c>
      <c r="AF120" s="201"/>
      <c r="AG120" s="202"/>
      <c r="AH120" s="202"/>
      <c r="AI120" s="199"/>
      <c r="AJ120" s="199"/>
      <c r="AK120" s="199"/>
      <c r="AL120" s="134"/>
    </row>
    <row r="121" spans="1:38" ht="14.25" customHeight="1">
      <c r="A121" s="42">
        <v>83</v>
      </c>
      <c r="B121" s="43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>
        <f t="shared" si="14"/>
      </c>
      <c r="N121" s="121" t="str">
        <f t="shared" si="15"/>
        <v> </v>
      </c>
      <c r="O121" s="121" t="str">
        <f t="shared" si="16"/>
        <v> </v>
      </c>
      <c r="P121" s="188"/>
      <c r="Q121" s="42">
        <v>83</v>
      </c>
      <c r="R121" s="201" t="s">
        <v>217</v>
      </c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>
        <f t="shared" si="17"/>
      </c>
      <c r="AD121" s="121" t="str">
        <f t="shared" si="18"/>
        <v> </v>
      </c>
      <c r="AE121" s="121" t="str">
        <f t="shared" si="19"/>
        <v> </v>
      </c>
      <c r="AF121" s="201"/>
      <c r="AG121" s="202"/>
      <c r="AH121" s="202"/>
      <c r="AI121" s="199"/>
      <c r="AJ121" s="199"/>
      <c r="AK121" s="199"/>
      <c r="AL121" s="134"/>
    </row>
    <row r="122" spans="1:38" ht="14.25" customHeight="1">
      <c r="A122" s="42">
        <v>84</v>
      </c>
      <c r="B122" s="43" t="s">
        <v>52</v>
      </c>
      <c r="C122" s="45">
        <v>42279589.99999997</v>
      </c>
      <c r="D122" s="45">
        <v>109942080.99999994</v>
      </c>
      <c r="E122" s="45">
        <v>125902486.99999993</v>
      </c>
      <c r="F122" s="45">
        <v>153674551.00000027</v>
      </c>
      <c r="G122" s="45">
        <v>30459666.999999985</v>
      </c>
      <c r="H122" s="45">
        <v>57903188</v>
      </c>
      <c r="I122" s="45">
        <v>118020798.00000009</v>
      </c>
      <c r="J122" s="45">
        <v>170214076.9999998</v>
      </c>
      <c r="K122" s="45">
        <v>27203520.999999985</v>
      </c>
      <c r="L122" s="45">
        <v>40700744.00000002</v>
      </c>
      <c r="M122" s="45">
        <f t="shared" si="14"/>
        <v>67904265</v>
      </c>
      <c r="N122" s="121">
        <f t="shared" si="15"/>
        <v>-10.6900249434769</v>
      </c>
      <c r="O122" s="121">
        <f t="shared" si="16"/>
        <v>17.272066263432677</v>
      </c>
      <c r="P122" s="188"/>
      <c r="Q122" s="42">
        <v>84</v>
      </c>
      <c r="R122" s="78" t="s">
        <v>52</v>
      </c>
      <c r="S122" s="45">
        <v>78282146.00000004</v>
      </c>
      <c r="T122" s="45">
        <v>164235169.99999997</v>
      </c>
      <c r="U122" s="45">
        <v>264847015.99999994</v>
      </c>
      <c r="V122" s="45">
        <v>355511377.99999976</v>
      </c>
      <c r="W122" s="45">
        <v>88794176.99999999</v>
      </c>
      <c r="X122" s="45">
        <v>187169871.99999964</v>
      </c>
      <c r="Y122" s="45">
        <v>292696427.9999987</v>
      </c>
      <c r="Z122" s="45">
        <v>404351086.99999815</v>
      </c>
      <c r="AA122" s="45">
        <v>85524555.99999993</v>
      </c>
      <c r="AB122" s="45">
        <v>92186957.99999988</v>
      </c>
      <c r="AC122" s="45">
        <f t="shared" si="17"/>
        <v>177711513.99999982</v>
      </c>
      <c r="AD122" s="121">
        <f t="shared" si="18"/>
        <v>-3.682247091495711</v>
      </c>
      <c r="AE122" s="121">
        <f t="shared" si="19"/>
        <v>-5.053354954476774</v>
      </c>
      <c r="AF122" s="201"/>
      <c r="AG122" s="203"/>
      <c r="AH122" s="203"/>
      <c r="AI122" s="199"/>
      <c r="AJ122" s="200"/>
      <c r="AK122" s="200"/>
      <c r="AL122" s="134"/>
    </row>
    <row r="123" spans="1:38" ht="14.25" customHeight="1">
      <c r="A123" s="42">
        <v>85</v>
      </c>
      <c r="B123" s="43" t="s">
        <v>75</v>
      </c>
      <c r="C123" s="45">
        <v>2015810</v>
      </c>
      <c r="D123" s="45">
        <v>13674139</v>
      </c>
      <c r="E123" s="45">
        <v>54208173</v>
      </c>
      <c r="F123" s="45">
        <v>76429506</v>
      </c>
      <c r="G123" s="45">
        <v>19310888.000000004</v>
      </c>
      <c r="H123" s="45">
        <v>39428771</v>
      </c>
      <c r="I123" s="45">
        <v>48613805.99999996</v>
      </c>
      <c r="J123" s="45">
        <v>66070337.00000006</v>
      </c>
      <c r="K123" s="45">
        <v>23560465.000000004</v>
      </c>
      <c r="L123" s="45">
        <v>10293594.000000002</v>
      </c>
      <c r="M123" s="45">
        <f t="shared" si="14"/>
        <v>33854059.00000001</v>
      </c>
      <c r="N123" s="121">
        <f t="shared" si="15"/>
        <v>22.006119035023147</v>
      </c>
      <c r="O123" s="121">
        <f t="shared" si="16"/>
        <v>-14.138690754525399</v>
      </c>
      <c r="P123" s="188"/>
      <c r="Q123" s="42">
        <v>85</v>
      </c>
      <c r="R123" s="78" t="s">
        <v>75</v>
      </c>
      <c r="S123" s="45">
        <v>20167246.999999996</v>
      </c>
      <c r="T123" s="45">
        <v>37433548.999999985</v>
      </c>
      <c r="U123" s="45">
        <v>56873268</v>
      </c>
      <c r="V123" s="45">
        <v>81242970.99999999</v>
      </c>
      <c r="W123" s="45">
        <v>14886023.999999996</v>
      </c>
      <c r="X123" s="45">
        <v>34477430.99999999</v>
      </c>
      <c r="Y123" s="45">
        <v>57121219.99999997</v>
      </c>
      <c r="Z123" s="45">
        <v>76266117</v>
      </c>
      <c r="AA123" s="45">
        <v>12932681.999999996</v>
      </c>
      <c r="AB123" s="45">
        <v>15118150</v>
      </c>
      <c r="AC123" s="45">
        <f t="shared" si="17"/>
        <v>28050831.999999996</v>
      </c>
      <c r="AD123" s="121">
        <f t="shared" si="18"/>
        <v>-13.121986099175984</v>
      </c>
      <c r="AE123" s="121">
        <f t="shared" si="19"/>
        <v>-18.640017001266713</v>
      </c>
      <c r="AF123" s="201"/>
      <c r="AG123" s="203"/>
      <c r="AH123" s="203"/>
      <c r="AI123" s="199"/>
      <c r="AJ123" s="200"/>
      <c r="AK123" s="200"/>
      <c r="AL123" s="134"/>
    </row>
    <row r="124" spans="1:38" ht="14.25" customHeight="1">
      <c r="A124" s="42">
        <v>86</v>
      </c>
      <c r="B124" s="43" t="s">
        <v>218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>
        <f t="shared" si="14"/>
      </c>
      <c r="N124" s="121" t="str">
        <f t="shared" si="15"/>
        <v> </v>
      </c>
      <c r="O124" s="121" t="str">
        <f t="shared" si="16"/>
        <v> </v>
      </c>
      <c r="P124" s="188"/>
      <c r="Q124" s="42">
        <v>86</v>
      </c>
      <c r="R124" s="78" t="s">
        <v>218</v>
      </c>
      <c r="S124" s="45">
        <v>2100</v>
      </c>
      <c r="T124" s="45">
        <v>2100</v>
      </c>
      <c r="U124" s="45">
        <v>2100</v>
      </c>
      <c r="V124" s="45">
        <v>2100</v>
      </c>
      <c r="W124" s="45">
        <v>8170</v>
      </c>
      <c r="X124" s="45">
        <v>8170</v>
      </c>
      <c r="Y124" s="45">
        <v>8170</v>
      </c>
      <c r="Z124" s="45">
        <v>8170</v>
      </c>
      <c r="AA124" s="45"/>
      <c r="AB124" s="45"/>
      <c r="AC124" s="45">
        <f t="shared" si="17"/>
      </c>
      <c r="AD124" s="121">
        <f t="shared" si="18"/>
        <v>-100</v>
      </c>
      <c r="AE124" s="121" t="str">
        <f t="shared" si="19"/>
        <v> </v>
      </c>
      <c r="AF124" s="201"/>
      <c r="AG124" s="202"/>
      <c r="AH124" s="203"/>
      <c r="AI124" s="199"/>
      <c r="AJ124" s="199"/>
      <c r="AK124" s="199"/>
      <c r="AL124" s="134"/>
    </row>
    <row r="125" spans="1:38" ht="14.25" customHeight="1">
      <c r="A125" s="42">
        <v>87</v>
      </c>
      <c r="B125" s="43" t="s">
        <v>81</v>
      </c>
      <c r="C125" s="45">
        <v>1654249</v>
      </c>
      <c r="D125" s="45">
        <v>2659438.9999999995</v>
      </c>
      <c r="E125" s="45">
        <v>3244749.9999999995</v>
      </c>
      <c r="F125" s="45">
        <v>6820020.999999999</v>
      </c>
      <c r="G125" s="45">
        <v>2052893</v>
      </c>
      <c r="H125" s="45">
        <v>3755923</v>
      </c>
      <c r="I125" s="45">
        <v>4655606</v>
      </c>
      <c r="J125" s="45">
        <v>9024329</v>
      </c>
      <c r="K125" s="45">
        <v>1271112</v>
      </c>
      <c r="L125" s="45">
        <v>1656388.9999999998</v>
      </c>
      <c r="M125" s="45">
        <f t="shared" si="14"/>
        <v>2927501</v>
      </c>
      <c r="N125" s="121">
        <f t="shared" si="15"/>
        <v>-38.08191659282778</v>
      </c>
      <c r="O125" s="121">
        <f t="shared" si="16"/>
        <v>-22.05641595953911</v>
      </c>
      <c r="P125" s="188"/>
      <c r="Q125" s="42">
        <v>87</v>
      </c>
      <c r="R125" s="78" t="s">
        <v>81</v>
      </c>
      <c r="S125" s="45">
        <v>4930373</v>
      </c>
      <c r="T125" s="45">
        <v>10913039</v>
      </c>
      <c r="U125" s="45">
        <v>17902440</v>
      </c>
      <c r="V125" s="45">
        <v>29468780.999999963</v>
      </c>
      <c r="W125" s="45">
        <v>6048451.000000002</v>
      </c>
      <c r="X125" s="45">
        <v>11835726.000000007</v>
      </c>
      <c r="Y125" s="45">
        <v>17646541.00000002</v>
      </c>
      <c r="Z125" s="45">
        <v>25667438.000000056</v>
      </c>
      <c r="AA125" s="45">
        <v>6453573</v>
      </c>
      <c r="AB125" s="45">
        <v>5977721</v>
      </c>
      <c r="AC125" s="45">
        <f t="shared" si="17"/>
        <v>12431294</v>
      </c>
      <c r="AD125" s="121">
        <f t="shared" si="18"/>
        <v>6.697946300631315</v>
      </c>
      <c r="AE125" s="121">
        <f t="shared" si="19"/>
        <v>5.031951567651973</v>
      </c>
      <c r="AF125" s="201"/>
      <c r="AG125" s="203"/>
      <c r="AH125" s="203"/>
      <c r="AI125" s="199"/>
      <c r="AJ125" s="200"/>
      <c r="AK125" s="200"/>
      <c r="AL125" s="134"/>
    </row>
    <row r="126" spans="1:38" ht="14.25" customHeight="1">
      <c r="A126" s="42">
        <v>88</v>
      </c>
      <c r="B126" s="43" t="s">
        <v>219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>
        <f t="shared" si="14"/>
      </c>
      <c r="N126" s="121" t="str">
        <f t="shared" si="15"/>
        <v> </v>
      </c>
      <c r="O126" s="121" t="str">
        <f t="shared" si="16"/>
        <v> </v>
      </c>
      <c r="P126" s="188"/>
      <c r="Q126" s="42">
        <v>88</v>
      </c>
      <c r="R126" s="78" t="s">
        <v>219</v>
      </c>
      <c r="S126" s="45">
        <v>117763</v>
      </c>
      <c r="T126" s="45">
        <v>239004</v>
      </c>
      <c r="U126" s="45">
        <v>327101</v>
      </c>
      <c r="V126" s="45">
        <v>461957.99999999994</v>
      </c>
      <c r="W126" s="45">
        <v>126492</v>
      </c>
      <c r="X126" s="45">
        <v>227603</v>
      </c>
      <c r="Y126" s="45">
        <v>297028</v>
      </c>
      <c r="Z126" s="45">
        <v>447931.0000000001</v>
      </c>
      <c r="AA126" s="45">
        <v>65929</v>
      </c>
      <c r="AB126" s="45">
        <v>101838</v>
      </c>
      <c r="AC126" s="45">
        <f t="shared" si="17"/>
        <v>167767</v>
      </c>
      <c r="AD126" s="121">
        <f t="shared" si="18"/>
        <v>-47.87891724377826</v>
      </c>
      <c r="AE126" s="121">
        <f t="shared" si="19"/>
        <v>-26.28963590110851</v>
      </c>
      <c r="AF126" s="201"/>
      <c r="AG126" s="202"/>
      <c r="AH126" s="203"/>
      <c r="AI126" s="199"/>
      <c r="AJ126" s="200"/>
      <c r="AK126" s="200"/>
      <c r="AL126" s="134"/>
    </row>
    <row r="127" spans="1:38" ht="14.25" customHeight="1">
      <c r="A127" s="42">
        <v>89</v>
      </c>
      <c r="B127" s="43" t="s">
        <v>220</v>
      </c>
      <c r="C127" s="45">
        <v>118785.99999999999</v>
      </c>
      <c r="D127" s="45">
        <v>542076</v>
      </c>
      <c r="E127" s="45">
        <v>741374</v>
      </c>
      <c r="F127" s="45">
        <v>1160066.9999999998</v>
      </c>
      <c r="G127" s="45">
        <v>168071</v>
      </c>
      <c r="H127" s="45">
        <v>212855</v>
      </c>
      <c r="I127" s="45">
        <v>242475.00000000003</v>
      </c>
      <c r="J127" s="45">
        <v>768749</v>
      </c>
      <c r="K127" s="45">
        <v>38661</v>
      </c>
      <c r="L127" s="45">
        <v>87717</v>
      </c>
      <c r="M127" s="45">
        <f t="shared" si="14"/>
        <v>126378</v>
      </c>
      <c r="N127" s="121">
        <f t="shared" si="15"/>
        <v>-76.99722141237929</v>
      </c>
      <c r="O127" s="121">
        <f t="shared" si="16"/>
        <v>-40.627187522022034</v>
      </c>
      <c r="P127" s="188"/>
      <c r="Q127" s="42">
        <v>89</v>
      </c>
      <c r="R127" s="78" t="s">
        <v>220</v>
      </c>
      <c r="S127" s="45">
        <v>347771</v>
      </c>
      <c r="T127" s="45">
        <v>676593</v>
      </c>
      <c r="U127" s="45">
        <v>1521777</v>
      </c>
      <c r="V127" s="45">
        <v>1720209.9999999993</v>
      </c>
      <c r="W127" s="45">
        <v>97813</v>
      </c>
      <c r="X127" s="45">
        <v>148924.00000000003</v>
      </c>
      <c r="Y127" s="45">
        <v>696993.0000000001</v>
      </c>
      <c r="Z127" s="45">
        <v>1143888.0000000005</v>
      </c>
      <c r="AA127" s="45">
        <v>475950</v>
      </c>
      <c r="AB127" s="45">
        <v>188408.00000000003</v>
      </c>
      <c r="AC127" s="45">
        <f t="shared" si="17"/>
        <v>664358</v>
      </c>
      <c r="AD127" s="121">
        <f t="shared" si="18"/>
        <v>386.5917618312494</v>
      </c>
      <c r="AE127" s="121">
        <f t="shared" si="19"/>
        <v>346.10539604093356</v>
      </c>
      <c r="AF127" s="201"/>
      <c r="AG127" s="203"/>
      <c r="AH127" s="203"/>
      <c r="AI127" s="199"/>
      <c r="AJ127" s="200"/>
      <c r="AK127" s="200"/>
      <c r="AL127" s="134"/>
    </row>
    <row r="128" spans="1:38" ht="14.25" customHeight="1">
      <c r="A128" s="42">
        <v>90</v>
      </c>
      <c r="B128" s="43" t="s">
        <v>221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>
        <f t="shared" si="14"/>
      </c>
      <c r="N128" s="121" t="str">
        <f t="shared" si="15"/>
        <v> </v>
      </c>
      <c r="O128" s="121" t="str">
        <f t="shared" si="16"/>
        <v> </v>
      </c>
      <c r="P128" s="188"/>
      <c r="Q128" s="42">
        <v>90</v>
      </c>
      <c r="R128" s="78" t="s">
        <v>221</v>
      </c>
      <c r="S128" s="45"/>
      <c r="T128" s="45"/>
      <c r="U128" s="45">
        <v>9216</v>
      </c>
      <c r="V128" s="45">
        <v>9216</v>
      </c>
      <c r="W128" s="45"/>
      <c r="X128" s="45"/>
      <c r="Y128" s="45">
        <v>5470</v>
      </c>
      <c r="Z128" s="45">
        <v>5470</v>
      </c>
      <c r="AA128" s="45"/>
      <c r="AB128" s="45"/>
      <c r="AC128" s="45">
        <f t="shared" si="17"/>
      </c>
      <c r="AD128" s="121" t="str">
        <f t="shared" si="18"/>
        <v> </v>
      </c>
      <c r="AE128" s="121" t="str">
        <f t="shared" si="19"/>
        <v> </v>
      </c>
      <c r="AF128" s="201"/>
      <c r="AG128" s="202"/>
      <c r="AH128" s="203"/>
      <c r="AI128" s="199"/>
      <c r="AJ128" s="199"/>
      <c r="AK128" s="199"/>
      <c r="AL128" s="134"/>
    </row>
    <row r="129" spans="1:38" ht="14.25" customHeight="1">
      <c r="A129" s="42">
        <v>91</v>
      </c>
      <c r="B129" s="43" t="s">
        <v>222</v>
      </c>
      <c r="C129" s="45">
        <v>75483</v>
      </c>
      <c r="D129" s="45">
        <v>81226</v>
      </c>
      <c r="E129" s="45">
        <v>82514</v>
      </c>
      <c r="F129" s="45">
        <v>82514</v>
      </c>
      <c r="G129" s="45">
        <v>1212</v>
      </c>
      <c r="H129" s="45">
        <v>12107</v>
      </c>
      <c r="I129" s="45">
        <v>14579</v>
      </c>
      <c r="J129" s="45">
        <v>26484</v>
      </c>
      <c r="K129" s="45">
        <v>4042</v>
      </c>
      <c r="L129" s="45">
        <v>3314</v>
      </c>
      <c r="M129" s="45">
        <f t="shared" si="14"/>
        <v>7356</v>
      </c>
      <c r="N129" s="121">
        <f t="shared" si="15"/>
        <v>233.49834983498351</v>
      </c>
      <c r="O129" s="121">
        <f t="shared" si="16"/>
        <v>-39.24176096473114</v>
      </c>
      <c r="P129" s="188"/>
      <c r="Q129" s="42">
        <v>91</v>
      </c>
      <c r="R129" s="78" t="s">
        <v>222</v>
      </c>
      <c r="S129" s="45">
        <v>111824.00000000001</v>
      </c>
      <c r="T129" s="45">
        <v>290229.00000000006</v>
      </c>
      <c r="U129" s="45">
        <v>512369.0000000001</v>
      </c>
      <c r="V129" s="45">
        <v>565935</v>
      </c>
      <c r="W129" s="45">
        <v>151793</v>
      </c>
      <c r="X129" s="45">
        <v>222738.99999999994</v>
      </c>
      <c r="Y129" s="45">
        <v>540899.0000000001</v>
      </c>
      <c r="Z129" s="45">
        <v>796077.0000000001</v>
      </c>
      <c r="AA129" s="45">
        <v>167648</v>
      </c>
      <c r="AB129" s="45">
        <v>87203</v>
      </c>
      <c r="AC129" s="45">
        <f t="shared" si="17"/>
        <v>254851</v>
      </c>
      <c r="AD129" s="121">
        <f t="shared" si="18"/>
        <v>10.445145691830334</v>
      </c>
      <c r="AE129" s="121">
        <f t="shared" si="19"/>
        <v>14.41687356053501</v>
      </c>
      <c r="AF129" s="201"/>
      <c r="AG129" s="203"/>
      <c r="AH129" s="203"/>
      <c r="AI129" s="199"/>
      <c r="AJ129" s="200"/>
      <c r="AK129" s="200"/>
      <c r="AL129" s="134"/>
    </row>
    <row r="130" spans="1:38" ht="14.25" customHeight="1">
      <c r="A130" s="42">
        <v>92</v>
      </c>
      <c r="B130" s="43" t="s">
        <v>223</v>
      </c>
      <c r="C130" s="45"/>
      <c r="D130" s="45"/>
      <c r="E130" s="45"/>
      <c r="F130" s="45"/>
      <c r="G130" s="45"/>
      <c r="H130" s="45">
        <v>1303</v>
      </c>
      <c r="I130" s="45">
        <v>1303</v>
      </c>
      <c r="J130" s="45">
        <v>1303</v>
      </c>
      <c r="K130" s="45">
        <v>1712</v>
      </c>
      <c r="L130" s="45"/>
      <c r="M130" s="45">
        <f t="shared" si="14"/>
        <v>1712</v>
      </c>
      <c r="N130" s="121" t="str">
        <f t="shared" si="15"/>
        <v> </v>
      </c>
      <c r="O130" s="121">
        <f t="shared" si="16"/>
        <v>31.389102072141213</v>
      </c>
      <c r="P130" s="188"/>
      <c r="Q130" s="42">
        <v>92</v>
      </c>
      <c r="R130" s="78" t="s">
        <v>223</v>
      </c>
      <c r="S130" s="45">
        <v>192304</v>
      </c>
      <c r="T130" s="45">
        <v>521304</v>
      </c>
      <c r="U130" s="45">
        <v>604086</v>
      </c>
      <c r="V130" s="45">
        <v>794897.0000000001</v>
      </c>
      <c r="W130" s="45">
        <v>170067</v>
      </c>
      <c r="X130" s="45">
        <v>220003</v>
      </c>
      <c r="Y130" s="45">
        <v>571156</v>
      </c>
      <c r="Z130" s="45">
        <v>728607.0000000001</v>
      </c>
      <c r="AA130" s="45">
        <v>29863.000000000004</v>
      </c>
      <c r="AB130" s="45">
        <v>771372.0000000001</v>
      </c>
      <c r="AC130" s="45">
        <f t="shared" si="17"/>
        <v>801235.0000000001</v>
      </c>
      <c r="AD130" s="121">
        <f t="shared" si="18"/>
        <v>-82.44044994031763</v>
      </c>
      <c r="AE130" s="121">
        <f t="shared" si="19"/>
        <v>264.1927610078045</v>
      </c>
      <c r="AF130" s="201"/>
      <c r="AG130" s="203"/>
      <c r="AH130" s="203"/>
      <c r="AI130" s="199"/>
      <c r="AJ130" s="200"/>
      <c r="AK130" s="200"/>
      <c r="AL130" s="134"/>
    </row>
    <row r="131" spans="1:38" ht="14.25" customHeight="1">
      <c r="A131" s="42">
        <v>93</v>
      </c>
      <c r="B131" s="43" t="s">
        <v>224</v>
      </c>
      <c r="C131" s="45"/>
      <c r="D131" s="45"/>
      <c r="E131" s="45">
        <v>2091</v>
      </c>
      <c r="F131" s="45">
        <v>2091</v>
      </c>
      <c r="G131" s="45">
        <v>1998</v>
      </c>
      <c r="H131" s="45">
        <v>1998</v>
      </c>
      <c r="I131" s="45">
        <v>1998</v>
      </c>
      <c r="J131" s="45">
        <v>3906</v>
      </c>
      <c r="K131" s="45"/>
      <c r="L131" s="45"/>
      <c r="M131" s="45">
        <f t="shared" si="14"/>
      </c>
      <c r="N131" s="121">
        <f t="shared" si="15"/>
        <v>-100</v>
      </c>
      <c r="O131" s="121" t="str">
        <f t="shared" si="16"/>
        <v> </v>
      </c>
      <c r="P131" s="188"/>
      <c r="Q131" s="42">
        <v>93</v>
      </c>
      <c r="R131" s="78" t="s">
        <v>224</v>
      </c>
      <c r="S131" s="45">
        <v>11808</v>
      </c>
      <c r="T131" s="45">
        <v>169225</v>
      </c>
      <c r="U131" s="45">
        <v>179098</v>
      </c>
      <c r="V131" s="45">
        <v>193431.99999999997</v>
      </c>
      <c r="W131" s="45">
        <v>73492</v>
      </c>
      <c r="X131" s="45">
        <v>86218</v>
      </c>
      <c r="Y131" s="45">
        <v>120062.00000000001</v>
      </c>
      <c r="Z131" s="45">
        <v>142230</v>
      </c>
      <c r="AA131" s="45">
        <v>6831</v>
      </c>
      <c r="AB131" s="45">
        <v>6062</v>
      </c>
      <c r="AC131" s="45">
        <f t="shared" si="17"/>
        <v>12893</v>
      </c>
      <c r="AD131" s="121">
        <f t="shared" si="18"/>
        <v>-90.70511076035487</v>
      </c>
      <c r="AE131" s="121">
        <f t="shared" si="19"/>
        <v>-85.04604606926628</v>
      </c>
      <c r="AF131" s="201"/>
      <c r="AG131" s="203"/>
      <c r="AH131" s="203"/>
      <c r="AI131" s="199"/>
      <c r="AJ131" s="200"/>
      <c r="AK131" s="200"/>
      <c r="AL131" s="134"/>
    </row>
    <row r="132" spans="1:38" ht="14.25" customHeight="1">
      <c r="A132" s="42">
        <v>94</v>
      </c>
      <c r="B132" s="43" t="s">
        <v>225</v>
      </c>
      <c r="C132" s="45">
        <v>67720</v>
      </c>
      <c r="D132" s="45">
        <v>141416</v>
      </c>
      <c r="E132" s="45">
        <v>181881</v>
      </c>
      <c r="F132" s="45">
        <v>234151</v>
      </c>
      <c r="G132" s="45">
        <v>54922</v>
      </c>
      <c r="H132" s="45">
        <v>110578</v>
      </c>
      <c r="I132" s="45">
        <v>223232</v>
      </c>
      <c r="J132" s="45">
        <v>401262.9999999999</v>
      </c>
      <c r="K132" s="45">
        <v>77733</v>
      </c>
      <c r="L132" s="45">
        <v>297652</v>
      </c>
      <c r="M132" s="45">
        <f t="shared" si="14"/>
        <v>375385</v>
      </c>
      <c r="N132" s="121">
        <f t="shared" si="15"/>
        <v>41.53344743454352</v>
      </c>
      <c r="O132" s="121">
        <f t="shared" si="16"/>
        <v>239.4753025014017</v>
      </c>
      <c r="P132" s="188"/>
      <c r="Q132" s="42">
        <v>94</v>
      </c>
      <c r="R132" s="78" t="s">
        <v>225</v>
      </c>
      <c r="S132" s="45">
        <v>262787.99999999994</v>
      </c>
      <c r="T132" s="45">
        <v>375709.99999999994</v>
      </c>
      <c r="U132" s="45">
        <v>641522.9999999999</v>
      </c>
      <c r="V132" s="45">
        <v>978908.9999999994</v>
      </c>
      <c r="W132" s="45">
        <v>177128.00000000003</v>
      </c>
      <c r="X132" s="45">
        <v>262849.99999999994</v>
      </c>
      <c r="Y132" s="45">
        <v>378477</v>
      </c>
      <c r="Z132" s="45">
        <v>488698.99999999994</v>
      </c>
      <c r="AA132" s="45">
        <v>124541</v>
      </c>
      <c r="AB132" s="45">
        <v>88432</v>
      </c>
      <c r="AC132" s="45">
        <f t="shared" si="17"/>
        <v>212973</v>
      </c>
      <c r="AD132" s="121">
        <f t="shared" si="18"/>
        <v>-29.688699697393986</v>
      </c>
      <c r="AE132" s="121">
        <f t="shared" si="19"/>
        <v>-18.975461289708946</v>
      </c>
      <c r="AF132" s="201"/>
      <c r="AG132" s="203"/>
      <c r="AH132" s="203"/>
      <c r="AI132" s="199"/>
      <c r="AJ132" s="200"/>
      <c r="AK132" s="200"/>
      <c r="AL132" s="134"/>
    </row>
    <row r="133" spans="1:38" ht="14.25" customHeight="1">
      <c r="A133" s="42">
        <v>95</v>
      </c>
      <c r="B133" s="43" t="s">
        <v>226</v>
      </c>
      <c r="C133" s="45"/>
      <c r="D133" s="45"/>
      <c r="E133" s="45"/>
      <c r="F133" s="45">
        <v>2094</v>
      </c>
      <c r="G133" s="45"/>
      <c r="H133" s="45"/>
      <c r="I133" s="45"/>
      <c r="J133" s="45"/>
      <c r="K133" s="45"/>
      <c r="L133" s="45"/>
      <c r="M133" s="45">
        <f t="shared" si="14"/>
      </c>
      <c r="N133" s="121" t="str">
        <f t="shared" si="15"/>
        <v> </v>
      </c>
      <c r="O133" s="121" t="str">
        <f t="shared" si="16"/>
        <v> </v>
      </c>
      <c r="P133" s="188"/>
      <c r="Q133" s="42">
        <v>95</v>
      </c>
      <c r="R133" s="78" t="s">
        <v>226</v>
      </c>
      <c r="S133" s="45">
        <v>214730.00000000003</v>
      </c>
      <c r="T133" s="45">
        <v>405803</v>
      </c>
      <c r="U133" s="45">
        <v>637853</v>
      </c>
      <c r="V133" s="45">
        <v>1135054</v>
      </c>
      <c r="W133" s="45">
        <v>1013736.9999999998</v>
      </c>
      <c r="X133" s="45">
        <v>1212250.9999999998</v>
      </c>
      <c r="Y133" s="45">
        <v>1880958.0000000005</v>
      </c>
      <c r="Z133" s="45">
        <v>2333157.9999999995</v>
      </c>
      <c r="AA133" s="45">
        <v>308634</v>
      </c>
      <c r="AB133" s="45">
        <v>324353</v>
      </c>
      <c r="AC133" s="45">
        <f t="shared" si="17"/>
        <v>632987</v>
      </c>
      <c r="AD133" s="121">
        <f t="shared" si="18"/>
        <v>-69.55482536397507</v>
      </c>
      <c r="AE133" s="121">
        <f t="shared" si="19"/>
        <v>-47.78416351069208</v>
      </c>
      <c r="AF133" s="201"/>
      <c r="AG133" s="202"/>
      <c r="AH133" s="203"/>
      <c r="AI133" s="199"/>
      <c r="AJ133" s="200"/>
      <c r="AK133" s="200"/>
      <c r="AL133" s="134"/>
    </row>
    <row r="134" spans="1:38" ht="14.25" customHeight="1">
      <c r="A134" s="42">
        <v>96</v>
      </c>
      <c r="B134" s="43" t="s">
        <v>227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>
        <f t="shared" si="14"/>
      </c>
      <c r="N134" s="121" t="str">
        <f t="shared" si="15"/>
        <v> </v>
      </c>
      <c r="O134" s="121" t="str">
        <f t="shared" si="16"/>
        <v> </v>
      </c>
      <c r="P134" s="188"/>
      <c r="Q134" s="42">
        <v>96</v>
      </c>
      <c r="R134" s="78" t="s">
        <v>227</v>
      </c>
      <c r="S134" s="96"/>
      <c r="T134" s="96"/>
      <c r="U134" s="96"/>
      <c r="V134" s="96"/>
      <c r="W134" s="96"/>
      <c r="X134" s="96"/>
      <c r="Y134" s="96">
        <v>105529</v>
      </c>
      <c r="Z134" s="96">
        <v>114581</v>
      </c>
      <c r="AA134" s="96"/>
      <c r="AB134" s="96">
        <v>9000</v>
      </c>
      <c r="AC134" s="96">
        <f t="shared" si="17"/>
        <v>9000</v>
      </c>
      <c r="AD134" s="121" t="str">
        <f t="shared" si="18"/>
        <v> </v>
      </c>
      <c r="AE134" s="121" t="str">
        <f t="shared" si="19"/>
        <v> </v>
      </c>
      <c r="AF134" s="201"/>
      <c r="AG134" s="202"/>
      <c r="AH134" s="203"/>
      <c r="AI134" s="199"/>
      <c r="AJ134" s="199"/>
      <c r="AK134" s="200"/>
      <c r="AL134" s="134"/>
    </row>
    <row r="135" spans="1:38" ht="14.25" customHeight="1">
      <c r="A135" s="42">
        <v>97</v>
      </c>
      <c r="B135" s="43" t="s">
        <v>228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>
        <v>11098</v>
      </c>
      <c r="M135" s="45">
        <f t="shared" si="14"/>
        <v>11098</v>
      </c>
      <c r="N135" s="121" t="str">
        <f t="shared" si="15"/>
        <v> </v>
      </c>
      <c r="O135" s="121" t="str">
        <f t="shared" si="16"/>
        <v> </v>
      </c>
      <c r="P135" s="188"/>
      <c r="Q135" s="42">
        <v>97</v>
      </c>
      <c r="R135" s="78" t="s">
        <v>228</v>
      </c>
      <c r="S135" s="45">
        <v>507104</v>
      </c>
      <c r="T135" s="45">
        <v>624680</v>
      </c>
      <c r="U135" s="45">
        <v>638196</v>
      </c>
      <c r="V135" s="45">
        <v>2374627.9999999995</v>
      </c>
      <c r="W135" s="45">
        <v>30596</v>
      </c>
      <c r="X135" s="45">
        <v>287504</v>
      </c>
      <c r="Y135" s="45">
        <v>337276.99999999994</v>
      </c>
      <c r="Z135" s="45">
        <v>385553.99999999994</v>
      </c>
      <c r="AA135" s="45">
        <v>231247.99999999997</v>
      </c>
      <c r="AB135" s="45">
        <v>581929</v>
      </c>
      <c r="AC135" s="45">
        <f t="shared" si="17"/>
        <v>813177</v>
      </c>
      <c r="AD135" s="121">
        <f t="shared" si="18"/>
        <v>655.8112171525688</v>
      </c>
      <c r="AE135" s="121">
        <f t="shared" si="19"/>
        <v>182.8402387445044</v>
      </c>
      <c r="AF135" s="201"/>
      <c r="AG135" s="202"/>
      <c r="AH135" s="203"/>
      <c r="AI135" s="199"/>
      <c r="AJ135" s="200"/>
      <c r="AK135" s="200"/>
      <c r="AL135" s="134"/>
    </row>
    <row r="136" spans="1:38" ht="14.25" customHeight="1">
      <c r="A136" s="42">
        <v>98</v>
      </c>
      <c r="B136" s="43" t="s">
        <v>229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>
        <f t="shared" si="14"/>
      </c>
      <c r="N136" s="121" t="str">
        <f t="shared" si="15"/>
        <v> </v>
      </c>
      <c r="O136" s="121" t="str">
        <f t="shared" si="16"/>
        <v> </v>
      </c>
      <c r="P136" s="188"/>
      <c r="Q136" s="42">
        <v>98</v>
      </c>
      <c r="R136" s="78" t="s">
        <v>229</v>
      </c>
      <c r="S136" s="45"/>
      <c r="T136" s="45">
        <v>9910</v>
      </c>
      <c r="U136" s="45">
        <v>9910</v>
      </c>
      <c r="V136" s="45">
        <v>9910</v>
      </c>
      <c r="W136" s="45"/>
      <c r="X136" s="45">
        <v>6607</v>
      </c>
      <c r="Y136" s="45">
        <v>6607</v>
      </c>
      <c r="Z136" s="45">
        <v>23311</v>
      </c>
      <c r="AA136" s="45"/>
      <c r="AB136" s="45">
        <v>10247</v>
      </c>
      <c r="AC136" s="45">
        <f t="shared" si="17"/>
        <v>10247</v>
      </c>
      <c r="AD136" s="121" t="str">
        <f t="shared" si="18"/>
        <v> </v>
      </c>
      <c r="AE136" s="121">
        <f t="shared" si="19"/>
        <v>55.093083093688534</v>
      </c>
      <c r="AF136" s="201"/>
      <c r="AG136" s="202"/>
      <c r="AH136" s="203"/>
      <c r="AI136" s="199"/>
      <c r="AJ136" s="199"/>
      <c r="AK136" s="200"/>
      <c r="AL136" s="134"/>
    </row>
    <row r="137" spans="1:38" ht="14.25" customHeight="1">
      <c r="A137" s="42">
        <v>99</v>
      </c>
      <c r="B137" s="43" t="s">
        <v>230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>
        <f t="shared" si="14"/>
      </c>
      <c r="N137" s="121" t="str">
        <f t="shared" si="15"/>
        <v> </v>
      </c>
      <c r="O137" s="121" t="str">
        <f t="shared" si="16"/>
        <v> </v>
      </c>
      <c r="P137" s="188"/>
      <c r="Q137" s="42">
        <v>99</v>
      </c>
      <c r="R137" s="78" t="s">
        <v>230</v>
      </c>
      <c r="S137" s="45">
        <v>120395</v>
      </c>
      <c r="T137" s="45">
        <v>205984</v>
      </c>
      <c r="U137" s="45">
        <v>229940</v>
      </c>
      <c r="V137" s="45">
        <v>232467</v>
      </c>
      <c r="W137" s="45">
        <v>22585</v>
      </c>
      <c r="X137" s="45">
        <v>26797</v>
      </c>
      <c r="Y137" s="45">
        <v>71806</v>
      </c>
      <c r="Z137" s="45">
        <v>97533.00000000001</v>
      </c>
      <c r="AA137" s="45"/>
      <c r="AB137" s="45">
        <v>19807</v>
      </c>
      <c r="AC137" s="45">
        <f t="shared" si="17"/>
        <v>19807</v>
      </c>
      <c r="AD137" s="121">
        <f t="shared" si="18"/>
        <v>-100</v>
      </c>
      <c r="AE137" s="121">
        <f t="shared" si="19"/>
        <v>-26.085009515990592</v>
      </c>
      <c r="AF137" s="201"/>
      <c r="AG137" s="202"/>
      <c r="AH137" s="203"/>
      <c r="AI137" s="199"/>
      <c r="AJ137" s="199"/>
      <c r="AK137" s="200"/>
      <c r="AL137" s="134"/>
    </row>
    <row r="138" spans="1:38" ht="14.25" customHeight="1">
      <c r="A138" s="42">
        <v>100</v>
      </c>
      <c r="B138" s="43" t="s">
        <v>231</v>
      </c>
      <c r="C138" s="45"/>
      <c r="D138" s="45"/>
      <c r="E138" s="45"/>
      <c r="F138" s="45"/>
      <c r="G138" s="45"/>
      <c r="H138" s="45">
        <v>2141</v>
      </c>
      <c r="I138" s="45">
        <v>2141</v>
      </c>
      <c r="J138" s="45">
        <v>2141</v>
      </c>
      <c r="K138" s="45">
        <v>86812</v>
      </c>
      <c r="L138" s="45"/>
      <c r="M138" s="45">
        <f t="shared" si="14"/>
        <v>86812</v>
      </c>
      <c r="N138" s="121" t="str">
        <f t="shared" si="15"/>
        <v> </v>
      </c>
      <c r="O138" s="121">
        <f t="shared" si="16"/>
        <v>3954.740775338627</v>
      </c>
      <c r="P138" s="188"/>
      <c r="Q138" s="42">
        <v>100</v>
      </c>
      <c r="R138" s="78" t="s">
        <v>231</v>
      </c>
      <c r="S138" s="45">
        <v>148529</v>
      </c>
      <c r="T138" s="45">
        <v>252299</v>
      </c>
      <c r="U138" s="45">
        <v>361722</v>
      </c>
      <c r="V138" s="45">
        <v>407754</v>
      </c>
      <c r="W138" s="45">
        <v>105748</v>
      </c>
      <c r="X138" s="45">
        <v>278563</v>
      </c>
      <c r="Y138" s="45">
        <v>345107</v>
      </c>
      <c r="Z138" s="45">
        <v>440696</v>
      </c>
      <c r="AA138" s="45">
        <v>189244</v>
      </c>
      <c r="AB138" s="45">
        <v>25828</v>
      </c>
      <c r="AC138" s="45">
        <f t="shared" si="17"/>
        <v>215072</v>
      </c>
      <c r="AD138" s="121">
        <f t="shared" si="18"/>
        <v>78.9575216552559</v>
      </c>
      <c r="AE138" s="121">
        <f t="shared" si="19"/>
        <v>-22.79233063974756</v>
      </c>
      <c r="AF138" s="201"/>
      <c r="AG138" s="203"/>
      <c r="AH138" s="203"/>
      <c r="AI138" s="199"/>
      <c r="AJ138" s="200"/>
      <c r="AK138" s="200"/>
      <c r="AL138" s="134"/>
    </row>
    <row r="139" spans="1:38" ht="14.25" customHeight="1">
      <c r="A139" s="42">
        <v>101</v>
      </c>
      <c r="B139" s="43" t="s">
        <v>232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>
        <f t="shared" si="14"/>
      </c>
      <c r="N139" s="121" t="str">
        <f t="shared" si="15"/>
        <v> </v>
      </c>
      <c r="O139" s="121" t="str">
        <f t="shared" si="16"/>
        <v> </v>
      </c>
      <c r="P139" s="188"/>
      <c r="Q139" s="42">
        <v>101</v>
      </c>
      <c r="R139" s="78" t="s">
        <v>232</v>
      </c>
      <c r="S139" s="45">
        <v>10430</v>
      </c>
      <c r="T139" s="45">
        <v>43829</v>
      </c>
      <c r="U139" s="45">
        <v>62333</v>
      </c>
      <c r="V139" s="45">
        <v>80439</v>
      </c>
      <c r="W139" s="45">
        <v>26613</v>
      </c>
      <c r="X139" s="45">
        <v>49822</v>
      </c>
      <c r="Y139" s="45">
        <v>60902</v>
      </c>
      <c r="Z139" s="45">
        <v>63397</v>
      </c>
      <c r="AA139" s="45">
        <v>10005</v>
      </c>
      <c r="AB139" s="45">
        <v>18740</v>
      </c>
      <c r="AC139" s="45">
        <f t="shared" si="17"/>
        <v>28745</v>
      </c>
      <c r="AD139" s="121">
        <f t="shared" si="18"/>
        <v>-62.405591252395446</v>
      </c>
      <c r="AE139" s="121">
        <f t="shared" si="19"/>
        <v>-42.304604391634214</v>
      </c>
      <c r="AF139" s="201"/>
      <c r="AG139" s="202"/>
      <c r="AH139" s="203"/>
      <c r="AI139" s="199"/>
      <c r="AJ139" s="200"/>
      <c r="AK139" s="200"/>
      <c r="AL139" s="134"/>
    </row>
    <row r="140" spans="1:38" ht="14.25" customHeight="1">
      <c r="A140" s="42">
        <v>102</v>
      </c>
      <c r="B140" s="43" t="s">
        <v>233</v>
      </c>
      <c r="C140" s="45">
        <v>23996</v>
      </c>
      <c r="D140" s="45">
        <v>23996</v>
      </c>
      <c r="E140" s="45">
        <v>48722</v>
      </c>
      <c r="F140" s="45">
        <v>48722</v>
      </c>
      <c r="G140" s="45"/>
      <c r="H140" s="45">
        <v>23078</v>
      </c>
      <c r="I140" s="45">
        <v>23078</v>
      </c>
      <c r="J140" s="45">
        <v>23078</v>
      </c>
      <c r="K140" s="45"/>
      <c r="L140" s="45">
        <v>40271</v>
      </c>
      <c r="M140" s="45">
        <f t="shared" si="14"/>
        <v>40271</v>
      </c>
      <c r="N140" s="121" t="str">
        <f t="shared" si="15"/>
        <v> </v>
      </c>
      <c r="O140" s="121">
        <f t="shared" si="16"/>
        <v>74.49952335557674</v>
      </c>
      <c r="P140" s="188"/>
      <c r="Q140" s="42">
        <v>102</v>
      </c>
      <c r="R140" s="78" t="s">
        <v>233</v>
      </c>
      <c r="S140" s="45">
        <v>414107.9999999999</v>
      </c>
      <c r="T140" s="45">
        <v>1171613</v>
      </c>
      <c r="U140" s="45">
        <v>1437265</v>
      </c>
      <c r="V140" s="45">
        <v>2041431.9999999993</v>
      </c>
      <c r="W140" s="45">
        <v>531569</v>
      </c>
      <c r="X140" s="45">
        <v>1132984.9999999993</v>
      </c>
      <c r="Y140" s="45">
        <v>1461306.9999999993</v>
      </c>
      <c r="Z140" s="45">
        <v>2041830.0000000005</v>
      </c>
      <c r="AA140" s="45">
        <v>677800.9999999999</v>
      </c>
      <c r="AB140" s="45">
        <v>408913</v>
      </c>
      <c r="AC140" s="45">
        <f t="shared" si="17"/>
        <v>1086714</v>
      </c>
      <c r="AD140" s="121">
        <f t="shared" si="18"/>
        <v>27.509504880833873</v>
      </c>
      <c r="AE140" s="121">
        <f t="shared" si="19"/>
        <v>-4.083990520615828</v>
      </c>
      <c r="AF140" s="201"/>
      <c r="AG140" s="203"/>
      <c r="AH140" s="203"/>
      <c r="AI140" s="199"/>
      <c r="AJ140" s="200"/>
      <c r="AK140" s="200"/>
      <c r="AL140" s="134"/>
    </row>
    <row r="141" spans="1:38" ht="14.25" customHeight="1">
      <c r="A141" s="42">
        <v>103</v>
      </c>
      <c r="B141" s="43" t="s">
        <v>234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>
        <f t="shared" si="14"/>
      </c>
      <c r="N141" s="121" t="str">
        <f t="shared" si="15"/>
        <v> </v>
      </c>
      <c r="O141" s="121" t="str">
        <f t="shared" si="16"/>
        <v> </v>
      </c>
      <c r="P141" s="188"/>
      <c r="Q141" s="42">
        <v>103</v>
      </c>
      <c r="R141" s="78" t="s">
        <v>234</v>
      </c>
      <c r="S141" s="45">
        <v>4970</v>
      </c>
      <c r="T141" s="45">
        <v>11965</v>
      </c>
      <c r="U141" s="45">
        <v>16828</v>
      </c>
      <c r="V141" s="45">
        <v>21557</v>
      </c>
      <c r="W141" s="45"/>
      <c r="X141" s="45">
        <v>12957</v>
      </c>
      <c r="Y141" s="45">
        <v>23710</v>
      </c>
      <c r="Z141" s="45">
        <v>112747</v>
      </c>
      <c r="AA141" s="45"/>
      <c r="AB141" s="45">
        <v>6240</v>
      </c>
      <c r="AC141" s="45">
        <f t="shared" si="17"/>
        <v>6240</v>
      </c>
      <c r="AD141" s="121" t="str">
        <f t="shared" si="18"/>
        <v> </v>
      </c>
      <c r="AE141" s="121">
        <f t="shared" si="19"/>
        <v>-51.84070386663579</v>
      </c>
      <c r="AF141" s="201"/>
      <c r="AG141" s="202"/>
      <c r="AH141" s="203"/>
      <c r="AI141" s="199"/>
      <c r="AJ141" s="199"/>
      <c r="AK141" s="200"/>
      <c r="AL141" s="134"/>
    </row>
    <row r="142" spans="1:38" ht="14.25" customHeight="1">
      <c r="A142" s="42">
        <v>104</v>
      </c>
      <c r="B142" s="43" t="s">
        <v>235</v>
      </c>
      <c r="C142" s="45"/>
      <c r="D142" s="45"/>
      <c r="E142" s="45">
        <v>4194</v>
      </c>
      <c r="F142" s="45">
        <v>4194</v>
      </c>
      <c r="G142" s="45"/>
      <c r="H142" s="45">
        <v>1570</v>
      </c>
      <c r="I142" s="45">
        <v>1570</v>
      </c>
      <c r="J142" s="45">
        <v>1570</v>
      </c>
      <c r="K142" s="45"/>
      <c r="L142" s="45"/>
      <c r="M142" s="45">
        <f t="shared" si="14"/>
      </c>
      <c r="N142" s="121" t="str">
        <f t="shared" si="15"/>
        <v> </v>
      </c>
      <c r="O142" s="121" t="str">
        <f t="shared" si="16"/>
        <v> </v>
      </c>
      <c r="P142" s="188"/>
      <c r="Q142" s="42">
        <v>104</v>
      </c>
      <c r="R142" s="78" t="s">
        <v>235</v>
      </c>
      <c r="S142" s="45">
        <v>15154</v>
      </c>
      <c r="T142" s="45">
        <v>19849</v>
      </c>
      <c r="U142" s="45">
        <v>84144</v>
      </c>
      <c r="V142" s="45">
        <v>111967.99999999999</v>
      </c>
      <c r="W142" s="45">
        <v>9196</v>
      </c>
      <c r="X142" s="45">
        <v>37946</v>
      </c>
      <c r="Y142" s="45">
        <v>74448</v>
      </c>
      <c r="Z142" s="45">
        <v>75930</v>
      </c>
      <c r="AA142" s="45">
        <v>23282</v>
      </c>
      <c r="AB142" s="45">
        <v>37089</v>
      </c>
      <c r="AC142" s="45">
        <f t="shared" si="17"/>
        <v>60371</v>
      </c>
      <c r="AD142" s="121">
        <f t="shared" si="18"/>
        <v>153.17529360591558</v>
      </c>
      <c r="AE142" s="121">
        <f t="shared" si="19"/>
        <v>59.097138038264916</v>
      </c>
      <c r="AF142" s="201"/>
      <c r="AG142" s="203"/>
      <c r="AH142" s="203"/>
      <c r="AI142" s="199"/>
      <c r="AJ142" s="200"/>
      <c r="AK142" s="200"/>
      <c r="AL142" s="134"/>
    </row>
    <row r="143" spans="1:38" ht="14.25" customHeight="1">
      <c r="A143" s="42">
        <v>105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>
        <f t="shared" si="14"/>
      </c>
      <c r="N143" s="121" t="str">
        <f t="shared" si="15"/>
        <v> </v>
      </c>
      <c r="O143" s="121" t="str">
        <f t="shared" si="16"/>
        <v> </v>
      </c>
      <c r="Q143" s="42">
        <v>105</v>
      </c>
      <c r="R143" s="201" t="s">
        <v>236</v>
      </c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>
        <f t="shared" si="17"/>
      </c>
      <c r="AD143" s="121" t="str">
        <f t="shared" si="18"/>
        <v> </v>
      </c>
      <c r="AE143" s="121" t="str">
        <f t="shared" si="19"/>
        <v> </v>
      </c>
      <c r="AF143" s="201"/>
      <c r="AG143" s="202"/>
      <c r="AH143" s="202"/>
      <c r="AI143" s="199"/>
      <c r="AJ143" s="199"/>
      <c r="AK143" s="199"/>
      <c r="AL143" s="134"/>
    </row>
    <row r="144" spans="1:38" ht="14.25" customHeight="1">
      <c r="A144" s="42">
        <v>106</v>
      </c>
      <c r="B144" s="43" t="s">
        <v>237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>
        <f t="shared" si="14"/>
      </c>
      <c r="N144" s="121" t="str">
        <f t="shared" si="15"/>
        <v> </v>
      </c>
      <c r="O144" s="121" t="str">
        <f t="shared" si="16"/>
        <v> </v>
      </c>
      <c r="P144" s="188"/>
      <c r="Q144" s="42">
        <v>106</v>
      </c>
      <c r="R144" s="78" t="s">
        <v>237</v>
      </c>
      <c r="S144" s="45">
        <v>28626</v>
      </c>
      <c r="T144" s="45">
        <v>74173</v>
      </c>
      <c r="U144" s="45">
        <v>88623</v>
      </c>
      <c r="V144" s="45">
        <v>126167.00000000001</v>
      </c>
      <c r="W144" s="45">
        <v>63928</v>
      </c>
      <c r="X144" s="45">
        <v>85571</v>
      </c>
      <c r="Y144" s="45">
        <v>185651</v>
      </c>
      <c r="Z144" s="45">
        <v>262477</v>
      </c>
      <c r="AA144" s="45">
        <v>134595</v>
      </c>
      <c r="AB144" s="45">
        <v>18254</v>
      </c>
      <c r="AC144" s="45">
        <f t="shared" si="17"/>
        <v>152849</v>
      </c>
      <c r="AD144" s="121">
        <f t="shared" si="18"/>
        <v>110.5415467400826</v>
      </c>
      <c r="AE144" s="121">
        <f t="shared" si="19"/>
        <v>78.622430496313</v>
      </c>
      <c r="AF144" s="201"/>
      <c r="AG144" s="202"/>
      <c r="AH144" s="203"/>
      <c r="AI144" s="199"/>
      <c r="AJ144" s="200"/>
      <c r="AK144" s="200"/>
      <c r="AL144" s="134"/>
    </row>
    <row r="145" spans="1:38" ht="14.25" customHeight="1">
      <c r="A145" s="42">
        <v>107</v>
      </c>
      <c r="B145" s="43" t="s">
        <v>238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>
        <f t="shared" si="14"/>
      </c>
      <c r="N145" s="121" t="str">
        <f t="shared" si="15"/>
        <v> </v>
      </c>
      <c r="O145" s="121" t="str">
        <f t="shared" si="16"/>
        <v> </v>
      </c>
      <c r="P145" s="188"/>
      <c r="Q145" s="42">
        <v>107</v>
      </c>
      <c r="R145" s="78" t="s">
        <v>238</v>
      </c>
      <c r="S145" s="45">
        <v>141197</v>
      </c>
      <c r="T145" s="45">
        <v>255680</v>
      </c>
      <c r="U145" s="45">
        <v>599513</v>
      </c>
      <c r="V145" s="45">
        <v>648253.9999999999</v>
      </c>
      <c r="W145" s="45">
        <v>97941</v>
      </c>
      <c r="X145" s="45">
        <v>186503.99999999997</v>
      </c>
      <c r="Y145" s="45">
        <v>275284.99999999994</v>
      </c>
      <c r="Z145" s="45">
        <v>359085</v>
      </c>
      <c r="AA145" s="45">
        <v>28927</v>
      </c>
      <c r="AB145" s="45">
        <v>77208</v>
      </c>
      <c r="AC145" s="45">
        <f t="shared" si="17"/>
        <v>106135</v>
      </c>
      <c r="AD145" s="121">
        <f t="shared" si="18"/>
        <v>-70.46487170847756</v>
      </c>
      <c r="AE145" s="121">
        <f t="shared" si="19"/>
        <v>-43.092373353922696</v>
      </c>
      <c r="AF145" s="201"/>
      <c r="AG145" s="202"/>
      <c r="AH145" s="203"/>
      <c r="AI145" s="199"/>
      <c r="AJ145" s="200"/>
      <c r="AK145" s="200"/>
      <c r="AL145" s="134"/>
    </row>
    <row r="146" spans="1:38" ht="14.25" customHeight="1">
      <c r="A146" s="42">
        <v>108</v>
      </c>
      <c r="B146" s="43" t="s">
        <v>239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>
        <f t="shared" si="14"/>
      </c>
      <c r="N146" s="121" t="str">
        <f t="shared" si="15"/>
        <v> </v>
      </c>
      <c r="O146" s="121" t="str">
        <f t="shared" si="16"/>
        <v> </v>
      </c>
      <c r="P146" s="188"/>
      <c r="Q146" s="42">
        <v>108</v>
      </c>
      <c r="R146" s="78" t="s">
        <v>239</v>
      </c>
      <c r="S146" s="45"/>
      <c r="T146" s="45">
        <v>9960</v>
      </c>
      <c r="U146" s="45">
        <v>12801</v>
      </c>
      <c r="V146" s="45">
        <v>16224</v>
      </c>
      <c r="W146" s="45">
        <v>12923</v>
      </c>
      <c r="X146" s="45">
        <v>14615</v>
      </c>
      <c r="Y146" s="45">
        <v>14615</v>
      </c>
      <c r="Z146" s="45">
        <v>26892</v>
      </c>
      <c r="AA146" s="45">
        <v>216196</v>
      </c>
      <c r="AB146" s="45">
        <v>167985</v>
      </c>
      <c r="AC146" s="45">
        <f t="shared" si="17"/>
        <v>384181</v>
      </c>
      <c r="AD146" s="121">
        <f t="shared" si="18"/>
        <v>1572.955196161882</v>
      </c>
      <c r="AE146" s="121">
        <f t="shared" si="19"/>
        <v>2528.676017789942</v>
      </c>
      <c r="AF146" s="201"/>
      <c r="AG146" s="202"/>
      <c r="AH146" s="203"/>
      <c r="AI146" s="199"/>
      <c r="AJ146" s="200"/>
      <c r="AK146" s="200"/>
      <c r="AL146" s="134"/>
    </row>
    <row r="147" spans="1:38" ht="14.25" customHeight="1">
      <c r="A147" s="42">
        <v>109</v>
      </c>
      <c r="B147" s="43" t="s">
        <v>241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>
        <f t="shared" si="14"/>
      </c>
      <c r="N147" s="121" t="str">
        <f t="shared" si="15"/>
        <v> </v>
      </c>
      <c r="O147" s="121" t="str">
        <f t="shared" si="16"/>
        <v> </v>
      </c>
      <c r="P147" s="188"/>
      <c r="Q147" s="42">
        <v>109</v>
      </c>
      <c r="R147" s="78" t="s">
        <v>241</v>
      </c>
      <c r="S147" s="45">
        <v>7936</v>
      </c>
      <c r="T147" s="45">
        <v>7936</v>
      </c>
      <c r="U147" s="45">
        <v>7936</v>
      </c>
      <c r="V147" s="45">
        <v>18727</v>
      </c>
      <c r="W147" s="45"/>
      <c r="X147" s="45">
        <v>7929</v>
      </c>
      <c r="Y147" s="45">
        <v>7929</v>
      </c>
      <c r="Z147" s="45">
        <v>13212</v>
      </c>
      <c r="AA147" s="45">
        <v>3586</v>
      </c>
      <c r="AB147" s="45"/>
      <c r="AC147" s="45">
        <f t="shared" si="17"/>
        <v>3586</v>
      </c>
      <c r="AD147" s="121" t="str">
        <f t="shared" si="18"/>
        <v> </v>
      </c>
      <c r="AE147" s="121">
        <f t="shared" si="19"/>
        <v>-54.773615840585194</v>
      </c>
      <c r="AF147" s="201"/>
      <c r="AG147" s="202"/>
      <c r="AH147" s="203"/>
      <c r="AI147" s="199"/>
      <c r="AJ147" s="200"/>
      <c r="AK147" s="199"/>
      <c r="AL147" s="134"/>
    </row>
    <row r="148" spans="1:38" ht="14.25" customHeight="1">
      <c r="A148" s="42">
        <v>110</v>
      </c>
      <c r="B148" s="43" t="s">
        <v>242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>
        <f t="shared" si="14"/>
      </c>
      <c r="N148" s="121" t="str">
        <f t="shared" si="15"/>
        <v> </v>
      </c>
      <c r="O148" s="121" t="str">
        <f t="shared" si="16"/>
        <v> </v>
      </c>
      <c r="P148" s="188"/>
      <c r="Q148" s="42">
        <v>110</v>
      </c>
      <c r="R148" s="78" t="s">
        <v>242</v>
      </c>
      <c r="S148" s="45">
        <v>19615</v>
      </c>
      <c r="T148" s="45">
        <v>84947</v>
      </c>
      <c r="U148" s="45">
        <v>86387</v>
      </c>
      <c r="V148" s="45">
        <v>144234</v>
      </c>
      <c r="W148" s="45">
        <v>1214</v>
      </c>
      <c r="X148" s="45">
        <v>1214</v>
      </c>
      <c r="Y148" s="45">
        <v>87566</v>
      </c>
      <c r="Z148" s="45">
        <v>87566</v>
      </c>
      <c r="AA148" s="45">
        <v>65794</v>
      </c>
      <c r="AB148" s="45">
        <v>75766</v>
      </c>
      <c r="AC148" s="45">
        <f t="shared" si="17"/>
        <v>141560</v>
      </c>
      <c r="AD148" s="121">
        <f t="shared" si="18"/>
        <v>5319.604612850082</v>
      </c>
      <c r="AE148" s="121">
        <f t="shared" si="19"/>
        <v>11560.626029654035</v>
      </c>
      <c r="AF148" s="201"/>
      <c r="AG148" s="202"/>
      <c r="AH148" s="203"/>
      <c r="AI148" s="199"/>
      <c r="AJ148" s="200"/>
      <c r="AK148" s="200"/>
      <c r="AL148" s="134"/>
    </row>
    <row r="149" spans="1:38" ht="14.25" customHeight="1">
      <c r="A149" s="42">
        <v>111</v>
      </c>
      <c r="B149" s="43" t="s">
        <v>243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>
        <f t="shared" si="14"/>
      </c>
      <c r="N149" s="121" t="str">
        <f t="shared" si="15"/>
        <v> </v>
      </c>
      <c r="O149" s="121" t="str">
        <f t="shared" si="16"/>
        <v> </v>
      </c>
      <c r="P149" s="188"/>
      <c r="Q149" s="42">
        <v>111</v>
      </c>
      <c r="R149" s="78" t="s">
        <v>243</v>
      </c>
      <c r="S149" s="45">
        <v>48547</v>
      </c>
      <c r="T149" s="45">
        <v>119046</v>
      </c>
      <c r="U149" s="45">
        <v>173511</v>
      </c>
      <c r="V149" s="45">
        <v>235977.00000000003</v>
      </c>
      <c r="W149" s="45">
        <v>49408</v>
      </c>
      <c r="X149" s="45">
        <v>120130</v>
      </c>
      <c r="Y149" s="45">
        <v>149738</v>
      </c>
      <c r="Z149" s="45">
        <v>173339.99999999997</v>
      </c>
      <c r="AA149" s="45">
        <v>38545</v>
      </c>
      <c r="AB149" s="45">
        <v>12898</v>
      </c>
      <c r="AC149" s="45">
        <f t="shared" si="17"/>
        <v>51443</v>
      </c>
      <c r="AD149" s="121">
        <f t="shared" si="18"/>
        <v>-21.986318005181346</v>
      </c>
      <c r="AE149" s="121">
        <f t="shared" si="19"/>
        <v>-57.17722467327062</v>
      </c>
      <c r="AF149" s="201"/>
      <c r="AG149" s="202"/>
      <c r="AH149" s="203"/>
      <c r="AI149" s="199"/>
      <c r="AJ149" s="200"/>
      <c r="AK149" s="200"/>
      <c r="AL149" s="134"/>
    </row>
    <row r="150" spans="1:38" ht="14.25" customHeight="1">
      <c r="A150" s="42">
        <v>112</v>
      </c>
      <c r="B150" s="43" t="s">
        <v>244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>
        <f t="shared" si="14"/>
      </c>
      <c r="N150" s="121" t="str">
        <f t="shared" si="15"/>
        <v> </v>
      </c>
      <c r="O150" s="121" t="str">
        <f t="shared" si="16"/>
        <v> </v>
      </c>
      <c r="P150" s="188"/>
      <c r="Q150" s="42">
        <v>112</v>
      </c>
      <c r="R150" s="78" t="s">
        <v>244</v>
      </c>
      <c r="S150" s="45"/>
      <c r="T150" s="45"/>
      <c r="U150" s="45"/>
      <c r="V150" s="45">
        <v>2500</v>
      </c>
      <c r="W150" s="45"/>
      <c r="X150" s="45"/>
      <c r="Y150" s="45"/>
      <c r="Z150" s="45"/>
      <c r="AA150" s="45"/>
      <c r="AB150" s="45"/>
      <c r="AC150" s="45">
        <f t="shared" si="17"/>
      </c>
      <c r="AD150" s="121" t="str">
        <f t="shared" si="18"/>
        <v> </v>
      </c>
      <c r="AE150" s="121" t="str">
        <f t="shared" si="19"/>
        <v> </v>
      </c>
      <c r="AF150" s="134"/>
      <c r="AG150" s="134"/>
      <c r="AH150" s="134"/>
      <c r="AI150" s="199"/>
      <c r="AJ150" s="134"/>
      <c r="AK150" s="134"/>
      <c r="AL150" s="134"/>
    </row>
    <row r="151" spans="1:38" ht="14.25" customHeight="1">
      <c r="A151" s="42">
        <v>113</v>
      </c>
      <c r="B151" s="43" t="s">
        <v>245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>
        <f t="shared" si="14"/>
      </c>
      <c r="N151" s="121" t="str">
        <f t="shared" si="15"/>
        <v> </v>
      </c>
      <c r="O151" s="121" t="str">
        <f t="shared" si="16"/>
        <v> </v>
      </c>
      <c r="P151" s="188"/>
      <c r="Q151" s="42">
        <v>113</v>
      </c>
      <c r="R151" s="78" t="s">
        <v>245</v>
      </c>
      <c r="S151" s="45">
        <v>6602</v>
      </c>
      <c r="T151" s="45">
        <v>52468</v>
      </c>
      <c r="U151" s="45">
        <v>86833</v>
      </c>
      <c r="V151" s="45">
        <v>116049.00000000003</v>
      </c>
      <c r="W151" s="45">
        <v>26916.999999999996</v>
      </c>
      <c r="X151" s="45">
        <v>88652</v>
      </c>
      <c r="Y151" s="45">
        <v>129103</v>
      </c>
      <c r="Z151" s="45">
        <v>161970.00000000003</v>
      </c>
      <c r="AA151" s="45">
        <v>21912</v>
      </c>
      <c r="AB151" s="45">
        <v>40866</v>
      </c>
      <c r="AC151" s="45">
        <f t="shared" si="17"/>
        <v>62778</v>
      </c>
      <c r="AD151" s="121">
        <f t="shared" si="18"/>
        <v>-18.594196975888835</v>
      </c>
      <c r="AE151" s="121">
        <f t="shared" si="19"/>
        <v>-29.1860307720074</v>
      </c>
      <c r="AF151" s="201"/>
      <c r="AG151" s="202"/>
      <c r="AH151" s="203"/>
      <c r="AI151" s="199"/>
      <c r="AJ151" s="200"/>
      <c r="AK151" s="200"/>
      <c r="AL151" s="134"/>
    </row>
    <row r="152" spans="1:38" ht="14.25" customHeight="1">
      <c r="A152" s="42">
        <v>114</v>
      </c>
      <c r="B152" s="43" t="s">
        <v>246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>
        <f t="shared" si="14"/>
      </c>
      <c r="N152" s="121" t="str">
        <f t="shared" si="15"/>
        <v> </v>
      </c>
      <c r="O152" s="121" t="str">
        <f t="shared" si="16"/>
        <v> </v>
      </c>
      <c r="P152" s="188"/>
      <c r="Q152" s="42">
        <v>114</v>
      </c>
      <c r="R152" s="78" t="s">
        <v>246</v>
      </c>
      <c r="S152" s="45"/>
      <c r="T152" s="45">
        <v>1949</v>
      </c>
      <c r="U152" s="45">
        <v>6978</v>
      </c>
      <c r="V152" s="45">
        <v>9915</v>
      </c>
      <c r="W152" s="45">
        <v>1564</v>
      </c>
      <c r="X152" s="45">
        <v>3723</v>
      </c>
      <c r="Y152" s="45">
        <v>16665</v>
      </c>
      <c r="Z152" s="45">
        <v>36995</v>
      </c>
      <c r="AA152" s="45">
        <v>1997</v>
      </c>
      <c r="AB152" s="45"/>
      <c r="AC152" s="45">
        <f t="shared" si="17"/>
        <v>1997</v>
      </c>
      <c r="AD152" s="121">
        <f t="shared" si="18"/>
        <v>27.685421994884905</v>
      </c>
      <c r="AE152" s="121">
        <f t="shared" si="19"/>
        <v>-46.360461993016386</v>
      </c>
      <c r="AF152" s="201"/>
      <c r="AG152" s="202"/>
      <c r="AH152" s="203"/>
      <c r="AI152" s="199"/>
      <c r="AJ152" s="200"/>
      <c r="AK152" s="199"/>
      <c r="AL152" s="134"/>
    </row>
    <row r="153" spans="1:38" ht="14.25" customHeight="1">
      <c r="A153" s="42">
        <v>115</v>
      </c>
      <c r="B153" s="43" t="s">
        <v>247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>
        <f t="shared" si="14"/>
      </c>
      <c r="N153" s="121" t="str">
        <f t="shared" si="15"/>
        <v> </v>
      </c>
      <c r="O153" s="121" t="str">
        <f t="shared" si="16"/>
        <v> </v>
      </c>
      <c r="P153" s="188"/>
      <c r="Q153" s="42">
        <v>115</v>
      </c>
      <c r="R153" s="78" t="s">
        <v>247</v>
      </c>
      <c r="S153" s="45">
        <v>58614</v>
      </c>
      <c r="T153" s="45">
        <v>90732</v>
      </c>
      <c r="U153" s="45">
        <v>130454</v>
      </c>
      <c r="V153" s="45">
        <v>190669.99999999997</v>
      </c>
      <c r="W153" s="45">
        <v>24479</v>
      </c>
      <c r="X153" s="45">
        <v>142927</v>
      </c>
      <c r="Y153" s="45">
        <v>189811</v>
      </c>
      <c r="Z153" s="45">
        <v>288362</v>
      </c>
      <c r="AA153" s="45">
        <v>32960</v>
      </c>
      <c r="AB153" s="45">
        <v>99128</v>
      </c>
      <c r="AC153" s="45">
        <f t="shared" si="17"/>
        <v>132088</v>
      </c>
      <c r="AD153" s="121">
        <f t="shared" si="18"/>
        <v>34.64602312185957</v>
      </c>
      <c r="AE153" s="121">
        <f t="shared" si="19"/>
        <v>-7.583591623696023</v>
      </c>
      <c r="AF153" s="201"/>
      <c r="AG153" s="202"/>
      <c r="AH153" s="203"/>
      <c r="AI153" s="199"/>
      <c r="AJ153" s="200"/>
      <c r="AK153" s="200"/>
      <c r="AL153" s="134"/>
    </row>
    <row r="154" spans="1:38" ht="14.25" customHeight="1">
      <c r="A154" s="42">
        <v>116</v>
      </c>
      <c r="B154" s="43" t="s">
        <v>248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>
        <f t="shared" si="14"/>
      </c>
      <c r="N154" s="121" t="str">
        <f t="shared" si="15"/>
        <v> </v>
      </c>
      <c r="O154" s="121" t="str">
        <f t="shared" si="16"/>
        <v> </v>
      </c>
      <c r="P154" s="188"/>
      <c r="Q154" s="42">
        <v>116</v>
      </c>
      <c r="R154" s="78" t="s">
        <v>248</v>
      </c>
      <c r="S154" s="45"/>
      <c r="T154" s="45"/>
      <c r="U154" s="45"/>
      <c r="V154" s="45">
        <v>17484</v>
      </c>
      <c r="W154" s="45"/>
      <c r="X154" s="45"/>
      <c r="Y154" s="45"/>
      <c r="Z154" s="45"/>
      <c r="AA154" s="45"/>
      <c r="AB154" s="45"/>
      <c r="AC154" s="45">
        <f t="shared" si="17"/>
      </c>
      <c r="AD154" s="121" t="str">
        <f t="shared" si="18"/>
        <v> </v>
      </c>
      <c r="AE154" s="121" t="str">
        <f t="shared" si="19"/>
        <v> </v>
      </c>
      <c r="AF154" s="134"/>
      <c r="AG154" s="134"/>
      <c r="AH154" s="134"/>
      <c r="AI154" s="199"/>
      <c r="AJ154" s="134"/>
      <c r="AK154" s="134"/>
      <c r="AL154" s="134"/>
    </row>
    <row r="155" spans="1:38" ht="14.25" customHeight="1">
      <c r="A155" s="42">
        <v>117</v>
      </c>
      <c r="B155" s="43" t="s">
        <v>249</v>
      </c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>
        <f t="shared" si="14"/>
      </c>
      <c r="N155" s="121" t="str">
        <f t="shared" si="15"/>
        <v> </v>
      </c>
      <c r="O155" s="121" t="str">
        <f t="shared" si="16"/>
        <v> </v>
      </c>
      <c r="P155" s="188"/>
      <c r="Q155" s="42">
        <v>117</v>
      </c>
      <c r="R155" s="78" t="s">
        <v>249</v>
      </c>
      <c r="S155" s="45"/>
      <c r="T155" s="45"/>
      <c r="U155" s="45"/>
      <c r="V155" s="45">
        <v>4486</v>
      </c>
      <c r="W155" s="45"/>
      <c r="X155" s="45"/>
      <c r="Y155" s="45"/>
      <c r="Z155" s="45"/>
      <c r="AA155" s="45"/>
      <c r="AB155" s="45"/>
      <c r="AC155" s="45">
        <f t="shared" si="17"/>
      </c>
      <c r="AD155" s="121" t="str">
        <f t="shared" si="18"/>
        <v> </v>
      </c>
      <c r="AE155" s="121" t="str">
        <f t="shared" si="19"/>
        <v> </v>
      </c>
      <c r="AF155" s="134"/>
      <c r="AG155" s="134"/>
      <c r="AH155" s="134"/>
      <c r="AI155" s="199"/>
      <c r="AJ155" s="134"/>
      <c r="AK155" s="134"/>
      <c r="AL155" s="134"/>
    </row>
    <row r="156" spans="1:38" ht="14.25" customHeight="1">
      <c r="A156" s="42">
        <v>118</v>
      </c>
      <c r="B156" s="43" t="s">
        <v>250</v>
      </c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>
        <f t="shared" si="14"/>
      </c>
      <c r="N156" s="121" t="str">
        <f t="shared" si="15"/>
        <v> </v>
      </c>
      <c r="O156" s="121" t="str">
        <f t="shared" si="16"/>
        <v> </v>
      </c>
      <c r="P156" s="188"/>
      <c r="Q156" s="42">
        <v>118</v>
      </c>
      <c r="R156" s="78" t="s">
        <v>250</v>
      </c>
      <c r="S156" s="45"/>
      <c r="T156" s="45"/>
      <c r="U156" s="45"/>
      <c r="V156" s="45">
        <v>122886.00000000001</v>
      </c>
      <c r="W156" s="45"/>
      <c r="X156" s="45"/>
      <c r="Y156" s="45"/>
      <c r="Z156" s="45"/>
      <c r="AA156" s="45"/>
      <c r="AB156" s="45"/>
      <c r="AC156" s="45">
        <f t="shared" si="17"/>
      </c>
      <c r="AD156" s="121" t="str">
        <f t="shared" si="18"/>
        <v> </v>
      </c>
      <c r="AE156" s="121" t="str">
        <f t="shared" si="19"/>
        <v> </v>
      </c>
      <c r="AF156" s="134"/>
      <c r="AG156" s="134"/>
      <c r="AH156" s="134"/>
      <c r="AI156" s="199"/>
      <c r="AJ156" s="134"/>
      <c r="AK156" s="134"/>
      <c r="AL156" s="134"/>
    </row>
    <row r="157" spans="1:38" ht="14.25" customHeight="1">
      <c r="A157" s="42">
        <v>119</v>
      </c>
      <c r="B157" s="43" t="s">
        <v>251</v>
      </c>
      <c r="C157" s="45">
        <v>5377656</v>
      </c>
      <c r="D157" s="45">
        <v>8013725</v>
      </c>
      <c r="E157" s="45">
        <v>8061760</v>
      </c>
      <c r="F157" s="45">
        <v>11624102.000000002</v>
      </c>
      <c r="G157" s="45">
        <v>5480210.999999999</v>
      </c>
      <c r="H157" s="45">
        <v>5961135.999999999</v>
      </c>
      <c r="I157" s="45">
        <v>6608993.999999998</v>
      </c>
      <c r="J157" s="45">
        <v>13058610.999999996</v>
      </c>
      <c r="K157" s="45">
        <v>85501</v>
      </c>
      <c r="L157" s="45">
        <v>6662708</v>
      </c>
      <c r="M157" s="45">
        <f t="shared" si="14"/>
        <v>6748209</v>
      </c>
      <c r="N157" s="121">
        <f t="shared" si="15"/>
        <v>-98.43982284623712</v>
      </c>
      <c r="O157" s="121">
        <f t="shared" si="16"/>
        <v>13.203406196402852</v>
      </c>
      <c r="P157" s="188"/>
      <c r="Q157" s="42">
        <v>119</v>
      </c>
      <c r="R157" s="78" t="s">
        <v>251</v>
      </c>
      <c r="S157" s="45">
        <v>832768.9999999999</v>
      </c>
      <c r="T157" s="45">
        <v>2393950.9999999995</v>
      </c>
      <c r="U157" s="45">
        <v>4036317</v>
      </c>
      <c r="V157" s="45">
        <v>6240371.999999999</v>
      </c>
      <c r="W157" s="45">
        <v>1231479.0000000002</v>
      </c>
      <c r="X157" s="45">
        <v>2433535.9999999995</v>
      </c>
      <c r="Y157" s="45">
        <v>3701063.0000000014</v>
      </c>
      <c r="Z157" s="45">
        <v>4866959.000000002</v>
      </c>
      <c r="AA157" s="45">
        <v>1029716.0000000002</v>
      </c>
      <c r="AB157" s="45">
        <v>1176652</v>
      </c>
      <c r="AC157" s="45">
        <f t="shared" si="17"/>
        <v>2206368</v>
      </c>
      <c r="AD157" s="121">
        <f t="shared" si="18"/>
        <v>-16.38379541997874</v>
      </c>
      <c r="AE157" s="121">
        <f t="shared" si="19"/>
        <v>-9.334893751314937</v>
      </c>
      <c r="AF157" s="201"/>
      <c r="AG157" s="203"/>
      <c r="AH157" s="203"/>
      <c r="AI157" s="199"/>
      <c r="AJ157" s="200"/>
      <c r="AK157" s="200"/>
      <c r="AL157" s="134"/>
    </row>
    <row r="158" spans="1:38" ht="14.25" customHeight="1">
      <c r="A158" s="42">
        <v>120</v>
      </c>
      <c r="B158" s="43" t="s">
        <v>252</v>
      </c>
      <c r="C158" s="45"/>
      <c r="D158" s="45">
        <v>3332820</v>
      </c>
      <c r="E158" s="45">
        <v>15566286</v>
      </c>
      <c r="F158" s="45">
        <v>24181752</v>
      </c>
      <c r="G158" s="45">
        <v>9612954</v>
      </c>
      <c r="H158" s="45">
        <v>18983763</v>
      </c>
      <c r="I158" s="45">
        <v>23824176</v>
      </c>
      <c r="J158" s="45">
        <v>23840076</v>
      </c>
      <c r="K158" s="45">
        <v>8369812.999999999</v>
      </c>
      <c r="L158" s="45">
        <v>2066650</v>
      </c>
      <c r="M158" s="45">
        <f t="shared" si="14"/>
        <v>10436463</v>
      </c>
      <c r="N158" s="121">
        <f t="shared" si="15"/>
        <v>-12.93193538635471</v>
      </c>
      <c r="O158" s="121">
        <f t="shared" si="16"/>
        <v>-45.02426626375392</v>
      </c>
      <c r="P158" s="188"/>
      <c r="Q158" s="42">
        <v>120</v>
      </c>
      <c r="R158" s="78" t="s">
        <v>252</v>
      </c>
      <c r="S158" s="45">
        <v>231459.00000000003</v>
      </c>
      <c r="T158" s="45">
        <v>463195</v>
      </c>
      <c r="U158" s="45">
        <v>578933</v>
      </c>
      <c r="V158" s="45">
        <v>921892.9999999999</v>
      </c>
      <c r="W158" s="45">
        <v>112098</v>
      </c>
      <c r="X158" s="45">
        <v>300397.99999999994</v>
      </c>
      <c r="Y158" s="45">
        <v>485351.9999999999</v>
      </c>
      <c r="Z158" s="45">
        <v>567378.9999999999</v>
      </c>
      <c r="AA158" s="45">
        <v>198478</v>
      </c>
      <c r="AB158" s="45">
        <v>46284</v>
      </c>
      <c r="AC158" s="45">
        <f t="shared" si="17"/>
        <v>244762</v>
      </c>
      <c r="AD158" s="121">
        <f t="shared" si="18"/>
        <v>77.05757462220558</v>
      </c>
      <c r="AE158" s="121">
        <f t="shared" si="19"/>
        <v>-18.52076245514283</v>
      </c>
      <c r="AF158" s="201"/>
      <c r="AG158" s="203"/>
      <c r="AH158" s="203"/>
      <c r="AI158" s="199"/>
      <c r="AJ158" s="200"/>
      <c r="AK158" s="200"/>
      <c r="AL158" s="134"/>
    </row>
    <row r="159" spans="1:38" ht="14.25" customHeight="1">
      <c r="A159" s="42">
        <v>121</v>
      </c>
      <c r="B159" s="43" t="s">
        <v>253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>
        <f t="shared" si="14"/>
      </c>
      <c r="N159" s="121" t="str">
        <f t="shared" si="15"/>
        <v> </v>
      </c>
      <c r="O159" s="121" t="str">
        <f t="shared" si="16"/>
        <v> </v>
      </c>
      <c r="P159" s="188"/>
      <c r="Q159" s="42">
        <v>121</v>
      </c>
      <c r="R159" s="78" t="s">
        <v>253</v>
      </c>
      <c r="S159" s="45"/>
      <c r="T159" s="45"/>
      <c r="U159" s="45">
        <v>1700</v>
      </c>
      <c r="V159" s="45">
        <v>6487</v>
      </c>
      <c r="W159" s="45">
        <v>1833</v>
      </c>
      <c r="X159" s="45">
        <v>5636</v>
      </c>
      <c r="Y159" s="45">
        <v>8001</v>
      </c>
      <c r="Z159" s="45">
        <v>15911</v>
      </c>
      <c r="AA159" s="45">
        <v>21740</v>
      </c>
      <c r="AB159" s="45">
        <v>3829</v>
      </c>
      <c r="AC159" s="45">
        <f t="shared" si="17"/>
        <v>25569</v>
      </c>
      <c r="AD159" s="121">
        <f t="shared" si="18"/>
        <v>1086.0338243316967</v>
      </c>
      <c r="AE159" s="121">
        <f t="shared" si="19"/>
        <v>353.6728176011356</v>
      </c>
      <c r="AF159" s="201"/>
      <c r="AG159" s="202"/>
      <c r="AH159" s="203"/>
      <c r="AI159" s="199"/>
      <c r="AJ159" s="200"/>
      <c r="AK159" s="200"/>
      <c r="AL159" s="134"/>
    </row>
    <row r="160" spans="1:38" ht="14.25" customHeight="1">
      <c r="A160" s="42">
        <v>122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>
        <f t="shared" si="14"/>
      </c>
      <c r="N160" s="121" t="str">
        <f t="shared" si="15"/>
        <v> </v>
      </c>
      <c r="O160" s="121" t="str">
        <f t="shared" si="16"/>
        <v> </v>
      </c>
      <c r="Q160" s="42">
        <v>122</v>
      </c>
      <c r="R160" s="201" t="s">
        <v>254</v>
      </c>
      <c r="S160" s="96"/>
      <c r="T160" s="96"/>
      <c r="U160" s="96"/>
      <c r="V160" s="96"/>
      <c r="W160" s="96"/>
      <c r="X160" s="96"/>
      <c r="Y160" s="96"/>
      <c r="Z160" s="96"/>
      <c r="AA160" s="96">
        <v>40404</v>
      </c>
      <c r="AB160" s="96">
        <v>498050</v>
      </c>
      <c r="AC160" s="96">
        <f t="shared" si="17"/>
        <v>538454</v>
      </c>
      <c r="AD160" s="121" t="str">
        <f t="shared" si="18"/>
        <v> </v>
      </c>
      <c r="AE160" s="121" t="str">
        <f t="shared" si="19"/>
        <v> </v>
      </c>
      <c r="AF160" s="201"/>
      <c r="AG160" s="202"/>
      <c r="AH160" s="202"/>
      <c r="AI160" s="199"/>
      <c r="AJ160" s="200"/>
      <c r="AK160" s="200"/>
      <c r="AL160" s="134"/>
    </row>
    <row r="161" spans="1:38" ht="14.25" customHeight="1">
      <c r="A161" s="42">
        <v>123</v>
      </c>
      <c r="B161" s="43" t="s">
        <v>255</v>
      </c>
      <c r="C161" s="45">
        <v>2899505</v>
      </c>
      <c r="D161" s="45">
        <v>5354492</v>
      </c>
      <c r="E161" s="45">
        <v>7499933</v>
      </c>
      <c r="F161" s="45"/>
      <c r="G161" s="45">
        <v>3419022</v>
      </c>
      <c r="H161" s="45">
        <v>6366882</v>
      </c>
      <c r="I161" s="45">
        <v>9102962</v>
      </c>
      <c r="J161" s="45">
        <v>12617097.999999998</v>
      </c>
      <c r="K161" s="45">
        <v>1331703</v>
      </c>
      <c r="L161" s="45">
        <v>2737499</v>
      </c>
      <c r="M161" s="45">
        <f t="shared" si="14"/>
        <v>4069202</v>
      </c>
      <c r="N161" s="121">
        <f t="shared" si="15"/>
        <v>-61.0501775069011</v>
      </c>
      <c r="O161" s="121">
        <f t="shared" si="16"/>
        <v>-36.08799409192757</v>
      </c>
      <c r="P161" s="188"/>
      <c r="Q161" s="42">
        <v>123</v>
      </c>
      <c r="R161" s="78" t="s">
        <v>255</v>
      </c>
      <c r="S161" s="45">
        <v>535015</v>
      </c>
      <c r="T161" s="45">
        <v>1823565</v>
      </c>
      <c r="U161" s="45">
        <v>2556204</v>
      </c>
      <c r="V161" s="45">
        <v>5613025.999999998</v>
      </c>
      <c r="W161" s="45">
        <v>223279</v>
      </c>
      <c r="X161" s="45">
        <v>497399</v>
      </c>
      <c r="Y161" s="45">
        <v>1390558.9999999998</v>
      </c>
      <c r="Z161" s="45">
        <v>1661738</v>
      </c>
      <c r="AA161" s="45">
        <v>497332.00000000006</v>
      </c>
      <c r="AB161" s="45">
        <v>824135.9999999999</v>
      </c>
      <c r="AC161" s="45">
        <f t="shared" si="17"/>
        <v>1321468</v>
      </c>
      <c r="AD161" s="121">
        <f t="shared" si="18"/>
        <v>122.74015917305258</v>
      </c>
      <c r="AE161" s="121">
        <f t="shared" si="19"/>
        <v>165.6756447037489</v>
      </c>
      <c r="AF161" s="201"/>
      <c r="AG161" s="203"/>
      <c r="AH161" s="203"/>
      <c r="AI161" s="199"/>
      <c r="AJ161" s="200"/>
      <c r="AK161" s="200"/>
      <c r="AL161" s="134"/>
    </row>
    <row r="162" spans="1:38" ht="14.25" customHeight="1">
      <c r="A162" s="42">
        <v>124</v>
      </c>
      <c r="B162" s="43" t="s">
        <v>256</v>
      </c>
      <c r="C162" s="45">
        <v>595726</v>
      </c>
      <c r="D162" s="45">
        <v>1121784</v>
      </c>
      <c r="E162" s="45">
        <v>2475769</v>
      </c>
      <c r="F162" s="45">
        <v>10030495</v>
      </c>
      <c r="G162" s="45">
        <v>548920</v>
      </c>
      <c r="H162" s="45">
        <v>1066106</v>
      </c>
      <c r="I162" s="45">
        <v>1972684.9999999998</v>
      </c>
      <c r="J162" s="45">
        <v>2508128.0000000005</v>
      </c>
      <c r="K162" s="45">
        <v>675163</v>
      </c>
      <c r="L162" s="45">
        <v>659638</v>
      </c>
      <c r="M162" s="45">
        <f t="shared" si="14"/>
        <v>1334801</v>
      </c>
      <c r="N162" s="121">
        <f t="shared" si="15"/>
        <v>22.998433287182095</v>
      </c>
      <c r="O162" s="121">
        <f t="shared" si="16"/>
        <v>25.20340378911665</v>
      </c>
      <c r="P162" s="188"/>
      <c r="Q162" s="42">
        <v>124</v>
      </c>
      <c r="R162" s="78" t="s">
        <v>256</v>
      </c>
      <c r="S162" s="45">
        <v>1417097.9999999998</v>
      </c>
      <c r="T162" s="45">
        <v>3157060.9999999995</v>
      </c>
      <c r="U162" s="45">
        <v>4642620</v>
      </c>
      <c r="V162" s="45">
        <v>7056759.000000006</v>
      </c>
      <c r="W162" s="45">
        <v>692207.9999999999</v>
      </c>
      <c r="X162" s="45">
        <v>1749866.0000000005</v>
      </c>
      <c r="Y162" s="45">
        <v>2492539.0000000005</v>
      </c>
      <c r="Z162" s="45">
        <v>4065338.9999999986</v>
      </c>
      <c r="AA162" s="45">
        <v>399138.00000000006</v>
      </c>
      <c r="AB162" s="45">
        <v>1558927</v>
      </c>
      <c r="AC162" s="45">
        <f t="shared" si="17"/>
        <v>1958065</v>
      </c>
      <c r="AD162" s="121">
        <f t="shared" si="18"/>
        <v>-42.338430067263</v>
      </c>
      <c r="AE162" s="121">
        <f t="shared" si="19"/>
        <v>11.897996760894799</v>
      </c>
      <c r="AF162" s="201"/>
      <c r="AG162" s="203"/>
      <c r="AH162" s="203"/>
      <c r="AI162" s="199"/>
      <c r="AJ162" s="200"/>
      <c r="AK162" s="200"/>
      <c r="AL162" s="134"/>
    </row>
    <row r="163" spans="1:38" ht="14.25" customHeight="1">
      <c r="A163" s="42">
        <v>125</v>
      </c>
      <c r="B163" s="43" t="s">
        <v>72</v>
      </c>
      <c r="C163" s="45">
        <v>31843454</v>
      </c>
      <c r="D163" s="45">
        <v>36746832</v>
      </c>
      <c r="E163" s="45">
        <v>47752203</v>
      </c>
      <c r="F163" s="45">
        <v>3004621</v>
      </c>
      <c r="G163" s="45">
        <v>13735737</v>
      </c>
      <c r="H163" s="45">
        <v>19415199</v>
      </c>
      <c r="I163" s="45">
        <v>32587369</v>
      </c>
      <c r="J163" s="45">
        <v>45192829</v>
      </c>
      <c r="K163" s="45">
        <v>13044771</v>
      </c>
      <c r="L163" s="45">
        <v>1000546.0000000002</v>
      </c>
      <c r="M163" s="45">
        <f t="shared" si="14"/>
        <v>14045317</v>
      </c>
      <c r="N163" s="121">
        <f t="shared" si="15"/>
        <v>-5.03042537870374</v>
      </c>
      <c r="O163" s="121">
        <f t="shared" si="16"/>
        <v>-27.658135257846183</v>
      </c>
      <c r="P163" s="188"/>
      <c r="Q163" s="42">
        <v>125</v>
      </c>
      <c r="R163" s="78" t="s">
        <v>72</v>
      </c>
      <c r="S163" s="45">
        <v>3048578</v>
      </c>
      <c r="T163" s="45">
        <v>5413873</v>
      </c>
      <c r="U163" s="45">
        <v>8730482.999999996</v>
      </c>
      <c r="V163" s="45">
        <v>13516695.000000007</v>
      </c>
      <c r="W163" s="45">
        <v>2957226.0000000005</v>
      </c>
      <c r="X163" s="45">
        <v>7220484.999999996</v>
      </c>
      <c r="Y163" s="45">
        <v>10916461.999999996</v>
      </c>
      <c r="Z163" s="45">
        <v>15841929.999999996</v>
      </c>
      <c r="AA163" s="45">
        <v>3268925.999999998</v>
      </c>
      <c r="AB163" s="45">
        <v>4464986.999999999</v>
      </c>
      <c r="AC163" s="45">
        <f t="shared" si="17"/>
        <v>7733912.999999997</v>
      </c>
      <c r="AD163" s="121">
        <f t="shared" si="18"/>
        <v>10.54028336014892</v>
      </c>
      <c r="AE163" s="121">
        <f t="shared" si="19"/>
        <v>7.110713477003287</v>
      </c>
      <c r="AF163" s="201"/>
      <c r="AG163" s="203"/>
      <c r="AH163" s="203"/>
      <c r="AI163" s="199"/>
      <c r="AJ163" s="200"/>
      <c r="AK163" s="200"/>
      <c r="AL163" s="134"/>
    </row>
    <row r="164" spans="1:38" ht="14.25" customHeight="1">
      <c r="A164" s="42">
        <v>126</v>
      </c>
      <c r="B164" s="43" t="s">
        <v>257</v>
      </c>
      <c r="C164" s="45">
        <v>222001</v>
      </c>
      <c r="D164" s="45">
        <v>350216</v>
      </c>
      <c r="E164" s="45">
        <v>354415</v>
      </c>
      <c r="F164" s="45">
        <v>61530535.99999999</v>
      </c>
      <c r="G164" s="45">
        <v>96760</v>
      </c>
      <c r="H164" s="45">
        <v>314799</v>
      </c>
      <c r="I164" s="45">
        <v>529578</v>
      </c>
      <c r="J164" s="45">
        <v>617941.0000000001</v>
      </c>
      <c r="K164" s="45">
        <v>122667.99999999999</v>
      </c>
      <c r="L164" s="45">
        <v>126779</v>
      </c>
      <c r="M164" s="45">
        <f t="shared" si="14"/>
        <v>249447</v>
      </c>
      <c r="N164" s="121">
        <f t="shared" si="15"/>
        <v>26.77552707730466</v>
      </c>
      <c r="O164" s="121">
        <f t="shared" si="16"/>
        <v>-20.75991346859425</v>
      </c>
      <c r="P164" s="188"/>
      <c r="Q164" s="42">
        <v>126</v>
      </c>
      <c r="R164" s="78" t="s">
        <v>257</v>
      </c>
      <c r="S164" s="45">
        <v>2278252.9999999995</v>
      </c>
      <c r="T164" s="45">
        <v>3785226.999999999</v>
      </c>
      <c r="U164" s="45">
        <v>5947564</v>
      </c>
      <c r="V164" s="45">
        <v>7368146.999999995</v>
      </c>
      <c r="W164" s="45">
        <v>2626696</v>
      </c>
      <c r="X164" s="45">
        <v>5862615.999999999</v>
      </c>
      <c r="Y164" s="45">
        <v>7993645.000000006</v>
      </c>
      <c r="Z164" s="45">
        <v>9993931</v>
      </c>
      <c r="AA164" s="45">
        <v>2586621.0000000005</v>
      </c>
      <c r="AB164" s="45">
        <v>2714562</v>
      </c>
      <c r="AC164" s="45">
        <f t="shared" si="17"/>
        <v>5301183</v>
      </c>
      <c r="AD164" s="121">
        <f t="shared" si="18"/>
        <v>-1.525680931481972</v>
      </c>
      <c r="AE164" s="121">
        <f t="shared" si="19"/>
        <v>-9.576492814811672</v>
      </c>
      <c r="AF164" s="201"/>
      <c r="AG164" s="203"/>
      <c r="AH164" s="203"/>
      <c r="AI164" s="199"/>
      <c r="AJ164" s="200"/>
      <c r="AK164" s="200"/>
      <c r="AL164" s="134"/>
    </row>
    <row r="165" spans="1:38" ht="14.25" customHeight="1">
      <c r="A165" s="42">
        <v>127</v>
      </c>
      <c r="B165" s="43" t="s">
        <v>258</v>
      </c>
      <c r="C165" s="45"/>
      <c r="D165" s="45"/>
      <c r="E165" s="45"/>
      <c r="F165" s="45">
        <v>412053</v>
      </c>
      <c r="G165" s="45"/>
      <c r="H165" s="45"/>
      <c r="I165" s="45">
        <v>1261</v>
      </c>
      <c r="J165" s="45">
        <v>1261</v>
      </c>
      <c r="K165" s="45"/>
      <c r="L165" s="45"/>
      <c r="M165" s="45">
        <f t="shared" si="14"/>
      </c>
      <c r="N165" s="121" t="str">
        <f t="shared" si="15"/>
        <v> </v>
      </c>
      <c r="O165" s="121" t="str">
        <f t="shared" si="16"/>
        <v> </v>
      </c>
      <c r="P165" s="188"/>
      <c r="Q165" s="42">
        <v>127</v>
      </c>
      <c r="R165" s="78" t="s">
        <v>258</v>
      </c>
      <c r="S165" s="45">
        <v>288637.99999999994</v>
      </c>
      <c r="T165" s="45">
        <v>596497</v>
      </c>
      <c r="U165" s="45">
        <v>966097</v>
      </c>
      <c r="V165" s="45">
        <v>1520870.9999999995</v>
      </c>
      <c r="W165" s="45">
        <v>236888.99999999997</v>
      </c>
      <c r="X165" s="45">
        <v>363529</v>
      </c>
      <c r="Y165" s="45">
        <v>1224629.9999999998</v>
      </c>
      <c r="Z165" s="45">
        <v>1443513</v>
      </c>
      <c r="AA165" s="45">
        <v>814972</v>
      </c>
      <c r="AB165" s="45">
        <v>844171</v>
      </c>
      <c r="AC165" s="45">
        <f t="shared" si="17"/>
        <v>1659143</v>
      </c>
      <c r="AD165" s="121">
        <f t="shared" si="18"/>
        <v>244.03117071708692</v>
      </c>
      <c r="AE165" s="121">
        <f t="shared" si="19"/>
        <v>356.39907682743325</v>
      </c>
      <c r="AF165" s="201"/>
      <c r="AG165" s="203"/>
      <c r="AH165" s="203"/>
      <c r="AI165" s="199"/>
      <c r="AJ165" s="200"/>
      <c r="AK165" s="200"/>
      <c r="AL165" s="134"/>
    </row>
    <row r="166" spans="1:38" ht="14.25" customHeight="1">
      <c r="A166" s="42">
        <v>128</v>
      </c>
      <c r="B166" s="43" t="s">
        <v>259</v>
      </c>
      <c r="C166" s="45">
        <v>351428</v>
      </c>
      <c r="D166" s="45">
        <v>648273</v>
      </c>
      <c r="E166" s="45">
        <v>648273</v>
      </c>
      <c r="F166" s="45"/>
      <c r="G166" s="45">
        <v>172881</v>
      </c>
      <c r="H166" s="45">
        <v>430376</v>
      </c>
      <c r="I166" s="45">
        <v>493663</v>
      </c>
      <c r="J166" s="45">
        <v>550988</v>
      </c>
      <c r="K166" s="45">
        <v>216921</v>
      </c>
      <c r="L166" s="45">
        <v>4372</v>
      </c>
      <c r="M166" s="45">
        <f t="shared" si="14"/>
        <v>221293</v>
      </c>
      <c r="N166" s="121">
        <f t="shared" si="15"/>
        <v>25.474170093879593</v>
      </c>
      <c r="O166" s="121">
        <f t="shared" si="16"/>
        <v>-48.581472944587986</v>
      </c>
      <c r="P166" s="188"/>
      <c r="Q166" s="42">
        <v>128</v>
      </c>
      <c r="R166" s="78" t="s">
        <v>259</v>
      </c>
      <c r="S166" s="45">
        <v>389920.00000000006</v>
      </c>
      <c r="T166" s="45">
        <v>812405</v>
      </c>
      <c r="U166" s="45">
        <v>1002665</v>
      </c>
      <c r="V166" s="45">
        <v>1373589.0000000005</v>
      </c>
      <c r="W166" s="45">
        <v>633778</v>
      </c>
      <c r="X166" s="45">
        <v>1011993.0000000002</v>
      </c>
      <c r="Y166" s="45">
        <v>1541252.0000000002</v>
      </c>
      <c r="Z166" s="45">
        <v>2060617.9999999995</v>
      </c>
      <c r="AA166" s="45">
        <v>198063</v>
      </c>
      <c r="AB166" s="45">
        <v>59545</v>
      </c>
      <c r="AC166" s="45">
        <f t="shared" si="17"/>
        <v>257608</v>
      </c>
      <c r="AD166" s="121">
        <f t="shared" si="18"/>
        <v>-68.74883634332527</v>
      </c>
      <c r="AE166" s="121">
        <f t="shared" si="19"/>
        <v>-74.54448795594436</v>
      </c>
      <c r="AF166" s="201"/>
      <c r="AG166" s="203"/>
      <c r="AH166" s="203"/>
      <c r="AI166" s="199"/>
      <c r="AJ166" s="200"/>
      <c r="AK166" s="200"/>
      <c r="AL166" s="134"/>
    </row>
    <row r="167" spans="1:38" ht="14.25" customHeight="1">
      <c r="A167" s="42">
        <v>129</v>
      </c>
      <c r="B167" s="43" t="s">
        <v>260</v>
      </c>
      <c r="C167" s="45">
        <v>2500</v>
      </c>
      <c r="D167" s="45">
        <v>2500</v>
      </c>
      <c r="E167" s="45">
        <v>2500</v>
      </c>
      <c r="F167" s="45">
        <v>797556</v>
      </c>
      <c r="G167" s="45"/>
      <c r="H167" s="45"/>
      <c r="I167" s="45"/>
      <c r="J167" s="45">
        <v>10000</v>
      </c>
      <c r="K167" s="45"/>
      <c r="L167" s="45"/>
      <c r="M167" s="45">
        <f t="shared" si="14"/>
      </c>
      <c r="N167" s="121" t="str">
        <f t="shared" si="15"/>
        <v> </v>
      </c>
      <c r="O167" s="121" t="str">
        <f t="shared" si="16"/>
        <v> </v>
      </c>
      <c r="P167" s="188"/>
      <c r="Q167" s="42">
        <v>129</v>
      </c>
      <c r="R167" s="78" t="s">
        <v>260</v>
      </c>
      <c r="S167" s="45">
        <v>254327</v>
      </c>
      <c r="T167" s="45">
        <v>581965</v>
      </c>
      <c r="U167" s="45">
        <v>1261053</v>
      </c>
      <c r="V167" s="45">
        <v>1766959.0000000007</v>
      </c>
      <c r="W167" s="45">
        <v>400679.0000000002</v>
      </c>
      <c r="X167" s="45">
        <v>657410.0000000001</v>
      </c>
      <c r="Y167" s="45">
        <v>1193285.9999999998</v>
      </c>
      <c r="Z167" s="45">
        <v>2130550.9999999995</v>
      </c>
      <c r="AA167" s="45">
        <v>138248</v>
      </c>
      <c r="AB167" s="45">
        <v>343014.99999999994</v>
      </c>
      <c r="AC167" s="45">
        <f t="shared" si="17"/>
        <v>481262.99999999994</v>
      </c>
      <c r="AD167" s="121">
        <f t="shared" si="18"/>
        <v>-65.4965695731496</v>
      </c>
      <c r="AE167" s="121">
        <f t="shared" si="19"/>
        <v>-26.794085882478242</v>
      </c>
      <c r="AF167" s="201"/>
      <c r="AG167" s="203"/>
      <c r="AH167" s="203"/>
      <c r="AI167" s="199"/>
      <c r="AJ167" s="200"/>
      <c r="AK167" s="200"/>
      <c r="AL167" s="134"/>
    </row>
    <row r="168" spans="1:38" ht="14.25" customHeight="1">
      <c r="A168" s="42">
        <v>130</v>
      </c>
      <c r="B168" s="43" t="s">
        <v>261</v>
      </c>
      <c r="C168" s="45">
        <v>6095574</v>
      </c>
      <c r="D168" s="45">
        <v>8133356</v>
      </c>
      <c r="E168" s="45">
        <v>18235080.999999993</v>
      </c>
      <c r="F168" s="45">
        <v>2500</v>
      </c>
      <c r="G168" s="45">
        <v>1983093</v>
      </c>
      <c r="H168" s="45">
        <v>11019114.999999998</v>
      </c>
      <c r="I168" s="45">
        <v>29137279.000000004</v>
      </c>
      <c r="J168" s="45">
        <v>55234293.00000001</v>
      </c>
      <c r="K168" s="45">
        <v>15083793</v>
      </c>
      <c r="L168" s="45">
        <v>8199095.999999999</v>
      </c>
      <c r="M168" s="45">
        <f aca="true" t="shared" si="20" ref="M168:M231">IF(SUM(L168,K168)=0,"",SUM(K168,L168))</f>
        <v>23282889</v>
      </c>
      <c r="N168" s="121">
        <f aca="true" t="shared" si="21" ref="N168:N231">_xlfn.IFERROR(K168/G168*100-100," ")</f>
        <v>660.6195473434681</v>
      </c>
      <c r="O168" s="121">
        <f aca="true" t="shared" si="22" ref="O168:O231">_xlfn.IFERROR(M168/H168*100-100," ")</f>
        <v>111.29545340074952</v>
      </c>
      <c r="P168" s="188"/>
      <c r="Q168" s="42">
        <v>130</v>
      </c>
      <c r="R168" s="78" t="s">
        <v>261</v>
      </c>
      <c r="S168" s="45">
        <v>2429390.9999999995</v>
      </c>
      <c r="T168" s="45">
        <v>5043367</v>
      </c>
      <c r="U168" s="45">
        <v>7246455</v>
      </c>
      <c r="V168" s="45">
        <v>10407931.999999993</v>
      </c>
      <c r="W168" s="45">
        <v>2581545.999999999</v>
      </c>
      <c r="X168" s="45">
        <v>5017567.999999996</v>
      </c>
      <c r="Y168" s="45">
        <v>10083501.999999996</v>
      </c>
      <c r="Z168" s="45">
        <v>11750783.000000002</v>
      </c>
      <c r="AA168" s="45">
        <v>1125732</v>
      </c>
      <c r="AB168" s="45">
        <v>811532.9999999997</v>
      </c>
      <c r="AC168" s="45">
        <f aca="true" t="shared" si="23" ref="AC168:AC231">IF(SUM(AB168,AA168)=0,"",SUM(AA168,AB168))</f>
        <v>1937264.9999999995</v>
      </c>
      <c r="AD168" s="121">
        <f aca="true" t="shared" si="24" ref="AD168:AD231">_xlfn.IFERROR(AA168/W168*100-100," ")</f>
        <v>-56.39310707614738</v>
      </c>
      <c r="AE168" s="121">
        <f aca="true" t="shared" si="25" ref="AE168:AE231">_xlfn.IFERROR(AC168/X168*100-100," ")</f>
        <v>-61.390358835196636</v>
      </c>
      <c r="AF168" s="201"/>
      <c r="AG168" s="203"/>
      <c r="AH168" s="203"/>
      <c r="AI168" s="199"/>
      <c r="AJ168" s="200"/>
      <c r="AK168" s="200"/>
      <c r="AL168" s="134"/>
    </row>
    <row r="169" spans="1:38" ht="14.25" customHeight="1">
      <c r="A169" s="42">
        <v>131</v>
      </c>
      <c r="B169" s="43" t="s">
        <v>262</v>
      </c>
      <c r="C169" s="45">
        <v>1096</v>
      </c>
      <c r="D169" s="45">
        <v>2961</v>
      </c>
      <c r="E169" s="45">
        <v>2961</v>
      </c>
      <c r="F169" s="45">
        <v>28693147</v>
      </c>
      <c r="G169" s="45">
        <v>14897</v>
      </c>
      <c r="H169" s="45">
        <v>28085</v>
      </c>
      <c r="I169" s="45">
        <v>31867</v>
      </c>
      <c r="J169" s="45">
        <v>43986</v>
      </c>
      <c r="K169" s="45">
        <v>137724</v>
      </c>
      <c r="L169" s="45">
        <v>318031</v>
      </c>
      <c r="M169" s="45">
        <f t="shared" si="20"/>
        <v>455755</v>
      </c>
      <c r="N169" s="121">
        <f t="shared" si="21"/>
        <v>824.5082902597838</v>
      </c>
      <c r="O169" s="121">
        <f t="shared" si="22"/>
        <v>1522.7701620081896</v>
      </c>
      <c r="P169" s="188"/>
      <c r="Q169" s="42">
        <v>131</v>
      </c>
      <c r="R169" s="78" t="s">
        <v>262</v>
      </c>
      <c r="S169" s="45">
        <v>2999295.0000000005</v>
      </c>
      <c r="T169" s="45">
        <v>5103707</v>
      </c>
      <c r="U169" s="45">
        <v>7506692.000000002</v>
      </c>
      <c r="V169" s="45">
        <v>9531960.999999994</v>
      </c>
      <c r="W169" s="45">
        <v>1272474</v>
      </c>
      <c r="X169" s="45">
        <v>2932799</v>
      </c>
      <c r="Y169" s="45">
        <v>4284438.000000002</v>
      </c>
      <c r="Z169" s="45">
        <v>6000142.000000004</v>
      </c>
      <c r="AA169" s="45">
        <v>1166630.0000000002</v>
      </c>
      <c r="AB169" s="45">
        <v>1128185</v>
      </c>
      <c r="AC169" s="45">
        <f t="shared" si="23"/>
        <v>2294815</v>
      </c>
      <c r="AD169" s="121">
        <f t="shared" si="24"/>
        <v>-8.317969561657037</v>
      </c>
      <c r="AE169" s="121">
        <f t="shared" si="25"/>
        <v>-21.75341712814277</v>
      </c>
      <c r="AF169" s="201"/>
      <c r="AG169" s="203"/>
      <c r="AH169" s="203"/>
      <c r="AI169" s="199"/>
      <c r="AJ169" s="200"/>
      <c r="AK169" s="200"/>
      <c r="AL169" s="134"/>
    </row>
    <row r="170" spans="1:38" ht="14.25" customHeight="1">
      <c r="A170" s="42">
        <v>132</v>
      </c>
      <c r="B170" s="43" t="s">
        <v>263</v>
      </c>
      <c r="C170" s="45"/>
      <c r="D170" s="45"/>
      <c r="E170" s="45"/>
      <c r="F170" s="45">
        <v>11511</v>
      </c>
      <c r="G170" s="45"/>
      <c r="H170" s="45"/>
      <c r="I170" s="45"/>
      <c r="J170" s="45"/>
      <c r="K170" s="45"/>
      <c r="L170" s="45"/>
      <c r="M170" s="45">
        <f t="shared" si="20"/>
      </c>
      <c r="N170" s="121" t="str">
        <f t="shared" si="21"/>
        <v> </v>
      </c>
      <c r="O170" s="121" t="str">
        <f t="shared" si="22"/>
        <v> </v>
      </c>
      <c r="P170" s="188"/>
      <c r="Q170" s="42">
        <v>132</v>
      </c>
      <c r="R170" s="78" t="s">
        <v>263</v>
      </c>
      <c r="S170" s="45">
        <v>213770</v>
      </c>
      <c r="T170" s="45">
        <v>266454</v>
      </c>
      <c r="U170" s="45">
        <v>348013</v>
      </c>
      <c r="V170" s="45">
        <v>722204</v>
      </c>
      <c r="W170" s="45">
        <v>181820</v>
      </c>
      <c r="X170" s="45">
        <v>323164.99999999994</v>
      </c>
      <c r="Y170" s="45">
        <v>476213</v>
      </c>
      <c r="Z170" s="45">
        <v>798928.0000000001</v>
      </c>
      <c r="AA170" s="45">
        <v>796018</v>
      </c>
      <c r="AB170" s="45">
        <v>787015.0000000002</v>
      </c>
      <c r="AC170" s="45">
        <f t="shared" si="23"/>
        <v>1583033.0000000002</v>
      </c>
      <c r="AD170" s="121">
        <f t="shared" si="24"/>
        <v>337.80552194478054</v>
      </c>
      <c r="AE170" s="121">
        <f t="shared" si="25"/>
        <v>389.8528615413181</v>
      </c>
      <c r="AF170" s="201"/>
      <c r="AG170" s="202"/>
      <c r="AH170" s="203"/>
      <c r="AI170" s="199"/>
      <c r="AJ170" s="200"/>
      <c r="AK170" s="200"/>
      <c r="AL170" s="134"/>
    </row>
    <row r="171" spans="1:38" ht="14.25" customHeight="1">
      <c r="A171" s="42">
        <v>133</v>
      </c>
      <c r="B171" s="43" t="s">
        <v>264</v>
      </c>
      <c r="C171" s="45"/>
      <c r="D171" s="45">
        <v>1895</v>
      </c>
      <c r="E171" s="45">
        <v>1895</v>
      </c>
      <c r="F171" s="45">
        <v>1895</v>
      </c>
      <c r="G171" s="45"/>
      <c r="H171" s="45"/>
      <c r="I171" s="45"/>
      <c r="J171" s="45"/>
      <c r="K171" s="45"/>
      <c r="L171" s="45"/>
      <c r="M171" s="45">
        <f t="shared" si="20"/>
      </c>
      <c r="N171" s="121" t="str">
        <f t="shared" si="21"/>
        <v> </v>
      </c>
      <c r="O171" s="121" t="str">
        <f t="shared" si="22"/>
        <v> </v>
      </c>
      <c r="P171" s="188"/>
      <c r="Q171" s="42">
        <v>133</v>
      </c>
      <c r="R171" s="78" t="s">
        <v>264</v>
      </c>
      <c r="S171" s="45">
        <v>245276.99999999997</v>
      </c>
      <c r="T171" s="45">
        <v>840413.9999999999</v>
      </c>
      <c r="U171" s="45">
        <v>1314911.9999999998</v>
      </c>
      <c r="V171" s="45">
        <v>2723930.000000001</v>
      </c>
      <c r="W171" s="45">
        <v>1029709.0000000001</v>
      </c>
      <c r="X171" s="45">
        <v>1096197</v>
      </c>
      <c r="Y171" s="45">
        <v>1277856</v>
      </c>
      <c r="Z171" s="45">
        <v>1553326.0000000002</v>
      </c>
      <c r="AA171" s="45">
        <v>711387</v>
      </c>
      <c r="AB171" s="45">
        <v>778675</v>
      </c>
      <c r="AC171" s="45">
        <f t="shared" si="23"/>
        <v>1490062</v>
      </c>
      <c r="AD171" s="121">
        <f t="shared" si="24"/>
        <v>-30.91378243756246</v>
      </c>
      <c r="AE171" s="121">
        <f t="shared" si="25"/>
        <v>35.93012934718851</v>
      </c>
      <c r="AF171" s="201"/>
      <c r="AG171" s="202"/>
      <c r="AH171" s="203"/>
      <c r="AI171" s="199"/>
      <c r="AJ171" s="200"/>
      <c r="AK171" s="200"/>
      <c r="AL171" s="134"/>
    </row>
    <row r="172" spans="1:38" ht="14.25" customHeight="1">
      <c r="A172" s="42">
        <v>134</v>
      </c>
      <c r="B172" s="43" t="s">
        <v>265</v>
      </c>
      <c r="C172" s="45">
        <v>3213</v>
      </c>
      <c r="D172" s="45">
        <v>8606</v>
      </c>
      <c r="E172" s="45">
        <v>74847</v>
      </c>
      <c r="F172" s="45">
        <v>153996</v>
      </c>
      <c r="G172" s="45">
        <v>1536266</v>
      </c>
      <c r="H172" s="45">
        <v>3285068.9999999995</v>
      </c>
      <c r="I172" s="45">
        <v>6277710.999999999</v>
      </c>
      <c r="J172" s="45">
        <v>6379160</v>
      </c>
      <c r="K172" s="45">
        <v>64380</v>
      </c>
      <c r="L172" s="45">
        <v>1036717</v>
      </c>
      <c r="M172" s="45">
        <f t="shared" si="20"/>
        <v>1101097</v>
      </c>
      <c r="N172" s="121">
        <f t="shared" si="21"/>
        <v>-95.80931947982967</v>
      </c>
      <c r="O172" s="121">
        <f t="shared" si="22"/>
        <v>-66.48176948490274</v>
      </c>
      <c r="P172" s="188"/>
      <c r="Q172" s="42">
        <v>134</v>
      </c>
      <c r="R172" s="78" t="s">
        <v>265</v>
      </c>
      <c r="S172" s="45">
        <v>3440977.9999999995</v>
      </c>
      <c r="T172" s="45">
        <v>7078974.999999998</v>
      </c>
      <c r="U172" s="45">
        <v>9492879.999999998</v>
      </c>
      <c r="V172" s="45">
        <v>15617567.999999983</v>
      </c>
      <c r="W172" s="45">
        <v>4070841</v>
      </c>
      <c r="X172" s="45">
        <v>6252975.999999999</v>
      </c>
      <c r="Y172" s="45">
        <v>8779978.999999996</v>
      </c>
      <c r="Z172" s="45">
        <v>14791962.000000002</v>
      </c>
      <c r="AA172" s="45">
        <v>1696512</v>
      </c>
      <c r="AB172" s="45">
        <v>862435.9999999999</v>
      </c>
      <c r="AC172" s="45">
        <f t="shared" si="23"/>
        <v>2558948</v>
      </c>
      <c r="AD172" s="121">
        <f t="shared" si="24"/>
        <v>-58.32526988894924</v>
      </c>
      <c r="AE172" s="121">
        <f t="shared" si="25"/>
        <v>-59.07631822031621</v>
      </c>
      <c r="AF172" s="201"/>
      <c r="AG172" s="203"/>
      <c r="AH172" s="203"/>
      <c r="AI172" s="199"/>
      <c r="AJ172" s="200"/>
      <c r="AK172" s="200"/>
      <c r="AL172" s="134"/>
    </row>
    <row r="173" spans="1:38" ht="14.25" customHeight="1">
      <c r="A173" s="42">
        <v>135</v>
      </c>
      <c r="B173" s="43" t="s">
        <v>266</v>
      </c>
      <c r="C173" s="45">
        <v>20406212</v>
      </c>
      <c r="D173" s="45">
        <v>25345080</v>
      </c>
      <c r="E173" s="45">
        <v>29177006</v>
      </c>
      <c r="F173" s="45">
        <v>49333321.00000002</v>
      </c>
      <c r="G173" s="45">
        <v>12692342</v>
      </c>
      <c r="H173" s="45">
        <v>35087166.99999999</v>
      </c>
      <c r="I173" s="45">
        <v>42621293.99999999</v>
      </c>
      <c r="J173" s="45">
        <v>55064950</v>
      </c>
      <c r="K173" s="45">
        <v>13826380.999999998</v>
      </c>
      <c r="L173" s="45">
        <v>6169632.999999998</v>
      </c>
      <c r="M173" s="45">
        <f t="shared" si="20"/>
        <v>19996013.999999996</v>
      </c>
      <c r="N173" s="121">
        <f t="shared" si="21"/>
        <v>8.934828576160328</v>
      </c>
      <c r="O173" s="121">
        <f t="shared" si="22"/>
        <v>-43.010463056193736</v>
      </c>
      <c r="P173" s="188"/>
      <c r="Q173" s="42">
        <v>135</v>
      </c>
      <c r="R173" s="78" t="s">
        <v>266</v>
      </c>
      <c r="S173" s="45">
        <v>7934076.999999999</v>
      </c>
      <c r="T173" s="45">
        <v>16678317.999999996</v>
      </c>
      <c r="U173" s="45">
        <v>23661459.999999996</v>
      </c>
      <c r="V173" s="45">
        <v>32623294.00000003</v>
      </c>
      <c r="W173" s="45">
        <v>7218518.000000001</v>
      </c>
      <c r="X173" s="45">
        <v>16926901.999999996</v>
      </c>
      <c r="Y173" s="45">
        <v>24957636.999999985</v>
      </c>
      <c r="Z173" s="45">
        <v>31960558.00000002</v>
      </c>
      <c r="AA173" s="45">
        <v>7333289</v>
      </c>
      <c r="AB173" s="45">
        <v>7483328.000000005</v>
      </c>
      <c r="AC173" s="45">
        <f t="shared" si="23"/>
        <v>14816617.000000004</v>
      </c>
      <c r="AD173" s="121">
        <f t="shared" si="24"/>
        <v>1.589952397431162</v>
      </c>
      <c r="AE173" s="121">
        <f t="shared" si="25"/>
        <v>-12.467048016228802</v>
      </c>
      <c r="AF173" s="201"/>
      <c r="AG173" s="203"/>
      <c r="AH173" s="203"/>
      <c r="AI173" s="199"/>
      <c r="AJ173" s="200"/>
      <c r="AK173" s="200"/>
      <c r="AL173" s="134"/>
    </row>
    <row r="174" spans="1:38" ht="14.25" customHeight="1">
      <c r="A174" s="42">
        <v>136</v>
      </c>
      <c r="B174" s="43" t="s">
        <v>267</v>
      </c>
      <c r="C174" s="45"/>
      <c r="D174" s="45"/>
      <c r="E174" s="45"/>
      <c r="F174" s="45"/>
      <c r="G174" s="45">
        <v>2595</v>
      </c>
      <c r="H174" s="45">
        <v>2595</v>
      </c>
      <c r="I174" s="45">
        <v>2595</v>
      </c>
      <c r="J174" s="45">
        <v>2595</v>
      </c>
      <c r="K174" s="45"/>
      <c r="L174" s="45">
        <v>1671</v>
      </c>
      <c r="M174" s="45">
        <f t="shared" si="20"/>
        <v>1671</v>
      </c>
      <c r="N174" s="121">
        <f t="shared" si="21"/>
        <v>-100</v>
      </c>
      <c r="O174" s="121">
        <f t="shared" si="22"/>
        <v>-35.60693641618498</v>
      </c>
      <c r="P174" s="188"/>
      <c r="Q174" s="42">
        <v>136</v>
      </c>
      <c r="R174" s="78" t="s">
        <v>267</v>
      </c>
      <c r="S174" s="45">
        <v>0</v>
      </c>
      <c r="T174" s="45">
        <v>0</v>
      </c>
      <c r="U174" s="45">
        <v>0</v>
      </c>
      <c r="V174" s="45">
        <v>11550</v>
      </c>
      <c r="W174" s="45">
        <v>12427</v>
      </c>
      <c r="X174" s="45">
        <v>21627</v>
      </c>
      <c r="Y174" s="45">
        <v>62982</v>
      </c>
      <c r="Z174" s="45">
        <v>76189</v>
      </c>
      <c r="AA174" s="45">
        <v>50500</v>
      </c>
      <c r="AB174" s="45"/>
      <c r="AC174" s="45">
        <f t="shared" si="23"/>
        <v>50500</v>
      </c>
      <c r="AD174" s="121">
        <f t="shared" si="24"/>
        <v>306.37321960247846</v>
      </c>
      <c r="AE174" s="121">
        <f t="shared" si="25"/>
        <v>133.5044157765756</v>
      </c>
      <c r="AF174" s="201"/>
      <c r="AG174" s="203"/>
      <c r="AH174" s="203"/>
      <c r="AI174" s="199"/>
      <c r="AJ174" s="200"/>
      <c r="AK174" s="199"/>
      <c r="AL174" s="134"/>
    </row>
    <row r="175" spans="1:38" ht="14.25" customHeight="1">
      <c r="A175" s="42">
        <v>137</v>
      </c>
      <c r="B175" s="43" t="s">
        <v>268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>
        <f t="shared" si="20"/>
      </c>
      <c r="N175" s="121" t="str">
        <f t="shared" si="21"/>
        <v> </v>
      </c>
      <c r="O175" s="121" t="str">
        <f t="shared" si="22"/>
        <v> </v>
      </c>
      <c r="P175" s="188"/>
      <c r="Q175" s="42">
        <v>137</v>
      </c>
      <c r="R175" s="78" t="s">
        <v>268</v>
      </c>
      <c r="S175" s="45">
        <v>0</v>
      </c>
      <c r="T175" s="45">
        <v>0</v>
      </c>
      <c r="U175" s="45">
        <v>0</v>
      </c>
      <c r="V175" s="45">
        <v>55359</v>
      </c>
      <c r="W175" s="45"/>
      <c r="X175" s="45"/>
      <c r="Y175" s="45"/>
      <c r="Z175" s="45"/>
      <c r="AA175" s="45"/>
      <c r="AB175" s="45"/>
      <c r="AC175" s="45">
        <f t="shared" si="23"/>
      </c>
      <c r="AD175" s="121" t="str">
        <f t="shared" si="24"/>
        <v> </v>
      </c>
      <c r="AE175" s="121" t="str">
        <f t="shared" si="25"/>
        <v> </v>
      </c>
      <c r="AF175" s="201"/>
      <c r="AG175" s="202"/>
      <c r="AH175" s="202"/>
      <c r="AI175" s="199"/>
      <c r="AJ175" s="199"/>
      <c r="AK175" s="199"/>
      <c r="AL175" s="134"/>
    </row>
    <row r="176" spans="1:38" ht="14.25" customHeight="1">
      <c r="A176" s="42">
        <v>138</v>
      </c>
      <c r="B176" s="43" t="s">
        <v>269</v>
      </c>
      <c r="C176" s="45">
        <v>62258</v>
      </c>
      <c r="D176" s="45">
        <v>62258</v>
      </c>
      <c r="E176" s="45">
        <v>62258</v>
      </c>
      <c r="F176" s="45">
        <v>183946</v>
      </c>
      <c r="G176" s="45">
        <v>1536</v>
      </c>
      <c r="H176" s="45">
        <v>1536</v>
      </c>
      <c r="I176" s="45">
        <v>1536</v>
      </c>
      <c r="J176" s="45">
        <v>1536</v>
      </c>
      <c r="K176" s="45"/>
      <c r="L176" s="45"/>
      <c r="M176" s="45">
        <f t="shared" si="20"/>
      </c>
      <c r="N176" s="121">
        <f t="shared" si="21"/>
        <v>-100</v>
      </c>
      <c r="O176" s="121" t="str">
        <f t="shared" si="22"/>
        <v> </v>
      </c>
      <c r="P176" s="188"/>
      <c r="Q176" s="42">
        <v>138</v>
      </c>
      <c r="R176" s="78" t="s">
        <v>269</v>
      </c>
      <c r="S176" s="45">
        <v>638294</v>
      </c>
      <c r="T176" s="45">
        <v>1727241.0000000005</v>
      </c>
      <c r="U176" s="45">
        <v>2386464.0000000005</v>
      </c>
      <c r="V176" s="45">
        <v>2798797</v>
      </c>
      <c r="W176" s="45">
        <v>400567.9999999999</v>
      </c>
      <c r="X176" s="45">
        <v>1945926.9999999995</v>
      </c>
      <c r="Y176" s="45">
        <v>2067261.9999999993</v>
      </c>
      <c r="Z176" s="45">
        <v>3266600.9999999986</v>
      </c>
      <c r="AA176" s="45">
        <v>841560.0000000001</v>
      </c>
      <c r="AB176" s="45">
        <v>245063.9999999999</v>
      </c>
      <c r="AC176" s="45">
        <f t="shared" si="23"/>
        <v>1086624</v>
      </c>
      <c r="AD176" s="121">
        <f t="shared" si="24"/>
        <v>110.09166982884312</v>
      </c>
      <c r="AE176" s="121">
        <f t="shared" si="25"/>
        <v>-44.15905632636783</v>
      </c>
      <c r="AF176" s="201"/>
      <c r="AG176" s="203"/>
      <c r="AH176" s="203"/>
      <c r="AI176" s="199"/>
      <c r="AJ176" s="200"/>
      <c r="AK176" s="200"/>
      <c r="AL176" s="134"/>
    </row>
    <row r="177" spans="1:38" ht="14.25" customHeight="1">
      <c r="A177" s="42">
        <v>139</v>
      </c>
      <c r="B177" s="43" t="s">
        <v>270</v>
      </c>
      <c r="C177" s="45">
        <v>61908055</v>
      </c>
      <c r="D177" s="45">
        <v>78575986</v>
      </c>
      <c r="E177" s="45">
        <v>146259228</v>
      </c>
      <c r="F177" s="45">
        <v>187600894.99999997</v>
      </c>
      <c r="G177" s="45">
        <v>45865821.00000001</v>
      </c>
      <c r="H177" s="45">
        <v>88966430</v>
      </c>
      <c r="I177" s="45">
        <v>91536949</v>
      </c>
      <c r="J177" s="45">
        <v>99845281</v>
      </c>
      <c r="K177" s="45">
        <v>5278982</v>
      </c>
      <c r="L177" s="45">
        <v>2925385</v>
      </c>
      <c r="M177" s="45">
        <f t="shared" si="20"/>
        <v>8204367</v>
      </c>
      <c r="N177" s="121">
        <f t="shared" si="21"/>
        <v>-88.49037936113692</v>
      </c>
      <c r="O177" s="121">
        <f t="shared" si="22"/>
        <v>-90.77813170653245</v>
      </c>
      <c r="P177" s="188"/>
      <c r="Q177" s="42">
        <v>139</v>
      </c>
      <c r="R177" s="78" t="s">
        <v>270</v>
      </c>
      <c r="S177" s="45">
        <v>7723659</v>
      </c>
      <c r="T177" s="45">
        <v>16328150.999999998</v>
      </c>
      <c r="U177" s="45">
        <v>20456735.999999996</v>
      </c>
      <c r="V177" s="45">
        <v>23123853.000000004</v>
      </c>
      <c r="W177" s="45">
        <v>4130763</v>
      </c>
      <c r="X177" s="45">
        <v>14249080.000000004</v>
      </c>
      <c r="Y177" s="45">
        <v>20250957.000000007</v>
      </c>
      <c r="Z177" s="45">
        <v>24802901.00000002</v>
      </c>
      <c r="AA177" s="45">
        <v>3085629.999999999</v>
      </c>
      <c r="AB177" s="45">
        <v>4544047</v>
      </c>
      <c r="AC177" s="45">
        <f t="shared" si="23"/>
        <v>7629676.999999999</v>
      </c>
      <c r="AD177" s="121">
        <f t="shared" si="24"/>
        <v>-25.301209485995713</v>
      </c>
      <c r="AE177" s="121">
        <f t="shared" si="25"/>
        <v>-46.454950073969705</v>
      </c>
      <c r="AF177" s="201"/>
      <c r="AG177" s="203"/>
      <c r="AH177" s="203"/>
      <c r="AI177" s="199"/>
      <c r="AJ177" s="200"/>
      <c r="AK177" s="200"/>
      <c r="AL177" s="134"/>
    </row>
    <row r="178" spans="1:38" ht="14.25" customHeight="1">
      <c r="A178" s="42">
        <v>140</v>
      </c>
      <c r="B178" s="43" t="s">
        <v>271</v>
      </c>
      <c r="C178" s="45"/>
      <c r="D178" s="45"/>
      <c r="E178" s="45"/>
      <c r="F178" s="45"/>
      <c r="G178" s="45">
        <v>1429</v>
      </c>
      <c r="H178" s="45">
        <v>119797</v>
      </c>
      <c r="I178" s="45">
        <v>119797</v>
      </c>
      <c r="J178" s="45">
        <v>122588.00000000001</v>
      </c>
      <c r="K178" s="45"/>
      <c r="L178" s="45">
        <v>158222</v>
      </c>
      <c r="M178" s="45">
        <f t="shared" si="20"/>
        <v>158222</v>
      </c>
      <c r="N178" s="121">
        <f t="shared" si="21"/>
        <v>-100</v>
      </c>
      <c r="O178" s="121">
        <f t="shared" si="22"/>
        <v>32.075093700176126</v>
      </c>
      <c r="P178" s="188"/>
      <c r="Q178" s="42">
        <v>140</v>
      </c>
      <c r="R178" s="78" t="s">
        <v>271</v>
      </c>
      <c r="S178" s="45">
        <v>3629622.000000001</v>
      </c>
      <c r="T178" s="45">
        <v>8731183.000000004</v>
      </c>
      <c r="U178" s="45">
        <v>34995847.000000015</v>
      </c>
      <c r="V178" s="45">
        <v>40528167.99999999</v>
      </c>
      <c r="W178" s="45">
        <v>1277366.9999999998</v>
      </c>
      <c r="X178" s="45">
        <v>2470578.000000002</v>
      </c>
      <c r="Y178" s="45">
        <v>3277442.0000000014</v>
      </c>
      <c r="Z178" s="45">
        <v>4886678.000000002</v>
      </c>
      <c r="AA178" s="45">
        <v>971879.0000000001</v>
      </c>
      <c r="AB178" s="45">
        <v>1459626</v>
      </c>
      <c r="AC178" s="45">
        <f t="shared" si="23"/>
        <v>2431505</v>
      </c>
      <c r="AD178" s="121">
        <f t="shared" si="24"/>
        <v>-23.91544481734691</v>
      </c>
      <c r="AE178" s="121">
        <f t="shared" si="25"/>
        <v>-1.5815327425404746</v>
      </c>
      <c r="AF178" s="201"/>
      <c r="AG178" s="203"/>
      <c r="AH178" s="203"/>
      <c r="AI178" s="199"/>
      <c r="AJ178" s="200"/>
      <c r="AK178" s="200"/>
      <c r="AL178" s="134"/>
    </row>
    <row r="179" spans="1:38" ht="14.25" customHeight="1">
      <c r="A179" s="42">
        <v>141</v>
      </c>
      <c r="B179" s="43" t="s">
        <v>272</v>
      </c>
      <c r="C179" s="45">
        <v>649916</v>
      </c>
      <c r="D179" s="45">
        <v>1332430</v>
      </c>
      <c r="E179" s="45">
        <v>2535360</v>
      </c>
      <c r="F179" s="45">
        <v>4570744</v>
      </c>
      <c r="G179" s="45">
        <v>6916818</v>
      </c>
      <c r="H179" s="45">
        <v>10113608.99999999</v>
      </c>
      <c r="I179" s="45">
        <v>10286480.999999998</v>
      </c>
      <c r="J179" s="45">
        <v>12144575.999999996</v>
      </c>
      <c r="K179" s="45"/>
      <c r="L179" s="45"/>
      <c r="M179" s="45">
        <f t="shared" si="20"/>
      </c>
      <c r="N179" s="121">
        <f t="shared" si="21"/>
        <v>-100</v>
      </c>
      <c r="O179" s="121" t="str">
        <f t="shared" si="22"/>
        <v> </v>
      </c>
      <c r="P179" s="188"/>
      <c r="Q179" s="42">
        <v>141</v>
      </c>
      <c r="R179" s="78" t="s">
        <v>272</v>
      </c>
      <c r="S179" s="45">
        <v>464420</v>
      </c>
      <c r="T179" s="45">
        <v>871043</v>
      </c>
      <c r="U179" s="45">
        <v>1231076</v>
      </c>
      <c r="V179" s="45">
        <v>1581020.9999999995</v>
      </c>
      <c r="W179" s="45">
        <v>230702.99999999994</v>
      </c>
      <c r="X179" s="45">
        <v>460231.0000000001</v>
      </c>
      <c r="Y179" s="45">
        <v>739688.0000000005</v>
      </c>
      <c r="Z179" s="45">
        <v>1079289.9999999998</v>
      </c>
      <c r="AA179" s="45">
        <v>141302</v>
      </c>
      <c r="AB179" s="45">
        <v>244728.00000000003</v>
      </c>
      <c r="AC179" s="45">
        <f t="shared" si="23"/>
        <v>386030</v>
      </c>
      <c r="AD179" s="121">
        <f t="shared" si="24"/>
        <v>-38.751555029626815</v>
      </c>
      <c r="AE179" s="121">
        <f t="shared" si="25"/>
        <v>-16.122555846955137</v>
      </c>
      <c r="AF179" s="201"/>
      <c r="AG179" s="203"/>
      <c r="AH179" s="203"/>
      <c r="AI179" s="199"/>
      <c r="AJ179" s="200"/>
      <c r="AK179" s="200"/>
      <c r="AL179" s="134"/>
    </row>
    <row r="180" spans="1:38" ht="14.25" customHeight="1">
      <c r="A180" s="42">
        <v>142</v>
      </c>
      <c r="B180" s="43" t="s">
        <v>273</v>
      </c>
      <c r="C180" s="45">
        <v>470102.00000000006</v>
      </c>
      <c r="D180" s="45">
        <v>724443</v>
      </c>
      <c r="E180" s="45">
        <v>1358547</v>
      </c>
      <c r="F180" s="45">
        <v>1957834</v>
      </c>
      <c r="G180" s="45">
        <v>161415</v>
      </c>
      <c r="H180" s="45">
        <v>161415</v>
      </c>
      <c r="I180" s="45">
        <v>161415</v>
      </c>
      <c r="J180" s="45">
        <v>162696</v>
      </c>
      <c r="K180" s="45">
        <v>506915.00000000006</v>
      </c>
      <c r="L180" s="45">
        <v>139485</v>
      </c>
      <c r="M180" s="45">
        <f t="shared" si="20"/>
        <v>646400</v>
      </c>
      <c r="N180" s="121">
        <f t="shared" si="21"/>
        <v>214.04454356782213</v>
      </c>
      <c r="O180" s="121">
        <f t="shared" si="22"/>
        <v>300.45844562153457</v>
      </c>
      <c r="P180" s="188"/>
      <c r="Q180" s="42">
        <v>142</v>
      </c>
      <c r="R180" s="78" t="s">
        <v>273</v>
      </c>
      <c r="S180" s="45">
        <v>1557358.9999999995</v>
      </c>
      <c r="T180" s="45">
        <v>3034424</v>
      </c>
      <c r="U180" s="45">
        <v>5008355</v>
      </c>
      <c r="V180" s="45">
        <v>7283353.000000003</v>
      </c>
      <c r="W180" s="45">
        <v>1726167</v>
      </c>
      <c r="X180" s="45">
        <v>4890477.000000002</v>
      </c>
      <c r="Y180" s="45">
        <v>6442628.000000005</v>
      </c>
      <c r="Z180" s="45">
        <v>9929581.999999998</v>
      </c>
      <c r="AA180" s="45">
        <v>2427799.0000000005</v>
      </c>
      <c r="AB180" s="45">
        <v>1646833</v>
      </c>
      <c r="AC180" s="45">
        <f t="shared" si="23"/>
        <v>4074632.0000000005</v>
      </c>
      <c r="AD180" s="121">
        <f t="shared" si="24"/>
        <v>40.64682038296411</v>
      </c>
      <c r="AE180" s="121">
        <f t="shared" si="25"/>
        <v>-16.68231953651967</v>
      </c>
      <c r="AF180" s="201"/>
      <c r="AG180" s="203"/>
      <c r="AH180" s="203"/>
      <c r="AI180" s="199"/>
      <c r="AJ180" s="200"/>
      <c r="AK180" s="200"/>
      <c r="AL180" s="134"/>
    </row>
    <row r="181" spans="1:38" ht="14.25" customHeight="1">
      <c r="A181" s="42">
        <v>143</v>
      </c>
      <c r="B181" s="43" t="s">
        <v>69</v>
      </c>
      <c r="C181" s="45">
        <v>1117042</v>
      </c>
      <c r="D181" s="45">
        <v>1301329</v>
      </c>
      <c r="E181" s="45">
        <v>1341095</v>
      </c>
      <c r="F181" s="45">
        <v>3486048.999999998</v>
      </c>
      <c r="G181" s="45">
        <v>1272529</v>
      </c>
      <c r="H181" s="45">
        <v>1789755.0000000005</v>
      </c>
      <c r="I181" s="45">
        <v>2088650.0000000007</v>
      </c>
      <c r="J181" s="45">
        <v>2235655</v>
      </c>
      <c r="K181" s="45">
        <v>34700</v>
      </c>
      <c r="L181" s="45">
        <v>71010</v>
      </c>
      <c r="M181" s="45">
        <f t="shared" si="20"/>
        <v>105710</v>
      </c>
      <c r="N181" s="121">
        <f t="shared" si="21"/>
        <v>-97.27314662377046</v>
      </c>
      <c r="O181" s="121">
        <f t="shared" si="22"/>
        <v>-94.09360499062721</v>
      </c>
      <c r="P181" s="188"/>
      <c r="Q181" s="42">
        <v>143</v>
      </c>
      <c r="R181" s="78" t="s">
        <v>69</v>
      </c>
      <c r="S181" s="45">
        <v>8096715.000000001</v>
      </c>
      <c r="T181" s="45">
        <v>16066474.999999996</v>
      </c>
      <c r="U181" s="45">
        <v>34435670.999999985</v>
      </c>
      <c r="V181" s="45">
        <v>43281655.999999866</v>
      </c>
      <c r="W181" s="45">
        <v>5753208</v>
      </c>
      <c r="X181" s="45">
        <v>11714798.000000002</v>
      </c>
      <c r="Y181" s="45">
        <v>19399969.99999999</v>
      </c>
      <c r="Z181" s="45">
        <v>26805646.999999985</v>
      </c>
      <c r="AA181" s="45">
        <v>6788439</v>
      </c>
      <c r="AB181" s="45">
        <v>6316321.000000001</v>
      </c>
      <c r="AC181" s="45">
        <f t="shared" si="23"/>
        <v>13104760</v>
      </c>
      <c r="AD181" s="121">
        <f t="shared" si="24"/>
        <v>17.993978316097724</v>
      </c>
      <c r="AE181" s="121">
        <f t="shared" si="25"/>
        <v>11.865010391130923</v>
      </c>
      <c r="AF181" s="201"/>
      <c r="AG181" s="203"/>
      <c r="AH181" s="203"/>
      <c r="AI181" s="199"/>
      <c r="AJ181" s="200"/>
      <c r="AK181" s="200"/>
      <c r="AL181" s="134"/>
    </row>
    <row r="182" spans="1:38" ht="14.25" customHeight="1">
      <c r="A182" s="42">
        <v>144</v>
      </c>
      <c r="B182" s="43" t="s">
        <v>274</v>
      </c>
      <c r="C182" s="45"/>
      <c r="D182" s="45">
        <v>19288</v>
      </c>
      <c r="E182" s="45">
        <v>177604</v>
      </c>
      <c r="F182" s="45">
        <v>370372</v>
      </c>
      <c r="G182" s="45">
        <v>16712</v>
      </c>
      <c r="H182" s="45">
        <v>65598</v>
      </c>
      <c r="I182" s="45">
        <v>70238</v>
      </c>
      <c r="J182" s="45">
        <v>79620</v>
      </c>
      <c r="K182" s="45">
        <v>2931786</v>
      </c>
      <c r="L182" s="45"/>
      <c r="M182" s="45">
        <f t="shared" si="20"/>
        <v>2931786</v>
      </c>
      <c r="N182" s="121">
        <f t="shared" si="21"/>
        <v>17442.99904260412</v>
      </c>
      <c r="O182" s="121">
        <f t="shared" si="22"/>
        <v>4369.322235434007</v>
      </c>
      <c r="P182" s="188"/>
      <c r="Q182" s="42">
        <v>144</v>
      </c>
      <c r="R182" s="78" t="s">
        <v>274</v>
      </c>
      <c r="S182" s="45">
        <v>518641</v>
      </c>
      <c r="T182" s="45">
        <v>1042402</v>
      </c>
      <c r="U182" s="45">
        <v>1341434</v>
      </c>
      <c r="V182" s="45">
        <v>1636007.0000000002</v>
      </c>
      <c r="W182" s="45">
        <v>1395881.0000000002</v>
      </c>
      <c r="X182" s="45">
        <v>1697541.0000000002</v>
      </c>
      <c r="Y182" s="45">
        <v>2395917.9999999995</v>
      </c>
      <c r="Z182" s="45">
        <v>2824500</v>
      </c>
      <c r="AA182" s="45">
        <v>331789.9999999999</v>
      </c>
      <c r="AB182" s="45">
        <v>450364.9999999998</v>
      </c>
      <c r="AC182" s="45">
        <f t="shared" si="23"/>
        <v>782154.9999999998</v>
      </c>
      <c r="AD182" s="121">
        <f t="shared" si="24"/>
        <v>-76.23078185031534</v>
      </c>
      <c r="AE182" s="121">
        <f t="shared" si="25"/>
        <v>-53.92423511420345</v>
      </c>
      <c r="AF182" s="201"/>
      <c r="AG182" s="203"/>
      <c r="AH182" s="203"/>
      <c r="AI182" s="199"/>
      <c r="AJ182" s="200"/>
      <c r="AK182" s="200"/>
      <c r="AL182" s="134"/>
    </row>
    <row r="183" spans="1:38" ht="14.25" customHeight="1">
      <c r="A183" s="42">
        <v>145</v>
      </c>
      <c r="B183" s="43" t="s">
        <v>275</v>
      </c>
      <c r="C183" s="45">
        <v>104486</v>
      </c>
      <c r="D183" s="45">
        <v>179531</v>
      </c>
      <c r="E183" s="45">
        <v>759123</v>
      </c>
      <c r="F183" s="45">
        <v>1356717</v>
      </c>
      <c r="G183" s="45">
        <v>1078585</v>
      </c>
      <c r="H183" s="45">
        <v>1611711</v>
      </c>
      <c r="I183" s="45">
        <v>1826019.9999999998</v>
      </c>
      <c r="J183" s="45">
        <v>2083820</v>
      </c>
      <c r="K183" s="45"/>
      <c r="L183" s="45"/>
      <c r="M183" s="45">
        <f t="shared" si="20"/>
      </c>
      <c r="N183" s="121">
        <f t="shared" si="21"/>
        <v>-100</v>
      </c>
      <c r="O183" s="121" t="str">
        <f t="shared" si="22"/>
        <v> </v>
      </c>
      <c r="P183" s="188"/>
      <c r="Q183" s="42">
        <v>145</v>
      </c>
      <c r="R183" s="78" t="s">
        <v>275</v>
      </c>
      <c r="S183" s="45">
        <v>3224</v>
      </c>
      <c r="T183" s="45">
        <v>17436</v>
      </c>
      <c r="U183" s="45">
        <v>71550</v>
      </c>
      <c r="V183" s="45">
        <v>87564</v>
      </c>
      <c r="W183" s="45"/>
      <c r="X183" s="45">
        <v>3040</v>
      </c>
      <c r="Y183" s="45">
        <v>8893</v>
      </c>
      <c r="Z183" s="45">
        <v>36839</v>
      </c>
      <c r="AA183" s="45">
        <v>177848</v>
      </c>
      <c r="AB183" s="45">
        <v>53673</v>
      </c>
      <c r="AC183" s="45">
        <f t="shared" si="23"/>
        <v>231521</v>
      </c>
      <c r="AD183" s="121" t="str">
        <f t="shared" si="24"/>
        <v> </v>
      </c>
      <c r="AE183" s="121">
        <f t="shared" si="25"/>
        <v>7515.8223684210525</v>
      </c>
      <c r="AF183" s="201"/>
      <c r="AG183" s="203"/>
      <c r="AH183" s="203"/>
      <c r="AI183" s="199"/>
      <c r="AJ183" s="200"/>
      <c r="AK183" s="200"/>
      <c r="AL183" s="134"/>
    </row>
    <row r="184" spans="1:38" ht="14.25" customHeight="1">
      <c r="A184" s="42">
        <v>146</v>
      </c>
      <c r="B184" s="43" t="s">
        <v>276</v>
      </c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>
        <f t="shared" si="20"/>
      </c>
      <c r="N184" s="121" t="str">
        <f t="shared" si="21"/>
        <v> </v>
      </c>
      <c r="O184" s="121" t="str">
        <f t="shared" si="22"/>
        <v> </v>
      </c>
      <c r="P184" s="188"/>
      <c r="Q184" s="42">
        <v>146</v>
      </c>
      <c r="R184" s="78" t="s">
        <v>276</v>
      </c>
      <c r="S184" s="45">
        <v>18265</v>
      </c>
      <c r="T184" s="45">
        <v>29655</v>
      </c>
      <c r="U184" s="45">
        <v>82295</v>
      </c>
      <c r="V184" s="45">
        <v>117278.00000000001</v>
      </c>
      <c r="W184" s="45">
        <v>709597</v>
      </c>
      <c r="X184" s="45">
        <v>709597</v>
      </c>
      <c r="Y184" s="45">
        <v>1525087.9999999998</v>
      </c>
      <c r="Z184" s="45">
        <v>1542653.9999999998</v>
      </c>
      <c r="AA184" s="45">
        <v>20909</v>
      </c>
      <c r="AB184" s="45">
        <v>27494</v>
      </c>
      <c r="AC184" s="45">
        <f t="shared" si="23"/>
        <v>48403</v>
      </c>
      <c r="AD184" s="121">
        <f t="shared" si="24"/>
        <v>-97.05339791459096</v>
      </c>
      <c r="AE184" s="121">
        <f t="shared" si="25"/>
        <v>-93.17880430723355</v>
      </c>
      <c r="AF184" s="201"/>
      <c r="AG184" s="202"/>
      <c r="AH184" s="203"/>
      <c r="AI184" s="199"/>
      <c r="AJ184" s="200"/>
      <c r="AK184" s="200"/>
      <c r="AL184" s="134"/>
    </row>
    <row r="185" spans="1:38" ht="14.25" customHeight="1">
      <c r="A185" s="42">
        <v>147</v>
      </c>
      <c r="B185" s="43" t="s">
        <v>277</v>
      </c>
      <c r="C185" s="45">
        <v>4796674.000000001</v>
      </c>
      <c r="D185" s="45">
        <v>7074739.000000001</v>
      </c>
      <c r="E185" s="45">
        <v>13143916</v>
      </c>
      <c r="F185" s="45">
        <v>17560393.000000004</v>
      </c>
      <c r="G185" s="45">
        <v>5988728</v>
      </c>
      <c r="H185" s="45">
        <v>10540544</v>
      </c>
      <c r="I185" s="45">
        <v>16994667.999999996</v>
      </c>
      <c r="J185" s="45">
        <v>23256753.999999996</v>
      </c>
      <c r="K185" s="45">
        <v>8477813.999999998</v>
      </c>
      <c r="L185" s="45">
        <v>3931432.999999999</v>
      </c>
      <c r="M185" s="45">
        <f t="shared" si="20"/>
        <v>12409246.999999996</v>
      </c>
      <c r="N185" s="121">
        <f t="shared" si="21"/>
        <v>41.56284940641817</v>
      </c>
      <c r="O185" s="121">
        <f t="shared" si="22"/>
        <v>17.72871495057558</v>
      </c>
      <c r="P185" s="188"/>
      <c r="Q185" s="42">
        <v>147</v>
      </c>
      <c r="R185" s="78" t="s">
        <v>277</v>
      </c>
      <c r="S185" s="45">
        <v>872190.0000000001</v>
      </c>
      <c r="T185" s="45">
        <v>1564728.0000000002</v>
      </c>
      <c r="U185" s="45">
        <v>1778621.0000000002</v>
      </c>
      <c r="V185" s="45">
        <v>2442408.0000000005</v>
      </c>
      <c r="W185" s="45">
        <v>627071.9999999999</v>
      </c>
      <c r="X185" s="45">
        <v>1533101</v>
      </c>
      <c r="Y185" s="45">
        <v>2527086.0000000005</v>
      </c>
      <c r="Z185" s="45">
        <v>3462042.0000000023</v>
      </c>
      <c r="AA185" s="45">
        <v>499622.9999999999</v>
      </c>
      <c r="AB185" s="45">
        <v>424915</v>
      </c>
      <c r="AC185" s="45">
        <f t="shared" si="23"/>
        <v>924537.9999999999</v>
      </c>
      <c r="AD185" s="121">
        <f t="shared" si="24"/>
        <v>-20.324460349050838</v>
      </c>
      <c r="AE185" s="121">
        <f t="shared" si="25"/>
        <v>-39.694905945531325</v>
      </c>
      <c r="AF185" s="201"/>
      <c r="AG185" s="203"/>
      <c r="AH185" s="203"/>
      <c r="AI185" s="199"/>
      <c r="AJ185" s="200"/>
      <c r="AK185" s="200"/>
      <c r="AL185" s="134"/>
    </row>
    <row r="186" spans="1:38" ht="14.25" customHeight="1">
      <c r="A186" s="42">
        <v>148</v>
      </c>
      <c r="B186" s="43" t="s">
        <v>64</v>
      </c>
      <c r="C186" s="45">
        <v>57554250.999999925</v>
      </c>
      <c r="D186" s="45">
        <v>97741015.99999993</v>
      </c>
      <c r="E186" s="45">
        <v>161364760.99999997</v>
      </c>
      <c r="F186" s="45">
        <v>190014857.00000012</v>
      </c>
      <c r="G186" s="45">
        <v>33807583.99999999</v>
      </c>
      <c r="H186" s="45">
        <v>60625973.99999999</v>
      </c>
      <c r="I186" s="45">
        <v>96239597.00000006</v>
      </c>
      <c r="J186" s="45">
        <v>135828878.00000006</v>
      </c>
      <c r="K186" s="45">
        <v>38518760.00000002</v>
      </c>
      <c r="L186" s="45">
        <v>22555420.000000004</v>
      </c>
      <c r="M186" s="45">
        <f t="shared" si="20"/>
        <v>61074180.00000003</v>
      </c>
      <c r="N186" s="121">
        <f t="shared" si="21"/>
        <v>13.93526375620344</v>
      </c>
      <c r="O186" s="121">
        <f t="shared" si="22"/>
        <v>0.7392969884492828</v>
      </c>
      <c r="P186" s="188"/>
      <c r="Q186" s="42">
        <v>148</v>
      </c>
      <c r="R186" s="78" t="s">
        <v>64</v>
      </c>
      <c r="S186" s="45">
        <v>10180823.000000004</v>
      </c>
      <c r="T186" s="45">
        <v>20003086.000000007</v>
      </c>
      <c r="U186" s="45">
        <v>30398852.000000007</v>
      </c>
      <c r="V186" s="45">
        <v>37703490.000000045</v>
      </c>
      <c r="W186" s="45">
        <v>6815602.999999994</v>
      </c>
      <c r="X186" s="45">
        <v>15660640.999999993</v>
      </c>
      <c r="Y186" s="45">
        <v>25020801.999999993</v>
      </c>
      <c r="Z186" s="45">
        <v>40722818.99999999</v>
      </c>
      <c r="AA186" s="45">
        <v>6490282.000000001</v>
      </c>
      <c r="AB186" s="45">
        <v>11154116.999999998</v>
      </c>
      <c r="AC186" s="45">
        <f t="shared" si="23"/>
        <v>17644399</v>
      </c>
      <c r="AD186" s="121">
        <f t="shared" si="24"/>
        <v>-4.773180010631393</v>
      </c>
      <c r="AE186" s="121">
        <f t="shared" si="25"/>
        <v>12.667157110618959</v>
      </c>
      <c r="AF186" s="201"/>
      <c r="AG186" s="203"/>
      <c r="AH186" s="203"/>
      <c r="AI186" s="199"/>
      <c r="AJ186" s="200"/>
      <c r="AK186" s="200"/>
      <c r="AL186" s="134"/>
    </row>
    <row r="187" spans="1:38" ht="14.25" customHeight="1">
      <c r="A187" s="42">
        <v>149</v>
      </c>
      <c r="B187" s="43" t="s">
        <v>83</v>
      </c>
      <c r="C187" s="45">
        <v>70221840.99999999</v>
      </c>
      <c r="D187" s="45">
        <v>125573229</v>
      </c>
      <c r="E187" s="45">
        <v>209327598</v>
      </c>
      <c r="F187" s="45">
        <v>263546142.0000001</v>
      </c>
      <c r="G187" s="45">
        <v>71640732</v>
      </c>
      <c r="H187" s="45">
        <v>131153214.00000009</v>
      </c>
      <c r="I187" s="45">
        <v>211570561.0000001</v>
      </c>
      <c r="J187" s="45">
        <v>259202594.00000003</v>
      </c>
      <c r="K187" s="45">
        <v>76451411</v>
      </c>
      <c r="L187" s="45">
        <v>42049297</v>
      </c>
      <c r="M187" s="45">
        <f t="shared" si="20"/>
        <v>118500708</v>
      </c>
      <c r="N187" s="121">
        <f t="shared" si="21"/>
        <v>6.715005368733529</v>
      </c>
      <c r="O187" s="121">
        <f t="shared" si="22"/>
        <v>-9.64711852200594</v>
      </c>
      <c r="P187" s="188"/>
      <c r="Q187" s="42">
        <v>149</v>
      </c>
      <c r="R187" s="78" t="s">
        <v>83</v>
      </c>
      <c r="S187" s="45">
        <v>1872048.9999999998</v>
      </c>
      <c r="T187" s="45">
        <v>2798778.9999999995</v>
      </c>
      <c r="U187" s="45">
        <v>3269961.9999999995</v>
      </c>
      <c r="V187" s="45">
        <v>3550314.999999997</v>
      </c>
      <c r="W187" s="45">
        <v>1287707</v>
      </c>
      <c r="X187" s="45">
        <v>3665346.9999999995</v>
      </c>
      <c r="Y187" s="45">
        <v>4154580.9999999986</v>
      </c>
      <c r="Z187" s="45">
        <v>5457756</v>
      </c>
      <c r="AA187" s="45">
        <v>1646221</v>
      </c>
      <c r="AB187" s="45">
        <v>1056688.9999999998</v>
      </c>
      <c r="AC187" s="45">
        <f t="shared" si="23"/>
        <v>2702910</v>
      </c>
      <c r="AD187" s="121">
        <f t="shared" si="24"/>
        <v>27.841271345111892</v>
      </c>
      <c r="AE187" s="121">
        <f t="shared" si="25"/>
        <v>-26.257732214712533</v>
      </c>
      <c r="AF187" s="201"/>
      <c r="AG187" s="203"/>
      <c r="AH187" s="203"/>
      <c r="AI187" s="199"/>
      <c r="AJ187" s="200"/>
      <c r="AK187" s="200"/>
      <c r="AL187" s="134"/>
    </row>
    <row r="188" spans="1:38" ht="14.25" customHeight="1">
      <c r="A188" s="42">
        <v>150</v>
      </c>
      <c r="B188" s="43" t="s">
        <v>278</v>
      </c>
      <c r="C188" s="45">
        <v>63245</v>
      </c>
      <c r="D188" s="45">
        <v>139264</v>
      </c>
      <c r="E188" s="45">
        <v>160501</v>
      </c>
      <c r="F188" s="45">
        <v>216983</v>
      </c>
      <c r="G188" s="45">
        <v>52174</v>
      </c>
      <c r="H188" s="45">
        <v>156241</v>
      </c>
      <c r="I188" s="45">
        <v>168723</v>
      </c>
      <c r="J188" s="45">
        <v>216209</v>
      </c>
      <c r="K188" s="45">
        <v>31595</v>
      </c>
      <c r="L188" s="45">
        <v>90038</v>
      </c>
      <c r="M188" s="45">
        <f t="shared" si="20"/>
        <v>121633</v>
      </c>
      <c r="N188" s="121">
        <f t="shared" si="21"/>
        <v>-39.44301759497068</v>
      </c>
      <c r="O188" s="121">
        <f t="shared" si="22"/>
        <v>-22.1503958628017</v>
      </c>
      <c r="P188" s="188"/>
      <c r="Q188" s="42">
        <v>150</v>
      </c>
      <c r="R188" s="78" t="s">
        <v>278</v>
      </c>
      <c r="S188" s="45">
        <v>19313</v>
      </c>
      <c r="T188" s="45">
        <v>30579</v>
      </c>
      <c r="U188" s="45">
        <v>469587.99999999994</v>
      </c>
      <c r="V188" s="45">
        <v>607944</v>
      </c>
      <c r="W188" s="45">
        <v>263036</v>
      </c>
      <c r="X188" s="45">
        <v>350066.9999999999</v>
      </c>
      <c r="Y188" s="45">
        <v>370350.99999999994</v>
      </c>
      <c r="Z188" s="45">
        <v>409811</v>
      </c>
      <c r="AA188" s="45">
        <v>166154</v>
      </c>
      <c r="AB188" s="45">
        <v>79378.00000000001</v>
      </c>
      <c r="AC188" s="45">
        <f t="shared" si="23"/>
        <v>245532</v>
      </c>
      <c r="AD188" s="121">
        <f t="shared" si="24"/>
        <v>-36.83222068462112</v>
      </c>
      <c r="AE188" s="121">
        <f t="shared" si="25"/>
        <v>-29.86142652692196</v>
      </c>
      <c r="AF188" s="201"/>
      <c r="AG188" s="203"/>
      <c r="AH188" s="203"/>
      <c r="AI188" s="199"/>
      <c r="AJ188" s="200"/>
      <c r="AK188" s="200"/>
      <c r="AL188" s="134"/>
    </row>
    <row r="189" spans="1:38" ht="14.25" customHeight="1">
      <c r="A189" s="42">
        <v>151</v>
      </c>
      <c r="B189" s="43" t="s">
        <v>279</v>
      </c>
      <c r="C189" s="45">
        <v>901543</v>
      </c>
      <c r="D189" s="45">
        <v>1617650</v>
      </c>
      <c r="E189" s="45">
        <v>2486345</v>
      </c>
      <c r="F189" s="45">
        <v>3894525.9999999995</v>
      </c>
      <c r="G189" s="45">
        <v>1340665</v>
      </c>
      <c r="H189" s="45">
        <v>2389299.0000000005</v>
      </c>
      <c r="I189" s="45">
        <v>2966778.0000000005</v>
      </c>
      <c r="J189" s="45">
        <v>4156093.0000000005</v>
      </c>
      <c r="K189" s="45">
        <v>1305261</v>
      </c>
      <c r="L189" s="45">
        <v>820694</v>
      </c>
      <c r="M189" s="45">
        <f t="shared" si="20"/>
        <v>2125955</v>
      </c>
      <c r="N189" s="121">
        <f t="shared" si="21"/>
        <v>-2.640779016383661</v>
      </c>
      <c r="O189" s="121">
        <f t="shared" si="22"/>
        <v>-11.02181016272975</v>
      </c>
      <c r="P189" s="188"/>
      <c r="Q189" s="42">
        <v>151</v>
      </c>
      <c r="R189" s="78" t="s">
        <v>279</v>
      </c>
      <c r="S189" s="45">
        <v>155905</v>
      </c>
      <c r="T189" s="45">
        <v>411079</v>
      </c>
      <c r="U189" s="45">
        <v>610855</v>
      </c>
      <c r="V189" s="45">
        <v>868655.0000000001</v>
      </c>
      <c r="W189" s="45">
        <v>619989.0000000001</v>
      </c>
      <c r="X189" s="45">
        <v>1154982.0000000002</v>
      </c>
      <c r="Y189" s="45">
        <v>1554928.0000000002</v>
      </c>
      <c r="Z189" s="45">
        <v>1717873.0000000002</v>
      </c>
      <c r="AA189" s="45">
        <v>266711</v>
      </c>
      <c r="AB189" s="45">
        <v>208054.99999999997</v>
      </c>
      <c r="AC189" s="45">
        <f t="shared" si="23"/>
        <v>474766</v>
      </c>
      <c r="AD189" s="121">
        <f t="shared" si="24"/>
        <v>-56.981333539788615</v>
      </c>
      <c r="AE189" s="121">
        <f t="shared" si="25"/>
        <v>-58.89407800294724</v>
      </c>
      <c r="AF189" s="201"/>
      <c r="AG189" s="203"/>
      <c r="AH189" s="203"/>
      <c r="AI189" s="199"/>
      <c r="AJ189" s="200"/>
      <c r="AK189" s="200"/>
      <c r="AL189" s="134"/>
    </row>
    <row r="190" spans="1:38" ht="14.25" customHeight="1">
      <c r="A190" s="42">
        <v>152</v>
      </c>
      <c r="B190" s="43" t="s">
        <v>280</v>
      </c>
      <c r="C190" s="45">
        <v>2526</v>
      </c>
      <c r="D190" s="45">
        <v>3796</v>
      </c>
      <c r="E190" s="45">
        <v>3796</v>
      </c>
      <c r="F190" s="45">
        <v>3796</v>
      </c>
      <c r="G190" s="45"/>
      <c r="H190" s="45">
        <v>1163</v>
      </c>
      <c r="I190" s="45">
        <v>1163</v>
      </c>
      <c r="J190" s="45">
        <v>28247</v>
      </c>
      <c r="K190" s="45"/>
      <c r="L190" s="45">
        <v>6122</v>
      </c>
      <c r="M190" s="45">
        <f t="shared" si="20"/>
        <v>6122</v>
      </c>
      <c r="N190" s="121" t="str">
        <f t="shared" si="21"/>
        <v> </v>
      </c>
      <c r="O190" s="121">
        <f t="shared" si="22"/>
        <v>426.3972484952708</v>
      </c>
      <c r="P190" s="188"/>
      <c r="Q190" s="42">
        <v>152</v>
      </c>
      <c r="R190" s="78" t="s">
        <v>280</v>
      </c>
      <c r="S190" s="45">
        <v>50020</v>
      </c>
      <c r="T190" s="45">
        <v>55227</v>
      </c>
      <c r="U190" s="45">
        <v>88914</v>
      </c>
      <c r="V190" s="45">
        <v>174871</v>
      </c>
      <c r="W190" s="45">
        <v>11029</v>
      </c>
      <c r="X190" s="45">
        <v>49823</v>
      </c>
      <c r="Y190" s="45">
        <v>107458.00000000001</v>
      </c>
      <c r="Z190" s="45">
        <v>345876</v>
      </c>
      <c r="AA190" s="45">
        <v>2191</v>
      </c>
      <c r="AB190" s="45">
        <v>22492</v>
      </c>
      <c r="AC190" s="45">
        <f t="shared" si="23"/>
        <v>24683</v>
      </c>
      <c r="AD190" s="121">
        <f t="shared" si="24"/>
        <v>-80.13419167648925</v>
      </c>
      <c r="AE190" s="121">
        <f t="shared" si="25"/>
        <v>-50.4586235272866</v>
      </c>
      <c r="AF190" s="201"/>
      <c r="AG190" s="203"/>
      <c r="AH190" s="203"/>
      <c r="AI190" s="199"/>
      <c r="AJ190" s="200"/>
      <c r="AK190" s="200"/>
      <c r="AL190" s="134"/>
    </row>
    <row r="191" spans="1:38" ht="14.25" customHeight="1">
      <c r="A191" s="42">
        <v>153</v>
      </c>
      <c r="B191" s="43" t="s">
        <v>281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>
        <f t="shared" si="20"/>
      </c>
      <c r="N191" s="121" t="str">
        <f t="shared" si="21"/>
        <v> </v>
      </c>
      <c r="O191" s="121" t="str">
        <f t="shared" si="22"/>
        <v> </v>
      </c>
      <c r="P191" s="188"/>
      <c r="Q191" s="42">
        <v>153</v>
      </c>
      <c r="R191" s="78" t="s">
        <v>281</v>
      </c>
      <c r="S191" s="45"/>
      <c r="T191" s="45"/>
      <c r="U191" s="45"/>
      <c r="V191" s="45"/>
      <c r="W191" s="45">
        <v>19867</v>
      </c>
      <c r="X191" s="45">
        <v>23718</v>
      </c>
      <c r="Y191" s="45">
        <v>23718</v>
      </c>
      <c r="Z191" s="45">
        <v>31235.000000000004</v>
      </c>
      <c r="AA191" s="45"/>
      <c r="AB191" s="45"/>
      <c r="AC191" s="45">
        <f t="shared" si="23"/>
      </c>
      <c r="AD191" s="121">
        <f t="shared" si="24"/>
        <v>-100</v>
      </c>
      <c r="AE191" s="121" t="str">
        <f t="shared" si="25"/>
        <v> </v>
      </c>
      <c r="AF191" s="201"/>
      <c r="AG191" s="202"/>
      <c r="AH191" s="203"/>
      <c r="AI191" s="199"/>
      <c r="AJ191" s="199"/>
      <c r="AK191" s="199"/>
      <c r="AL191" s="134"/>
    </row>
    <row r="192" spans="1:38" ht="14.25" customHeight="1">
      <c r="A192" s="42">
        <v>154</v>
      </c>
      <c r="B192" s="43" t="s">
        <v>282</v>
      </c>
      <c r="C192" s="45">
        <v>5053829</v>
      </c>
      <c r="D192" s="45">
        <v>9232208</v>
      </c>
      <c r="E192" s="45">
        <v>18501513</v>
      </c>
      <c r="F192" s="45">
        <v>22979592.000000004</v>
      </c>
      <c r="G192" s="45">
        <v>6102770</v>
      </c>
      <c r="H192" s="45">
        <v>11112252.99999999</v>
      </c>
      <c r="I192" s="45">
        <v>20733596</v>
      </c>
      <c r="J192" s="45">
        <v>26938805</v>
      </c>
      <c r="K192" s="45">
        <v>6865058</v>
      </c>
      <c r="L192" s="45">
        <v>3077385</v>
      </c>
      <c r="M192" s="45">
        <f t="shared" si="20"/>
        <v>9942443</v>
      </c>
      <c r="N192" s="121">
        <f t="shared" si="21"/>
        <v>12.49085251451389</v>
      </c>
      <c r="O192" s="121">
        <f t="shared" si="22"/>
        <v>-10.527208118821548</v>
      </c>
      <c r="P192" s="188"/>
      <c r="Q192" s="42">
        <v>154</v>
      </c>
      <c r="R192" s="78" t="s">
        <v>282</v>
      </c>
      <c r="S192" s="45">
        <v>72965</v>
      </c>
      <c r="T192" s="45">
        <v>161182</v>
      </c>
      <c r="U192" s="45">
        <v>279663</v>
      </c>
      <c r="V192" s="45">
        <v>598995.0000000001</v>
      </c>
      <c r="W192" s="45">
        <v>359976</v>
      </c>
      <c r="X192" s="45">
        <v>626303.9999999999</v>
      </c>
      <c r="Y192" s="45">
        <v>816001.9999999999</v>
      </c>
      <c r="Z192" s="45">
        <v>916222.9999999998</v>
      </c>
      <c r="AA192" s="45">
        <v>73494</v>
      </c>
      <c r="AB192" s="45">
        <v>106509.99999999999</v>
      </c>
      <c r="AC192" s="45">
        <f t="shared" si="23"/>
        <v>180004</v>
      </c>
      <c r="AD192" s="121">
        <f t="shared" si="24"/>
        <v>-79.58363890926061</v>
      </c>
      <c r="AE192" s="121">
        <f t="shared" si="25"/>
        <v>-71.25932454526875</v>
      </c>
      <c r="AF192" s="201"/>
      <c r="AG192" s="203"/>
      <c r="AH192" s="203"/>
      <c r="AI192" s="199"/>
      <c r="AJ192" s="200"/>
      <c r="AK192" s="200"/>
      <c r="AL192" s="134"/>
    </row>
    <row r="193" spans="1:38" ht="14.25" customHeight="1">
      <c r="A193" s="42">
        <v>155</v>
      </c>
      <c r="B193" s="43" t="s">
        <v>283</v>
      </c>
      <c r="C193" s="45">
        <v>1928643.9999999995</v>
      </c>
      <c r="D193" s="45">
        <v>4572079.999999999</v>
      </c>
      <c r="E193" s="45">
        <v>7606810.999999999</v>
      </c>
      <c r="F193" s="45">
        <v>8982915.999999994</v>
      </c>
      <c r="G193" s="45">
        <v>1718599</v>
      </c>
      <c r="H193" s="45">
        <v>3842190.0000000023</v>
      </c>
      <c r="I193" s="45">
        <v>8504640.000000002</v>
      </c>
      <c r="J193" s="45">
        <v>12663911.999999998</v>
      </c>
      <c r="K193" s="45">
        <v>3165554.999999999</v>
      </c>
      <c r="L193" s="45">
        <v>4090529</v>
      </c>
      <c r="M193" s="45">
        <f t="shared" si="20"/>
        <v>7256083.999999999</v>
      </c>
      <c r="N193" s="121">
        <f t="shared" si="21"/>
        <v>84.19392772834146</v>
      </c>
      <c r="O193" s="121">
        <f t="shared" si="22"/>
        <v>88.85281571187252</v>
      </c>
      <c r="P193" s="188"/>
      <c r="Q193" s="42">
        <v>155</v>
      </c>
      <c r="R193" s="78" t="s">
        <v>283</v>
      </c>
      <c r="S193" s="45">
        <v>6121105.999999997</v>
      </c>
      <c r="T193" s="45">
        <v>12115197.999999998</v>
      </c>
      <c r="U193" s="45">
        <v>18626770.999999996</v>
      </c>
      <c r="V193" s="45">
        <v>25632489.000000007</v>
      </c>
      <c r="W193" s="45">
        <v>5006298.000000002</v>
      </c>
      <c r="X193" s="45">
        <v>11856766.999999996</v>
      </c>
      <c r="Y193" s="45">
        <v>17320097.99999999</v>
      </c>
      <c r="Z193" s="45">
        <v>20989732.000000015</v>
      </c>
      <c r="AA193" s="45">
        <v>4089225.0000000005</v>
      </c>
      <c r="AB193" s="45">
        <v>7152969.000000001</v>
      </c>
      <c r="AC193" s="45">
        <f t="shared" si="23"/>
        <v>11242194.000000002</v>
      </c>
      <c r="AD193" s="121">
        <f t="shared" si="24"/>
        <v>-18.31838616079189</v>
      </c>
      <c r="AE193" s="121">
        <f t="shared" si="25"/>
        <v>-5.183310087817318</v>
      </c>
      <c r="AF193" s="201"/>
      <c r="AG193" s="203"/>
      <c r="AH193" s="203"/>
      <c r="AI193" s="199"/>
      <c r="AJ193" s="200"/>
      <c r="AK193" s="200"/>
      <c r="AL193" s="134"/>
    </row>
    <row r="194" spans="1:38" ht="14.25" customHeight="1">
      <c r="A194" s="42">
        <v>156</v>
      </c>
      <c r="B194" s="43" t="s">
        <v>284</v>
      </c>
      <c r="C194" s="45">
        <v>0</v>
      </c>
      <c r="D194" s="45">
        <v>15298</v>
      </c>
      <c r="E194" s="45">
        <v>83779</v>
      </c>
      <c r="F194" s="45">
        <v>83779</v>
      </c>
      <c r="G194" s="45"/>
      <c r="H194" s="45"/>
      <c r="I194" s="45"/>
      <c r="J194" s="45"/>
      <c r="K194" s="45"/>
      <c r="L194" s="45"/>
      <c r="M194" s="45">
        <f t="shared" si="20"/>
      </c>
      <c r="N194" s="121" t="str">
        <f t="shared" si="21"/>
        <v> </v>
      </c>
      <c r="O194" s="121" t="str">
        <f t="shared" si="22"/>
        <v> </v>
      </c>
      <c r="P194" s="188"/>
      <c r="Q194" s="42">
        <v>156</v>
      </c>
      <c r="R194" s="78" t="s">
        <v>284</v>
      </c>
      <c r="S194" s="45">
        <v>704503</v>
      </c>
      <c r="T194" s="45">
        <v>733053</v>
      </c>
      <c r="U194" s="45">
        <v>1038507</v>
      </c>
      <c r="V194" s="45">
        <v>1054910</v>
      </c>
      <c r="W194" s="45"/>
      <c r="X194" s="45">
        <v>44571</v>
      </c>
      <c r="Y194" s="45">
        <v>48050</v>
      </c>
      <c r="Z194" s="45">
        <v>79622</v>
      </c>
      <c r="AA194" s="45">
        <v>43692</v>
      </c>
      <c r="AB194" s="45">
        <v>11761</v>
      </c>
      <c r="AC194" s="45">
        <f t="shared" si="23"/>
        <v>55453</v>
      </c>
      <c r="AD194" s="121" t="str">
        <f t="shared" si="24"/>
        <v> </v>
      </c>
      <c r="AE194" s="121">
        <f t="shared" si="25"/>
        <v>24.414978349150786</v>
      </c>
      <c r="AF194" s="201"/>
      <c r="AG194" s="202"/>
      <c r="AH194" s="203"/>
      <c r="AI194" s="199"/>
      <c r="AJ194" s="200"/>
      <c r="AK194" s="200"/>
      <c r="AL194" s="134"/>
    </row>
    <row r="195" spans="1:38" ht="14.25" customHeight="1">
      <c r="A195" s="42">
        <v>157</v>
      </c>
      <c r="B195" s="43" t="s">
        <v>285</v>
      </c>
      <c r="C195" s="45">
        <v>4938561.999999998</v>
      </c>
      <c r="D195" s="45">
        <v>9235217.999999996</v>
      </c>
      <c r="E195" s="45">
        <v>15033994.999999996</v>
      </c>
      <c r="F195" s="45">
        <v>18271600</v>
      </c>
      <c r="G195" s="45">
        <v>5774339.999999999</v>
      </c>
      <c r="H195" s="45">
        <v>10432039</v>
      </c>
      <c r="I195" s="45">
        <v>15916526.999999994</v>
      </c>
      <c r="J195" s="45">
        <v>19462723.999999996</v>
      </c>
      <c r="K195" s="45">
        <v>5214738.000000001</v>
      </c>
      <c r="L195" s="45">
        <v>4496231.999999999</v>
      </c>
      <c r="M195" s="45">
        <f t="shared" si="20"/>
        <v>9710970</v>
      </c>
      <c r="N195" s="121">
        <f t="shared" si="21"/>
        <v>-9.691185486133449</v>
      </c>
      <c r="O195" s="121">
        <f t="shared" si="22"/>
        <v>-6.912061966026002</v>
      </c>
      <c r="P195" s="188"/>
      <c r="Q195" s="42">
        <v>157</v>
      </c>
      <c r="R195" s="78" t="s">
        <v>285</v>
      </c>
      <c r="S195" s="45">
        <v>1377247.0000000002</v>
      </c>
      <c r="T195" s="45">
        <v>4811566.000000002</v>
      </c>
      <c r="U195" s="45">
        <v>7222463.000000001</v>
      </c>
      <c r="V195" s="45">
        <v>10381186.999999998</v>
      </c>
      <c r="W195" s="45">
        <v>1469381.0000000002</v>
      </c>
      <c r="X195" s="45">
        <v>2859907</v>
      </c>
      <c r="Y195" s="45">
        <v>4016395.999999998</v>
      </c>
      <c r="Z195" s="45">
        <v>9053558</v>
      </c>
      <c r="AA195" s="45">
        <v>2245941.000000001</v>
      </c>
      <c r="AB195" s="45">
        <v>2588070.9999999986</v>
      </c>
      <c r="AC195" s="45">
        <f t="shared" si="23"/>
        <v>4834012</v>
      </c>
      <c r="AD195" s="121">
        <f t="shared" si="24"/>
        <v>52.84946518295803</v>
      </c>
      <c r="AE195" s="121">
        <f t="shared" si="25"/>
        <v>69.02689493049948</v>
      </c>
      <c r="AF195" s="201"/>
      <c r="AG195" s="203"/>
      <c r="AH195" s="203"/>
      <c r="AI195" s="199"/>
      <c r="AJ195" s="200"/>
      <c r="AK195" s="200"/>
      <c r="AL195" s="134"/>
    </row>
    <row r="196" spans="1:38" ht="14.25" customHeight="1">
      <c r="A196" s="42">
        <v>158</v>
      </c>
      <c r="B196" s="96" t="s">
        <v>286</v>
      </c>
      <c r="C196" s="45">
        <v>3403842.0000000005</v>
      </c>
      <c r="D196" s="45">
        <v>5417364</v>
      </c>
      <c r="E196" s="45">
        <v>9553966</v>
      </c>
      <c r="F196" s="45">
        <v>12078671.000000002</v>
      </c>
      <c r="G196" s="45">
        <v>2917766</v>
      </c>
      <c r="H196" s="45">
        <v>4307896</v>
      </c>
      <c r="I196" s="45">
        <v>8686760</v>
      </c>
      <c r="J196" s="45">
        <v>12582898.000000002</v>
      </c>
      <c r="K196" s="45">
        <v>2347830</v>
      </c>
      <c r="L196" s="45">
        <v>368341.00000000006</v>
      </c>
      <c r="M196" s="45">
        <f t="shared" si="20"/>
        <v>2716171</v>
      </c>
      <c r="N196" s="121">
        <f t="shared" si="21"/>
        <v>-19.533300477145872</v>
      </c>
      <c r="O196" s="121">
        <f t="shared" si="22"/>
        <v>-36.949011768157824</v>
      </c>
      <c r="P196" s="188"/>
      <c r="Q196" s="42">
        <v>158</v>
      </c>
      <c r="R196" s="41" t="s">
        <v>286</v>
      </c>
      <c r="S196" s="45">
        <v>400826.00000000006</v>
      </c>
      <c r="T196" s="45">
        <v>516947.00000000006</v>
      </c>
      <c r="U196" s="45">
        <v>661607</v>
      </c>
      <c r="V196" s="45">
        <v>968541.9999999998</v>
      </c>
      <c r="W196" s="45">
        <v>73390</v>
      </c>
      <c r="X196" s="45">
        <v>248613.99999999997</v>
      </c>
      <c r="Y196" s="45">
        <v>299319.99999999994</v>
      </c>
      <c r="Z196" s="45">
        <v>486931.0000000002</v>
      </c>
      <c r="AA196" s="45">
        <v>257695.99999999997</v>
      </c>
      <c r="AB196" s="45">
        <v>347149</v>
      </c>
      <c r="AC196" s="45">
        <f t="shared" si="23"/>
        <v>604845</v>
      </c>
      <c r="AD196" s="121">
        <f t="shared" si="24"/>
        <v>251.13230685379477</v>
      </c>
      <c r="AE196" s="121">
        <f t="shared" si="25"/>
        <v>143.28678191895872</v>
      </c>
      <c r="AF196" s="201"/>
      <c r="AG196" s="203"/>
      <c r="AH196" s="203"/>
      <c r="AI196" s="199"/>
      <c r="AJ196" s="200"/>
      <c r="AK196" s="200"/>
      <c r="AL196" s="134"/>
    </row>
    <row r="197" spans="1:38" ht="14.25" customHeight="1">
      <c r="A197" s="42">
        <v>159</v>
      </c>
      <c r="B197" s="43" t="s">
        <v>287</v>
      </c>
      <c r="C197" s="45">
        <v>24723670.000000004</v>
      </c>
      <c r="D197" s="45">
        <v>94184659.00000003</v>
      </c>
      <c r="E197" s="45">
        <v>134760669.00000003</v>
      </c>
      <c r="F197" s="45">
        <v>186570486.00000003</v>
      </c>
      <c r="G197" s="45">
        <v>39216658</v>
      </c>
      <c r="H197" s="45">
        <v>82840348.00000003</v>
      </c>
      <c r="I197" s="45">
        <v>94592296.00000007</v>
      </c>
      <c r="J197" s="45">
        <v>99128535.00000006</v>
      </c>
      <c r="K197" s="45">
        <v>29723525.000000004</v>
      </c>
      <c r="L197" s="45">
        <v>10566072.999999998</v>
      </c>
      <c r="M197" s="45">
        <f t="shared" si="20"/>
        <v>40289598</v>
      </c>
      <c r="N197" s="121">
        <f t="shared" si="21"/>
        <v>-24.20688932748935</v>
      </c>
      <c r="O197" s="121">
        <f t="shared" si="22"/>
        <v>-51.36476490900306</v>
      </c>
      <c r="P197" s="188"/>
      <c r="Q197" s="42">
        <v>159</v>
      </c>
      <c r="R197" s="78" t="s">
        <v>287</v>
      </c>
      <c r="S197" s="45">
        <v>2683047.000000001</v>
      </c>
      <c r="T197" s="45">
        <v>6297701</v>
      </c>
      <c r="U197" s="45">
        <v>8598203</v>
      </c>
      <c r="V197" s="45">
        <v>36991349.000000015</v>
      </c>
      <c r="W197" s="45">
        <v>5565593.000000002</v>
      </c>
      <c r="X197" s="45">
        <v>16361230.000000002</v>
      </c>
      <c r="Y197" s="45">
        <v>26213795.00000001</v>
      </c>
      <c r="Z197" s="45">
        <v>34671120</v>
      </c>
      <c r="AA197" s="45">
        <v>6124140</v>
      </c>
      <c r="AB197" s="45">
        <v>11123447.000000004</v>
      </c>
      <c r="AC197" s="45">
        <f t="shared" si="23"/>
        <v>17247587.000000004</v>
      </c>
      <c r="AD197" s="121">
        <f t="shared" si="24"/>
        <v>10.035714073953983</v>
      </c>
      <c r="AE197" s="121">
        <f t="shared" si="25"/>
        <v>5.417422773226718</v>
      </c>
      <c r="AF197" s="201"/>
      <c r="AG197" s="203"/>
      <c r="AH197" s="203"/>
      <c r="AI197" s="199"/>
      <c r="AJ197" s="200"/>
      <c r="AK197" s="200"/>
      <c r="AL197" s="134"/>
    </row>
    <row r="198" spans="1:38" ht="14.25" customHeight="1">
      <c r="A198" s="42">
        <v>160</v>
      </c>
      <c r="B198" s="43" t="s">
        <v>288</v>
      </c>
      <c r="C198" s="45">
        <v>2592859</v>
      </c>
      <c r="D198" s="45">
        <v>6937467</v>
      </c>
      <c r="E198" s="45">
        <v>9636321</v>
      </c>
      <c r="F198" s="45">
        <v>17642028.000000004</v>
      </c>
      <c r="G198" s="45">
        <v>2371917</v>
      </c>
      <c r="H198" s="45">
        <v>6081870.000000002</v>
      </c>
      <c r="I198" s="45">
        <v>17290766.000000004</v>
      </c>
      <c r="J198" s="45">
        <v>34430967.99999999</v>
      </c>
      <c r="K198" s="45">
        <v>15493633.99999999</v>
      </c>
      <c r="L198" s="45">
        <v>5790822.000000001</v>
      </c>
      <c r="M198" s="45">
        <f t="shared" si="20"/>
        <v>21284455.999999993</v>
      </c>
      <c r="N198" s="121">
        <f t="shared" si="21"/>
        <v>553.2114740945822</v>
      </c>
      <c r="O198" s="121">
        <f t="shared" si="22"/>
        <v>249.96565201163435</v>
      </c>
      <c r="P198" s="188"/>
      <c r="Q198" s="42">
        <v>160</v>
      </c>
      <c r="R198" s="78" t="s">
        <v>288</v>
      </c>
      <c r="S198" s="45">
        <v>15918531.999999996</v>
      </c>
      <c r="T198" s="45">
        <v>18469249.999999996</v>
      </c>
      <c r="U198" s="45">
        <v>18965001.999999996</v>
      </c>
      <c r="V198" s="45">
        <v>21209522.999999993</v>
      </c>
      <c r="W198" s="45">
        <v>883448.9999999999</v>
      </c>
      <c r="X198" s="45">
        <v>3241175.0000000005</v>
      </c>
      <c r="Y198" s="45">
        <v>4795464.999999997</v>
      </c>
      <c r="Z198" s="45">
        <v>8691200.999999989</v>
      </c>
      <c r="AA198" s="45">
        <v>1018269.0000000001</v>
      </c>
      <c r="AB198" s="45">
        <v>2859810.999999999</v>
      </c>
      <c r="AC198" s="45">
        <f t="shared" si="23"/>
        <v>3878079.999999999</v>
      </c>
      <c r="AD198" s="121">
        <f t="shared" si="24"/>
        <v>15.260643228980996</v>
      </c>
      <c r="AE198" s="121">
        <f t="shared" si="25"/>
        <v>19.650435413083173</v>
      </c>
      <c r="AF198" s="201"/>
      <c r="AG198" s="203"/>
      <c r="AH198" s="203"/>
      <c r="AI198" s="199"/>
      <c r="AJ198" s="200"/>
      <c r="AK198" s="200"/>
      <c r="AL198" s="134"/>
    </row>
    <row r="199" spans="1:38" ht="14.25" customHeight="1">
      <c r="A199" s="42">
        <v>161</v>
      </c>
      <c r="B199" s="43" t="s">
        <v>289</v>
      </c>
      <c r="C199" s="45"/>
      <c r="D199" s="45"/>
      <c r="E199" s="45"/>
      <c r="F199" s="45"/>
      <c r="G199" s="45"/>
      <c r="H199" s="45">
        <v>3952</v>
      </c>
      <c r="I199" s="45">
        <v>3952</v>
      </c>
      <c r="J199" s="45">
        <v>3952</v>
      </c>
      <c r="K199" s="45"/>
      <c r="L199" s="45"/>
      <c r="M199" s="45">
        <f t="shared" si="20"/>
      </c>
      <c r="N199" s="121" t="str">
        <f t="shared" si="21"/>
        <v> </v>
      </c>
      <c r="O199" s="121" t="str">
        <f t="shared" si="22"/>
        <v> </v>
      </c>
      <c r="P199" s="188"/>
      <c r="Q199" s="42">
        <v>161</v>
      </c>
      <c r="R199" s="78" t="s">
        <v>289</v>
      </c>
      <c r="S199" s="45">
        <v>0</v>
      </c>
      <c r="T199" s="45">
        <v>10748</v>
      </c>
      <c r="U199" s="45">
        <v>12990</v>
      </c>
      <c r="V199" s="45">
        <v>17727</v>
      </c>
      <c r="W199" s="45">
        <v>12944</v>
      </c>
      <c r="X199" s="45">
        <v>15630</v>
      </c>
      <c r="Y199" s="45">
        <v>23792</v>
      </c>
      <c r="Z199" s="45">
        <v>50476</v>
      </c>
      <c r="AA199" s="45">
        <v>1276</v>
      </c>
      <c r="AB199" s="45">
        <v>3290177</v>
      </c>
      <c r="AC199" s="45">
        <f t="shared" si="23"/>
        <v>3291453</v>
      </c>
      <c r="AD199" s="121">
        <f t="shared" si="24"/>
        <v>-90.14215080346106</v>
      </c>
      <c r="AE199" s="121">
        <f t="shared" si="25"/>
        <v>20958.560460652592</v>
      </c>
      <c r="AF199" s="201"/>
      <c r="AG199" s="203"/>
      <c r="AH199" s="203"/>
      <c r="AI199" s="199"/>
      <c r="AJ199" s="200"/>
      <c r="AK199" s="200"/>
      <c r="AL199" s="134"/>
    </row>
    <row r="200" spans="1:38" ht="14.25" customHeight="1">
      <c r="A200" s="42">
        <v>162</v>
      </c>
      <c r="B200" s="43" t="s">
        <v>290</v>
      </c>
      <c r="C200" s="45">
        <v>81311</v>
      </c>
      <c r="D200" s="45">
        <v>106258</v>
      </c>
      <c r="E200" s="45">
        <v>196524</v>
      </c>
      <c r="F200" s="45">
        <v>229072.99999999997</v>
      </c>
      <c r="G200" s="45">
        <v>47483</v>
      </c>
      <c r="H200" s="45">
        <v>192281.00000000003</v>
      </c>
      <c r="I200" s="45">
        <v>685906</v>
      </c>
      <c r="J200" s="45">
        <v>723372.9999999999</v>
      </c>
      <c r="K200" s="45">
        <v>156618</v>
      </c>
      <c r="L200" s="45">
        <v>36908</v>
      </c>
      <c r="M200" s="45">
        <f t="shared" si="20"/>
        <v>193526</v>
      </c>
      <c r="N200" s="121">
        <f t="shared" si="21"/>
        <v>229.8401533180296</v>
      </c>
      <c r="O200" s="121">
        <f t="shared" si="22"/>
        <v>0.6474898715941606</v>
      </c>
      <c r="P200" s="188"/>
      <c r="Q200" s="42">
        <v>162</v>
      </c>
      <c r="R200" s="78" t="s">
        <v>290</v>
      </c>
      <c r="S200" s="45">
        <v>4125865.0000000005</v>
      </c>
      <c r="T200" s="45">
        <v>8747620.000000006</v>
      </c>
      <c r="U200" s="45">
        <v>12366769.000000006</v>
      </c>
      <c r="V200" s="45">
        <v>15776303.999999983</v>
      </c>
      <c r="W200" s="45">
        <v>5646491</v>
      </c>
      <c r="X200" s="45">
        <v>11618349.999999996</v>
      </c>
      <c r="Y200" s="45">
        <v>20401936.00000001</v>
      </c>
      <c r="Z200" s="45">
        <v>26956679.000000007</v>
      </c>
      <c r="AA200" s="45">
        <v>3275043.999999999</v>
      </c>
      <c r="AB200" s="45">
        <v>2944299</v>
      </c>
      <c r="AC200" s="45">
        <f t="shared" si="23"/>
        <v>6219342.999999999</v>
      </c>
      <c r="AD200" s="121">
        <f t="shared" si="24"/>
        <v>-41.998597004759255</v>
      </c>
      <c r="AE200" s="121">
        <f t="shared" si="25"/>
        <v>-46.46965360830065</v>
      </c>
      <c r="AF200" s="201"/>
      <c r="AG200" s="203"/>
      <c r="AH200" s="203"/>
      <c r="AI200" s="199"/>
      <c r="AJ200" s="200"/>
      <c r="AK200" s="200"/>
      <c r="AL200" s="134"/>
    </row>
    <row r="201" spans="1:38" ht="14.25" customHeight="1">
      <c r="A201" s="42">
        <v>163</v>
      </c>
      <c r="B201" s="43" t="s">
        <v>291</v>
      </c>
      <c r="C201" s="45">
        <v>460168</v>
      </c>
      <c r="D201" s="45">
        <v>1064068</v>
      </c>
      <c r="E201" s="45">
        <v>1472365</v>
      </c>
      <c r="F201" s="45">
        <v>1632037</v>
      </c>
      <c r="G201" s="45">
        <v>148009</v>
      </c>
      <c r="H201" s="45">
        <v>920259.0000000001</v>
      </c>
      <c r="I201" s="45">
        <v>1161550.0000000002</v>
      </c>
      <c r="J201" s="45">
        <v>1533058</v>
      </c>
      <c r="K201" s="45">
        <v>268129.00000000006</v>
      </c>
      <c r="L201" s="45">
        <v>840478.9999999999</v>
      </c>
      <c r="M201" s="45">
        <f t="shared" si="20"/>
        <v>1108608</v>
      </c>
      <c r="N201" s="121">
        <f t="shared" si="21"/>
        <v>81.15722692538972</v>
      </c>
      <c r="O201" s="121">
        <f t="shared" si="22"/>
        <v>20.466955498397724</v>
      </c>
      <c r="P201" s="188"/>
      <c r="Q201" s="42">
        <v>163</v>
      </c>
      <c r="R201" s="78" t="s">
        <v>291</v>
      </c>
      <c r="S201" s="45">
        <v>1358435</v>
      </c>
      <c r="T201" s="45">
        <v>2159205</v>
      </c>
      <c r="U201" s="45">
        <v>2986143</v>
      </c>
      <c r="V201" s="45">
        <v>5665910.000000005</v>
      </c>
      <c r="W201" s="45">
        <v>933333.0000000002</v>
      </c>
      <c r="X201" s="45">
        <v>2065758.0000000002</v>
      </c>
      <c r="Y201" s="45">
        <v>3284184</v>
      </c>
      <c r="Z201" s="45">
        <v>4711206</v>
      </c>
      <c r="AA201" s="45">
        <v>689127.9999999998</v>
      </c>
      <c r="AB201" s="45">
        <v>1080744.0000000002</v>
      </c>
      <c r="AC201" s="45">
        <f t="shared" si="23"/>
        <v>1769872</v>
      </c>
      <c r="AD201" s="121">
        <f t="shared" si="24"/>
        <v>-26.164830773153895</v>
      </c>
      <c r="AE201" s="121">
        <f t="shared" si="25"/>
        <v>-14.323362175046654</v>
      </c>
      <c r="AF201" s="201"/>
      <c r="AG201" s="203"/>
      <c r="AH201" s="203"/>
      <c r="AI201" s="199"/>
      <c r="AJ201" s="200"/>
      <c r="AK201" s="200"/>
      <c r="AL201" s="134"/>
    </row>
    <row r="202" spans="1:38" ht="14.25" customHeight="1">
      <c r="A202" s="42">
        <v>164</v>
      </c>
      <c r="B202" s="43" t="s">
        <v>292</v>
      </c>
      <c r="C202" s="45"/>
      <c r="D202" s="45">
        <v>3889</v>
      </c>
      <c r="E202" s="45">
        <v>3889</v>
      </c>
      <c r="F202" s="45">
        <v>3889</v>
      </c>
      <c r="G202" s="45">
        <v>4788</v>
      </c>
      <c r="H202" s="45">
        <v>4788</v>
      </c>
      <c r="I202" s="45">
        <v>4788</v>
      </c>
      <c r="J202" s="45">
        <v>4788</v>
      </c>
      <c r="K202" s="45"/>
      <c r="L202" s="45"/>
      <c r="M202" s="45">
        <f t="shared" si="20"/>
      </c>
      <c r="N202" s="121">
        <f t="shared" si="21"/>
        <v>-100</v>
      </c>
      <c r="O202" s="121" t="str">
        <f t="shared" si="22"/>
        <v> </v>
      </c>
      <c r="P202" s="188"/>
      <c r="Q202" s="42">
        <v>164</v>
      </c>
      <c r="R202" s="78" t="s">
        <v>292</v>
      </c>
      <c r="S202" s="45">
        <v>32111</v>
      </c>
      <c r="T202" s="45">
        <v>82060</v>
      </c>
      <c r="U202" s="45">
        <v>159111</v>
      </c>
      <c r="V202" s="45">
        <v>267597</v>
      </c>
      <c r="W202" s="45">
        <v>35792</v>
      </c>
      <c r="X202" s="45">
        <v>73062</v>
      </c>
      <c r="Y202" s="45">
        <v>238470.00000000006</v>
      </c>
      <c r="Z202" s="45">
        <v>292363</v>
      </c>
      <c r="AA202" s="45">
        <v>19980</v>
      </c>
      <c r="AB202" s="45">
        <v>58935</v>
      </c>
      <c r="AC202" s="45">
        <f t="shared" si="23"/>
        <v>78915</v>
      </c>
      <c r="AD202" s="121">
        <f t="shared" si="24"/>
        <v>-44.177469825659365</v>
      </c>
      <c r="AE202" s="121">
        <f t="shared" si="25"/>
        <v>8.01100435246778</v>
      </c>
      <c r="AF202" s="201"/>
      <c r="AG202" s="203"/>
      <c r="AH202" s="203"/>
      <c r="AI202" s="199"/>
      <c r="AJ202" s="200"/>
      <c r="AK202" s="200"/>
      <c r="AL202" s="134"/>
    </row>
    <row r="203" spans="1:38" ht="14.25" customHeight="1">
      <c r="A203" s="42">
        <v>165</v>
      </c>
      <c r="B203" s="43" t="s">
        <v>50</v>
      </c>
      <c r="C203" s="45">
        <v>95097024.0000001</v>
      </c>
      <c r="D203" s="45">
        <v>172688794.00000018</v>
      </c>
      <c r="E203" s="45">
        <v>310570578.00000024</v>
      </c>
      <c r="F203" s="45">
        <v>395065609.9999992</v>
      </c>
      <c r="G203" s="45">
        <v>105867992.00000004</v>
      </c>
      <c r="H203" s="45">
        <v>185002164.00000018</v>
      </c>
      <c r="I203" s="45">
        <v>308725486.0000006</v>
      </c>
      <c r="J203" s="45">
        <v>390840219.00000095</v>
      </c>
      <c r="K203" s="45">
        <v>113481080.99999993</v>
      </c>
      <c r="L203" s="45">
        <v>95017594.00000003</v>
      </c>
      <c r="M203" s="45">
        <f t="shared" si="20"/>
        <v>208498674.99999994</v>
      </c>
      <c r="N203" s="121">
        <f t="shared" si="21"/>
        <v>7.191114950021799</v>
      </c>
      <c r="O203" s="121">
        <f t="shared" si="22"/>
        <v>12.700668193264875</v>
      </c>
      <c r="P203" s="188"/>
      <c r="Q203" s="42">
        <v>165</v>
      </c>
      <c r="R203" s="78" t="s">
        <v>50</v>
      </c>
      <c r="S203" s="45">
        <v>24193747.000000007</v>
      </c>
      <c r="T203" s="45">
        <v>45577508.00000001</v>
      </c>
      <c r="U203" s="45">
        <v>65183070</v>
      </c>
      <c r="V203" s="45">
        <v>98665115.00000012</v>
      </c>
      <c r="W203" s="45">
        <v>24149216.999999996</v>
      </c>
      <c r="X203" s="45">
        <v>54365253.99999998</v>
      </c>
      <c r="Y203" s="45">
        <v>98799916.99999987</v>
      </c>
      <c r="Z203" s="45">
        <v>133820537.99999991</v>
      </c>
      <c r="AA203" s="45">
        <v>19158346.00000001</v>
      </c>
      <c r="AB203" s="45">
        <v>19605815.000000004</v>
      </c>
      <c r="AC203" s="45">
        <f t="shared" si="23"/>
        <v>38764161.000000015</v>
      </c>
      <c r="AD203" s="121">
        <f t="shared" si="24"/>
        <v>-20.66680257169409</v>
      </c>
      <c r="AE203" s="121">
        <f t="shared" si="25"/>
        <v>-28.69680881101</v>
      </c>
      <c r="AF203" s="201"/>
      <c r="AG203" s="203"/>
      <c r="AH203" s="203"/>
      <c r="AI203" s="199"/>
      <c r="AJ203" s="200"/>
      <c r="AK203" s="200"/>
      <c r="AL203" s="134"/>
    </row>
    <row r="204" spans="1:38" ht="14.25" customHeight="1">
      <c r="A204" s="42">
        <v>166</v>
      </c>
      <c r="B204" s="43" t="s">
        <v>294</v>
      </c>
      <c r="C204" s="45">
        <v>8058708.999999999</v>
      </c>
      <c r="D204" s="45">
        <v>19540092</v>
      </c>
      <c r="E204" s="45">
        <v>32290455</v>
      </c>
      <c r="F204" s="45">
        <v>40851901.000000015</v>
      </c>
      <c r="G204" s="45">
        <v>55627553.000000015</v>
      </c>
      <c r="H204" s="45">
        <v>70794782</v>
      </c>
      <c r="I204" s="45">
        <v>115816107</v>
      </c>
      <c r="J204" s="45">
        <v>127052800.00000001</v>
      </c>
      <c r="K204" s="45">
        <v>7711392.999999999</v>
      </c>
      <c r="L204" s="45">
        <v>8940723</v>
      </c>
      <c r="M204" s="45">
        <f t="shared" si="20"/>
        <v>16652116</v>
      </c>
      <c r="N204" s="121">
        <f t="shared" si="21"/>
        <v>-86.13745781699224</v>
      </c>
      <c r="O204" s="121">
        <f t="shared" si="22"/>
        <v>-76.47832858642039</v>
      </c>
      <c r="P204" s="188"/>
      <c r="Q204" s="42">
        <v>166</v>
      </c>
      <c r="R204" s="78" t="s">
        <v>294</v>
      </c>
      <c r="S204" s="45">
        <v>19310235.000000004</v>
      </c>
      <c r="T204" s="45">
        <v>28761695.000000007</v>
      </c>
      <c r="U204" s="45">
        <v>40059816.000000015</v>
      </c>
      <c r="V204" s="45">
        <v>52138206.00000005</v>
      </c>
      <c r="W204" s="45">
        <v>11287964.999999998</v>
      </c>
      <c r="X204" s="45">
        <v>19554279.999999996</v>
      </c>
      <c r="Y204" s="45">
        <v>29978770.999999985</v>
      </c>
      <c r="Z204" s="45">
        <v>50459851.99999996</v>
      </c>
      <c r="AA204" s="45">
        <v>13757832.999999994</v>
      </c>
      <c r="AB204" s="45">
        <v>24976584.000000004</v>
      </c>
      <c r="AC204" s="45">
        <f t="shared" si="23"/>
        <v>38734417</v>
      </c>
      <c r="AD204" s="121">
        <f t="shared" si="24"/>
        <v>21.880542684177314</v>
      </c>
      <c r="AE204" s="121">
        <f t="shared" si="25"/>
        <v>98.08664394700295</v>
      </c>
      <c r="AF204" s="201"/>
      <c r="AG204" s="203"/>
      <c r="AH204" s="203"/>
      <c r="AI204" s="199"/>
      <c r="AJ204" s="200"/>
      <c r="AK204" s="200"/>
      <c r="AL204" s="134"/>
    </row>
    <row r="205" spans="1:38" ht="14.25" customHeight="1">
      <c r="A205" s="42">
        <v>167</v>
      </c>
      <c r="B205" s="43" t="s">
        <v>71</v>
      </c>
      <c r="C205" s="45">
        <v>3315507.0000000014</v>
      </c>
      <c r="D205" s="45">
        <v>7561140.000000002</v>
      </c>
      <c r="E205" s="45">
        <v>12015537.000000004</v>
      </c>
      <c r="F205" s="45">
        <v>15229639.999999998</v>
      </c>
      <c r="G205" s="45">
        <v>3604929</v>
      </c>
      <c r="H205" s="45">
        <v>5964985.999999999</v>
      </c>
      <c r="I205" s="45">
        <v>9141840.999999996</v>
      </c>
      <c r="J205" s="45">
        <v>13025310</v>
      </c>
      <c r="K205" s="45">
        <v>31682462.000000004</v>
      </c>
      <c r="L205" s="45">
        <v>3450811.000000002</v>
      </c>
      <c r="M205" s="45">
        <f t="shared" si="20"/>
        <v>35133273.00000001</v>
      </c>
      <c r="N205" s="121">
        <f t="shared" si="21"/>
        <v>778.865076122165</v>
      </c>
      <c r="O205" s="121">
        <f t="shared" si="22"/>
        <v>488.9917092848166</v>
      </c>
      <c r="P205" s="188"/>
      <c r="Q205" s="42">
        <v>167</v>
      </c>
      <c r="R205" s="78" t="s">
        <v>71</v>
      </c>
      <c r="S205" s="45">
        <v>14800302.999999996</v>
      </c>
      <c r="T205" s="45">
        <v>29577887</v>
      </c>
      <c r="U205" s="45">
        <v>42169454</v>
      </c>
      <c r="V205" s="45">
        <v>55055451.000000075</v>
      </c>
      <c r="W205" s="45">
        <v>14860457.99999999</v>
      </c>
      <c r="X205" s="45">
        <v>29953608.000000007</v>
      </c>
      <c r="Y205" s="45">
        <v>58749393.99999996</v>
      </c>
      <c r="Z205" s="45">
        <v>72243002.99999999</v>
      </c>
      <c r="AA205" s="45">
        <v>14502383.999999985</v>
      </c>
      <c r="AB205" s="45">
        <v>17542281.00000001</v>
      </c>
      <c r="AC205" s="45">
        <f t="shared" si="23"/>
        <v>32044664.999999996</v>
      </c>
      <c r="AD205" s="121">
        <f t="shared" si="24"/>
        <v>-2.4095758017687388</v>
      </c>
      <c r="AE205" s="121">
        <f t="shared" si="25"/>
        <v>6.980985395816049</v>
      </c>
      <c r="AF205" s="201"/>
      <c r="AG205" s="203"/>
      <c r="AH205" s="203"/>
      <c r="AI205" s="199"/>
      <c r="AJ205" s="200"/>
      <c r="AK205" s="200"/>
      <c r="AL205" s="134"/>
    </row>
    <row r="206" spans="1:38" ht="14.25" customHeight="1">
      <c r="A206" s="42">
        <v>168</v>
      </c>
      <c r="B206" s="43" t="s">
        <v>295</v>
      </c>
      <c r="C206" s="45">
        <v>3811770.9999999986</v>
      </c>
      <c r="D206" s="45">
        <v>8947837</v>
      </c>
      <c r="E206" s="45">
        <v>12722453</v>
      </c>
      <c r="F206" s="45">
        <v>17780027.000000004</v>
      </c>
      <c r="G206" s="45">
        <v>6266017.000000002</v>
      </c>
      <c r="H206" s="45">
        <v>11726855.999999994</v>
      </c>
      <c r="I206" s="45">
        <v>20076132.99999998</v>
      </c>
      <c r="J206" s="45">
        <v>23752185.99999999</v>
      </c>
      <c r="K206" s="45">
        <v>6767558.000000002</v>
      </c>
      <c r="L206" s="45">
        <v>2899636.9999999995</v>
      </c>
      <c r="M206" s="45">
        <f t="shared" si="20"/>
        <v>9667195.000000002</v>
      </c>
      <c r="N206" s="121">
        <f t="shared" si="21"/>
        <v>8.004143621059427</v>
      </c>
      <c r="O206" s="121">
        <f t="shared" si="22"/>
        <v>-17.56362489656216</v>
      </c>
      <c r="P206" s="188"/>
      <c r="Q206" s="42">
        <v>168</v>
      </c>
      <c r="R206" s="78" t="s">
        <v>295</v>
      </c>
      <c r="S206" s="45">
        <v>9802194</v>
      </c>
      <c r="T206" s="45">
        <v>19146212</v>
      </c>
      <c r="U206" s="45">
        <v>24600277</v>
      </c>
      <c r="V206" s="45">
        <v>28591457.99999998</v>
      </c>
      <c r="W206" s="45">
        <v>1582682.0000000005</v>
      </c>
      <c r="X206" s="45">
        <v>3889082</v>
      </c>
      <c r="Y206" s="45">
        <v>5761882.999999998</v>
      </c>
      <c r="Z206" s="45">
        <v>7878688.000000003</v>
      </c>
      <c r="AA206" s="45">
        <v>1329389.9999999998</v>
      </c>
      <c r="AB206" s="45">
        <v>2780584.9999999995</v>
      </c>
      <c r="AC206" s="45">
        <f t="shared" si="23"/>
        <v>4109974.999999999</v>
      </c>
      <c r="AD206" s="121">
        <f t="shared" si="24"/>
        <v>-16.003973002788968</v>
      </c>
      <c r="AE206" s="121">
        <f t="shared" si="25"/>
        <v>5.6798236704702845</v>
      </c>
      <c r="AF206" s="201"/>
      <c r="AG206" s="203"/>
      <c r="AH206" s="203"/>
      <c r="AI206" s="199"/>
      <c r="AJ206" s="200"/>
      <c r="AK206" s="200"/>
      <c r="AL206" s="134"/>
    </row>
    <row r="207" spans="1:38" ht="14.25" customHeight="1">
      <c r="A207" s="42">
        <v>169</v>
      </c>
      <c r="B207" s="43" t="s">
        <v>65</v>
      </c>
      <c r="C207" s="45">
        <v>308682.99999999994</v>
      </c>
      <c r="D207" s="45">
        <v>889445</v>
      </c>
      <c r="E207" s="45">
        <v>1240874</v>
      </c>
      <c r="F207" s="45">
        <v>1673779</v>
      </c>
      <c r="G207" s="45">
        <v>258034.00000000003</v>
      </c>
      <c r="H207" s="45">
        <v>470394.00000000006</v>
      </c>
      <c r="I207" s="45">
        <v>643073.9999999999</v>
      </c>
      <c r="J207" s="45">
        <v>952562.0000000002</v>
      </c>
      <c r="K207" s="45">
        <v>172147</v>
      </c>
      <c r="L207" s="45">
        <v>228655</v>
      </c>
      <c r="M207" s="45">
        <f t="shared" si="20"/>
        <v>400802</v>
      </c>
      <c r="N207" s="121">
        <f t="shared" si="21"/>
        <v>-33.28514846880644</v>
      </c>
      <c r="O207" s="121">
        <f t="shared" si="22"/>
        <v>-14.794406391237985</v>
      </c>
      <c r="P207" s="188"/>
      <c r="Q207" s="42">
        <v>169</v>
      </c>
      <c r="R207" s="78" t="s">
        <v>65</v>
      </c>
      <c r="S207" s="45">
        <v>14172109</v>
      </c>
      <c r="T207" s="45">
        <v>26648010.00000002</v>
      </c>
      <c r="U207" s="45">
        <v>39550324.00000003</v>
      </c>
      <c r="V207" s="45">
        <v>52570737.99999998</v>
      </c>
      <c r="W207" s="45">
        <v>11848930.000000004</v>
      </c>
      <c r="X207" s="45">
        <v>23435276.999999978</v>
      </c>
      <c r="Y207" s="45">
        <v>36506411.00000007</v>
      </c>
      <c r="Z207" s="45">
        <v>53241078.00000007</v>
      </c>
      <c r="AA207" s="45">
        <v>19571244.999999993</v>
      </c>
      <c r="AB207" s="45">
        <v>14058832.000000011</v>
      </c>
      <c r="AC207" s="45">
        <f t="shared" si="23"/>
        <v>33630077</v>
      </c>
      <c r="AD207" s="121">
        <f t="shared" si="24"/>
        <v>65.17310001831379</v>
      </c>
      <c r="AE207" s="121">
        <f t="shared" si="25"/>
        <v>43.50193940528217</v>
      </c>
      <c r="AF207" s="201"/>
      <c r="AG207" s="203"/>
      <c r="AH207" s="203"/>
      <c r="AI207" s="199"/>
      <c r="AJ207" s="200"/>
      <c r="AK207" s="200"/>
      <c r="AL207" s="134"/>
    </row>
    <row r="208" spans="1:38" ht="14.25" customHeight="1">
      <c r="A208" s="42">
        <v>170</v>
      </c>
      <c r="B208" s="43" t="s">
        <v>296</v>
      </c>
      <c r="C208" s="45"/>
      <c r="D208" s="45">
        <v>3204</v>
      </c>
      <c r="E208" s="45">
        <v>3204</v>
      </c>
      <c r="F208" s="45">
        <v>4349</v>
      </c>
      <c r="G208" s="45"/>
      <c r="H208" s="45">
        <v>5861</v>
      </c>
      <c r="I208" s="45">
        <v>5861</v>
      </c>
      <c r="J208" s="45">
        <v>8684</v>
      </c>
      <c r="K208" s="45"/>
      <c r="L208" s="45">
        <v>5929</v>
      </c>
      <c r="M208" s="45">
        <f t="shared" si="20"/>
        <v>5929</v>
      </c>
      <c r="N208" s="121" t="str">
        <f t="shared" si="21"/>
        <v> </v>
      </c>
      <c r="O208" s="121">
        <f t="shared" si="22"/>
        <v>1.1602115679918228</v>
      </c>
      <c r="P208" s="188"/>
      <c r="Q208" s="42">
        <v>170</v>
      </c>
      <c r="R208" s="78" t="s">
        <v>296</v>
      </c>
      <c r="S208" s="45">
        <v>646618</v>
      </c>
      <c r="T208" s="45">
        <v>1305344</v>
      </c>
      <c r="U208" s="45">
        <v>1948573</v>
      </c>
      <c r="V208" s="45">
        <v>2925987</v>
      </c>
      <c r="W208" s="45">
        <v>798024.0000000002</v>
      </c>
      <c r="X208" s="45">
        <v>2002218.000000001</v>
      </c>
      <c r="Y208" s="45">
        <v>3271652</v>
      </c>
      <c r="Z208" s="45">
        <v>4535430.999999998</v>
      </c>
      <c r="AA208" s="45">
        <v>888190.9999999999</v>
      </c>
      <c r="AB208" s="45">
        <v>1316568</v>
      </c>
      <c r="AC208" s="45">
        <f t="shared" si="23"/>
        <v>2204759</v>
      </c>
      <c r="AD208" s="121">
        <f t="shared" si="24"/>
        <v>11.298782993995118</v>
      </c>
      <c r="AE208" s="121">
        <f t="shared" si="25"/>
        <v>10.115831542818967</v>
      </c>
      <c r="AF208" s="201"/>
      <c r="AG208" s="203"/>
      <c r="AH208" s="203"/>
      <c r="AI208" s="199"/>
      <c r="AJ208" s="200"/>
      <c r="AK208" s="200"/>
      <c r="AL208" s="134"/>
    </row>
    <row r="209" spans="1:38" ht="14.25" customHeight="1">
      <c r="A209" s="42">
        <v>171</v>
      </c>
      <c r="B209" s="43" t="s">
        <v>78</v>
      </c>
      <c r="C209" s="45">
        <v>690479</v>
      </c>
      <c r="D209" s="45">
        <v>1894366.0000000002</v>
      </c>
      <c r="E209" s="45">
        <v>3065125</v>
      </c>
      <c r="F209" s="45">
        <v>3932737.9999999995</v>
      </c>
      <c r="G209" s="45">
        <v>1009643.9999999998</v>
      </c>
      <c r="H209" s="45">
        <v>2688943.0000000005</v>
      </c>
      <c r="I209" s="45">
        <v>3980086</v>
      </c>
      <c r="J209" s="45">
        <v>4752431.000000001</v>
      </c>
      <c r="K209" s="45">
        <v>1040175.9999999999</v>
      </c>
      <c r="L209" s="45">
        <v>1033916.0000000003</v>
      </c>
      <c r="M209" s="45">
        <f t="shared" si="20"/>
        <v>2074092.0000000002</v>
      </c>
      <c r="N209" s="121">
        <f t="shared" si="21"/>
        <v>3.024036194936059</v>
      </c>
      <c r="O209" s="121">
        <f t="shared" si="22"/>
        <v>-22.865899351529578</v>
      </c>
      <c r="P209" s="188"/>
      <c r="Q209" s="42">
        <v>171</v>
      </c>
      <c r="R209" s="78" t="s">
        <v>78</v>
      </c>
      <c r="S209" s="45">
        <v>8499939.999999998</v>
      </c>
      <c r="T209" s="45">
        <v>19764719.999999985</v>
      </c>
      <c r="U209" s="45">
        <v>32181429.999999985</v>
      </c>
      <c r="V209" s="45">
        <v>47215612.00000008</v>
      </c>
      <c r="W209" s="45">
        <v>11040957.999999996</v>
      </c>
      <c r="X209" s="45">
        <v>24088168.00000002</v>
      </c>
      <c r="Y209" s="45">
        <v>37554499.999999985</v>
      </c>
      <c r="Z209" s="45">
        <v>51036239.00000006</v>
      </c>
      <c r="AA209" s="45">
        <v>11630518.000000007</v>
      </c>
      <c r="AB209" s="45">
        <v>12130349.99999999</v>
      </c>
      <c r="AC209" s="45">
        <f t="shared" si="23"/>
        <v>23760868</v>
      </c>
      <c r="AD209" s="121">
        <f t="shared" si="24"/>
        <v>5.339754032213605</v>
      </c>
      <c r="AE209" s="121">
        <f t="shared" si="25"/>
        <v>-1.3587583746510745</v>
      </c>
      <c r="AF209" s="201"/>
      <c r="AG209" s="203"/>
      <c r="AH209" s="203"/>
      <c r="AI209" s="199"/>
      <c r="AJ209" s="200"/>
      <c r="AK209" s="200"/>
      <c r="AL209" s="134"/>
    </row>
    <row r="210" spans="1:38" ht="14.25" customHeight="1">
      <c r="A210" s="42">
        <v>172</v>
      </c>
      <c r="B210" s="43" t="s">
        <v>297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>
        <f t="shared" si="20"/>
      </c>
      <c r="N210" s="121" t="str">
        <f t="shared" si="21"/>
        <v> </v>
      </c>
      <c r="O210" s="121" t="str">
        <f t="shared" si="22"/>
        <v> </v>
      </c>
      <c r="P210" s="188"/>
      <c r="Q210" s="42">
        <v>172</v>
      </c>
      <c r="R210" s="78" t="s">
        <v>297</v>
      </c>
      <c r="S210" s="45">
        <v>1171</v>
      </c>
      <c r="T210" s="45">
        <v>6387</v>
      </c>
      <c r="U210" s="45">
        <v>9859</v>
      </c>
      <c r="V210" s="45">
        <v>9859</v>
      </c>
      <c r="W210" s="45">
        <v>3179</v>
      </c>
      <c r="X210" s="45">
        <v>98807</v>
      </c>
      <c r="Y210" s="45">
        <v>100731</v>
      </c>
      <c r="Z210" s="45">
        <v>100731</v>
      </c>
      <c r="AA210" s="45">
        <v>65667</v>
      </c>
      <c r="AB210" s="45"/>
      <c r="AC210" s="45">
        <f t="shared" si="23"/>
        <v>65667</v>
      </c>
      <c r="AD210" s="121">
        <f t="shared" si="24"/>
        <v>1965.6495753381569</v>
      </c>
      <c r="AE210" s="121">
        <f t="shared" si="25"/>
        <v>-33.54013379618853</v>
      </c>
      <c r="AF210" s="201"/>
      <c r="AG210" s="202"/>
      <c r="AH210" s="203"/>
      <c r="AI210" s="199"/>
      <c r="AJ210" s="200"/>
      <c r="AK210" s="199"/>
      <c r="AL210" s="134"/>
    </row>
    <row r="211" spans="1:38" ht="14.25" customHeight="1">
      <c r="A211" s="42">
        <v>173</v>
      </c>
      <c r="B211" s="43" t="s">
        <v>299</v>
      </c>
      <c r="C211" s="45">
        <v>135476</v>
      </c>
      <c r="D211" s="45">
        <v>374995</v>
      </c>
      <c r="E211" s="45">
        <v>607739</v>
      </c>
      <c r="F211" s="45">
        <v>778441.0000000001</v>
      </c>
      <c r="G211" s="45">
        <v>197773.00000000003</v>
      </c>
      <c r="H211" s="45">
        <v>427815</v>
      </c>
      <c r="I211" s="45">
        <v>776366.0000000002</v>
      </c>
      <c r="J211" s="45">
        <v>945368</v>
      </c>
      <c r="K211" s="45">
        <v>118430</v>
      </c>
      <c r="L211" s="45">
        <v>103292.00000000001</v>
      </c>
      <c r="M211" s="45">
        <f t="shared" si="20"/>
        <v>221722</v>
      </c>
      <c r="N211" s="121">
        <f t="shared" si="21"/>
        <v>-40.11821633893404</v>
      </c>
      <c r="O211" s="121">
        <f t="shared" si="22"/>
        <v>-48.173392704790615</v>
      </c>
      <c r="P211" s="188"/>
      <c r="Q211" s="42">
        <v>173</v>
      </c>
      <c r="R211" s="78" t="s">
        <v>299</v>
      </c>
      <c r="S211" s="45">
        <v>1145221.9999999995</v>
      </c>
      <c r="T211" s="45">
        <v>3715662</v>
      </c>
      <c r="U211" s="45">
        <v>7045222.000000001</v>
      </c>
      <c r="V211" s="45">
        <v>10050807.999999998</v>
      </c>
      <c r="W211" s="45">
        <v>3517920.9999999995</v>
      </c>
      <c r="X211" s="45">
        <v>7010892</v>
      </c>
      <c r="Y211" s="45">
        <v>9865433.999999996</v>
      </c>
      <c r="Z211" s="45">
        <v>13922561.000000006</v>
      </c>
      <c r="AA211" s="45">
        <v>2500860</v>
      </c>
      <c r="AB211" s="45">
        <v>2495290.0000000005</v>
      </c>
      <c r="AC211" s="45">
        <f t="shared" si="23"/>
        <v>4996150</v>
      </c>
      <c r="AD211" s="121">
        <f t="shared" si="24"/>
        <v>-28.910853882165057</v>
      </c>
      <c r="AE211" s="121">
        <f t="shared" si="25"/>
        <v>-28.73731331191523</v>
      </c>
      <c r="AF211" s="201"/>
      <c r="AG211" s="203"/>
      <c r="AH211" s="203"/>
      <c r="AI211" s="199"/>
      <c r="AJ211" s="200"/>
      <c r="AK211" s="200"/>
      <c r="AL211" s="134"/>
    </row>
    <row r="212" spans="1:38" ht="14.25" customHeight="1">
      <c r="A212" s="42">
        <v>174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>
        <f t="shared" si="20"/>
      </c>
      <c r="N212" s="121" t="str">
        <f t="shared" si="21"/>
        <v> </v>
      </c>
      <c r="O212" s="121" t="str">
        <f t="shared" si="22"/>
        <v> </v>
      </c>
      <c r="Q212" s="42">
        <v>174</v>
      </c>
      <c r="R212" s="201" t="s">
        <v>577</v>
      </c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>
        <f t="shared" si="23"/>
      </c>
      <c r="AD212" s="121" t="str">
        <f t="shared" si="24"/>
        <v> </v>
      </c>
      <c r="AE212" s="121" t="str">
        <f t="shared" si="25"/>
        <v> </v>
      </c>
      <c r="AF212" s="201"/>
      <c r="AG212" s="202"/>
      <c r="AH212" s="202"/>
      <c r="AI212" s="199"/>
      <c r="AJ212" s="199"/>
      <c r="AK212" s="199"/>
      <c r="AL212" s="134"/>
    </row>
    <row r="213" spans="1:38" ht="14.25" customHeight="1">
      <c r="A213" s="42">
        <v>175</v>
      </c>
      <c r="B213" s="43" t="s">
        <v>300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>
        <f t="shared" si="20"/>
      </c>
      <c r="N213" s="121" t="str">
        <f t="shared" si="21"/>
        <v> </v>
      </c>
      <c r="O213" s="121" t="str">
        <f t="shared" si="22"/>
        <v> </v>
      </c>
      <c r="P213" s="188"/>
      <c r="Q213" s="42">
        <v>175</v>
      </c>
      <c r="R213" s="78" t="s">
        <v>300</v>
      </c>
      <c r="S213" s="45">
        <v>49248.000000000015</v>
      </c>
      <c r="T213" s="45">
        <v>125695.00000000001</v>
      </c>
      <c r="U213" s="45">
        <v>168024.00000000003</v>
      </c>
      <c r="V213" s="45">
        <v>505280.00000000006</v>
      </c>
      <c r="W213" s="45">
        <v>36418.00000000001</v>
      </c>
      <c r="X213" s="45">
        <v>91943.99999999999</v>
      </c>
      <c r="Y213" s="45">
        <v>151697.99999999997</v>
      </c>
      <c r="Z213" s="45">
        <v>190336.00000000003</v>
      </c>
      <c r="AA213" s="45">
        <v>57503</v>
      </c>
      <c r="AB213" s="45">
        <v>50152</v>
      </c>
      <c r="AC213" s="45">
        <f t="shared" si="23"/>
        <v>107655</v>
      </c>
      <c r="AD213" s="121">
        <f t="shared" si="24"/>
        <v>57.8971936954253</v>
      </c>
      <c r="AE213" s="121">
        <f t="shared" si="25"/>
        <v>17.087575045679998</v>
      </c>
      <c r="AF213" s="201"/>
      <c r="AG213" s="202"/>
      <c r="AH213" s="203"/>
      <c r="AI213" s="199"/>
      <c r="AJ213" s="200"/>
      <c r="AK213" s="200"/>
      <c r="AL213" s="134"/>
    </row>
    <row r="214" spans="1:38" ht="14.25" customHeight="1">
      <c r="A214" s="42">
        <v>176</v>
      </c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>
        <f t="shared" si="20"/>
      </c>
      <c r="N214" s="121" t="str">
        <f t="shared" si="21"/>
        <v> </v>
      </c>
      <c r="O214" s="121" t="str">
        <f t="shared" si="22"/>
        <v> </v>
      </c>
      <c r="Q214" s="42">
        <v>176</v>
      </c>
      <c r="R214" s="201" t="s">
        <v>301</v>
      </c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>
        <f t="shared" si="23"/>
      </c>
      <c r="AD214" s="121" t="str">
        <f t="shared" si="24"/>
        <v> </v>
      </c>
      <c r="AE214" s="121" t="str">
        <f t="shared" si="25"/>
        <v> </v>
      </c>
      <c r="AF214" s="201"/>
      <c r="AG214" s="202"/>
      <c r="AH214" s="202"/>
      <c r="AI214" s="199"/>
      <c r="AJ214" s="199"/>
      <c r="AK214" s="199"/>
      <c r="AL214" s="134"/>
    </row>
    <row r="215" spans="1:38" ht="14.25" customHeight="1">
      <c r="A215" s="42">
        <v>177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>
        <f t="shared" si="20"/>
      </c>
      <c r="N215" s="121" t="str">
        <f t="shared" si="21"/>
        <v> </v>
      </c>
      <c r="O215" s="121" t="str">
        <f t="shared" si="22"/>
        <v> </v>
      </c>
      <c r="Q215" s="42">
        <v>177</v>
      </c>
      <c r="R215" s="201" t="s">
        <v>302</v>
      </c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>
        <f t="shared" si="23"/>
      </c>
      <c r="AD215" s="121" t="str">
        <f t="shared" si="24"/>
        <v> </v>
      </c>
      <c r="AE215" s="121" t="str">
        <f t="shared" si="25"/>
        <v> </v>
      </c>
      <c r="AF215" s="201"/>
      <c r="AG215" s="202"/>
      <c r="AH215" s="202"/>
      <c r="AI215" s="199"/>
      <c r="AJ215" s="199"/>
      <c r="AK215" s="199"/>
      <c r="AL215" s="134"/>
    </row>
    <row r="216" spans="1:38" ht="14.25" customHeight="1">
      <c r="A216" s="42">
        <v>178</v>
      </c>
      <c r="B216" s="43" t="s">
        <v>328</v>
      </c>
      <c r="C216" s="45">
        <v>1124</v>
      </c>
      <c r="D216" s="45">
        <v>1124</v>
      </c>
      <c r="E216" s="45">
        <v>1124</v>
      </c>
      <c r="F216" s="45">
        <v>1124</v>
      </c>
      <c r="G216" s="45"/>
      <c r="H216" s="45"/>
      <c r="I216" s="45"/>
      <c r="J216" s="45"/>
      <c r="K216" s="45"/>
      <c r="L216" s="45"/>
      <c r="M216" s="45">
        <f t="shared" si="20"/>
      </c>
      <c r="N216" s="121" t="str">
        <f t="shared" si="21"/>
        <v> </v>
      </c>
      <c r="O216" s="121" t="str">
        <f t="shared" si="22"/>
        <v> </v>
      </c>
      <c r="P216" s="188"/>
      <c r="Q216" s="42">
        <v>178</v>
      </c>
      <c r="R216" s="78" t="s">
        <v>328</v>
      </c>
      <c r="S216" s="45">
        <v>0</v>
      </c>
      <c r="T216" s="45">
        <v>0</v>
      </c>
      <c r="U216" s="45">
        <v>0</v>
      </c>
      <c r="V216" s="45"/>
      <c r="W216" s="45"/>
      <c r="X216" s="45"/>
      <c r="Y216" s="45"/>
      <c r="Z216" s="45"/>
      <c r="AA216" s="45"/>
      <c r="AB216" s="45"/>
      <c r="AC216" s="45">
        <f t="shared" si="23"/>
      </c>
      <c r="AD216" s="121" t="str">
        <f t="shared" si="24"/>
        <v> </v>
      </c>
      <c r="AE216" s="121" t="str">
        <f t="shared" si="25"/>
        <v> </v>
      </c>
      <c r="AF216" s="134"/>
      <c r="AG216" s="134"/>
      <c r="AH216" s="134"/>
      <c r="AI216" s="199"/>
      <c r="AJ216" s="134"/>
      <c r="AK216" s="134"/>
      <c r="AL216" s="134"/>
    </row>
    <row r="217" spans="1:38" ht="14.25" customHeight="1">
      <c r="A217" s="42">
        <v>179</v>
      </c>
      <c r="B217" s="43" t="s">
        <v>303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>
        <f t="shared" si="20"/>
      </c>
      <c r="N217" s="121" t="str">
        <f t="shared" si="21"/>
        <v> </v>
      </c>
      <c r="O217" s="121" t="str">
        <f t="shared" si="22"/>
        <v> </v>
      </c>
      <c r="P217" s="188"/>
      <c r="Q217" s="42">
        <v>179</v>
      </c>
      <c r="R217" s="78" t="s">
        <v>303</v>
      </c>
      <c r="S217" s="45">
        <v>21048</v>
      </c>
      <c r="T217" s="45">
        <v>34951</v>
      </c>
      <c r="U217" s="45">
        <v>34951</v>
      </c>
      <c r="V217" s="45">
        <v>36220</v>
      </c>
      <c r="W217" s="45"/>
      <c r="X217" s="45"/>
      <c r="Y217" s="45"/>
      <c r="Z217" s="45">
        <v>5486</v>
      </c>
      <c r="AA217" s="45">
        <v>3024</v>
      </c>
      <c r="AB217" s="45"/>
      <c r="AC217" s="45">
        <f t="shared" si="23"/>
        <v>3024</v>
      </c>
      <c r="AD217" s="121" t="str">
        <f t="shared" si="24"/>
        <v> </v>
      </c>
      <c r="AE217" s="121" t="str">
        <f t="shared" si="25"/>
        <v> </v>
      </c>
      <c r="AF217" s="201"/>
      <c r="AG217" s="202"/>
      <c r="AH217" s="203"/>
      <c r="AI217" s="199"/>
      <c r="AJ217" s="200"/>
      <c r="AK217" s="199"/>
      <c r="AL217" s="134"/>
    </row>
    <row r="218" spans="1:38" ht="14.25" customHeight="1">
      <c r="A218" s="42">
        <v>180</v>
      </c>
      <c r="B218" s="43" t="s">
        <v>304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>
        <f t="shared" si="20"/>
      </c>
      <c r="N218" s="121" t="str">
        <f t="shared" si="21"/>
        <v> </v>
      </c>
      <c r="O218" s="121" t="str">
        <f t="shared" si="22"/>
        <v> </v>
      </c>
      <c r="P218" s="188"/>
      <c r="Q218" s="42">
        <v>180</v>
      </c>
      <c r="R218" s="78" t="s">
        <v>304</v>
      </c>
      <c r="S218" s="45">
        <v>0</v>
      </c>
      <c r="T218" s="45">
        <v>8908</v>
      </c>
      <c r="U218" s="45">
        <v>14797</v>
      </c>
      <c r="V218" s="45">
        <v>14797</v>
      </c>
      <c r="W218" s="45"/>
      <c r="X218" s="45">
        <v>4206</v>
      </c>
      <c r="Y218" s="45">
        <v>21112</v>
      </c>
      <c r="Z218" s="45">
        <v>21112</v>
      </c>
      <c r="AA218" s="45">
        <v>2868</v>
      </c>
      <c r="AB218" s="45"/>
      <c r="AC218" s="45">
        <f t="shared" si="23"/>
        <v>2868</v>
      </c>
      <c r="AD218" s="121" t="str">
        <f t="shared" si="24"/>
        <v> </v>
      </c>
      <c r="AE218" s="121">
        <f t="shared" si="25"/>
        <v>-31.811697574893003</v>
      </c>
      <c r="AF218" s="201"/>
      <c r="AG218" s="202"/>
      <c r="AH218" s="203"/>
      <c r="AI218" s="199"/>
      <c r="AJ218" s="200"/>
      <c r="AK218" s="199"/>
      <c r="AL218" s="134"/>
    </row>
    <row r="219" spans="1:38" ht="14.25" customHeight="1">
      <c r="A219" s="42">
        <v>181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>
        <f t="shared" si="20"/>
      </c>
      <c r="N219" s="121" t="str">
        <f t="shared" si="21"/>
        <v> </v>
      </c>
      <c r="O219" s="121" t="str">
        <f t="shared" si="22"/>
        <v> </v>
      </c>
      <c r="Q219" s="42">
        <v>181</v>
      </c>
      <c r="R219" s="201" t="s">
        <v>334</v>
      </c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>
        <f t="shared" si="23"/>
      </c>
      <c r="AD219" s="121" t="str">
        <f t="shared" si="24"/>
        <v> </v>
      </c>
      <c r="AE219" s="121" t="str">
        <f t="shared" si="25"/>
        <v> </v>
      </c>
      <c r="AF219" s="201"/>
      <c r="AG219" s="202"/>
      <c r="AH219" s="202"/>
      <c r="AI219" s="199"/>
      <c r="AJ219" s="199"/>
      <c r="AK219" s="199"/>
      <c r="AL219" s="134"/>
    </row>
    <row r="220" spans="1:38" ht="14.25" customHeight="1">
      <c r="A220" s="42">
        <v>182</v>
      </c>
      <c r="B220" s="43" t="s">
        <v>306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>
        <f t="shared" si="20"/>
      </c>
      <c r="N220" s="121" t="str">
        <f t="shared" si="21"/>
        <v> </v>
      </c>
      <c r="O220" s="121" t="str">
        <f t="shared" si="22"/>
        <v> </v>
      </c>
      <c r="P220" s="188"/>
      <c r="Q220" s="42">
        <v>182</v>
      </c>
      <c r="R220" s="78" t="s">
        <v>306</v>
      </c>
      <c r="S220" s="45">
        <v>2819</v>
      </c>
      <c r="T220" s="45">
        <v>2819</v>
      </c>
      <c r="U220" s="45">
        <v>2819</v>
      </c>
      <c r="V220" s="45">
        <v>2819</v>
      </c>
      <c r="W220" s="45"/>
      <c r="X220" s="45"/>
      <c r="Y220" s="45"/>
      <c r="Z220" s="45"/>
      <c r="AA220" s="45"/>
      <c r="AB220" s="45"/>
      <c r="AC220" s="45">
        <f t="shared" si="23"/>
      </c>
      <c r="AD220" s="121" t="str">
        <f t="shared" si="24"/>
        <v> </v>
      </c>
      <c r="AE220" s="121" t="str">
        <f t="shared" si="25"/>
        <v> </v>
      </c>
      <c r="AF220" s="201"/>
      <c r="AG220" s="202"/>
      <c r="AH220" s="202"/>
      <c r="AI220" s="199"/>
      <c r="AJ220" s="199"/>
      <c r="AK220" s="199"/>
      <c r="AL220" s="134"/>
    </row>
    <row r="221" spans="1:38" ht="14.25" customHeight="1">
      <c r="A221" s="42">
        <v>183</v>
      </c>
      <c r="B221" s="43" t="s">
        <v>307</v>
      </c>
      <c r="C221" s="45"/>
      <c r="D221" s="45">
        <v>14574</v>
      </c>
      <c r="E221" s="45">
        <v>14574</v>
      </c>
      <c r="F221" s="45">
        <v>14574</v>
      </c>
      <c r="G221" s="45"/>
      <c r="H221" s="45">
        <v>8000</v>
      </c>
      <c r="I221" s="45">
        <v>8000</v>
      </c>
      <c r="J221" s="45">
        <v>8000</v>
      </c>
      <c r="K221" s="45"/>
      <c r="L221" s="45">
        <v>13627</v>
      </c>
      <c r="M221" s="45">
        <f t="shared" si="20"/>
        <v>13627</v>
      </c>
      <c r="N221" s="121" t="str">
        <f t="shared" si="21"/>
        <v> </v>
      </c>
      <c r="O221" s="121">
        <f t="shared" si="22"/>
        <v>70.3375</v>
      </c>
      <c r="P221" s="188"/>
      <c r="Q221" s="42">
        <v>183</v>
      </c>
      <c r="R221" s="78" t="s">
        <v>307</v>
      </c>
      <c r="S221" s="45">
        <v>73159</v>
      </c>
      <c r="T221" s="45">
        <v>168696</v>
      </c>
      <c r="U221" s="45">
        <v>209296</v>
      </c>
      <c r="V221" s="45">
        <v>282830</v>
      </c>
      <c r="W221" s="45">
        <v>68606</v>
      </c>
      <c r="X221" s="45">
        <v>127197</v>
      </c>
      <c r="Y221" s="45">
        <v>189643</v>
      </c>
      <c r="Z221" s="45">
        <v>271362</v>
      </c>
      <c r="AA221" s="45">
        <v>56901</v>
      </c>
      <c r="AB221" s="45">
        <v>127614.00000000001</v>
      </c>
      <c r="AC221" s="45">
        <f t="shared" si="23"/>
        <v>184515</v>
      </c>
      <c r="AD221" s="121">
        <f t="shared" si="24"/>
        <v>-17.061189983383372</v>
      </c>
      <c r="AE221" s="121">
        <f t="shared" si="25"/>
        <v>45.062383546781746</v>
      </c>
      <c r="AF221" s="201"/>
      <c r="AG221" s="203"/>
      <c r="AH221" s="203"/>
      <c r="AI221" s="199"/>
      <c r="AJ221" s="200"/>
      <c r="AK221" s="200"/>
      <c r="AL221" s="134"/>
    </row>
    <row r="222" spans="1:38" ht="14.25" customHeight="1">
      <c r="A222" s="42">
        <v>184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>
        <f t="shared" si="20"/>
      </c>
      <c r="N222" s="121" t="str">
        <f t="shared" si="21"/>
        <v> </v>
      </c>
      <c r="O222" s="121" t="str">
        <f t="shared" si="22"/>
        <v> </v>
      </c>
      <c r="Q222" s="42">
        <v>184</v>
      </c>
      <c r="R222" s="201" t="s">
        <v>308</v>
      </c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>
        <f t="shared" si="23"/>
      </c>
      <c r="AD222" s="121" t="str">
        <f t="shared" si="24"/>
        <v> </v>
      </c>
      <c r="AE222" s="121" t="str">
        <f t="shared" si="25"/>
        <v> </v>
      </c>
      <c r="AF222" s="201"/>
      <c r="AG222" s="202"/>
      <c r="AH222" s="202"/>
      <c r="AI222" s="199"/>
      <c r="AJ222" s="199"/>
      <c r="AK222" s="199"/>
      <c r="AL222" s="134"/>
    </row>
    <row r="223" spans="1:38" ht="14.25" customHeight="1">
      <c r="A223" s="42">
        <v>185</v>
      </c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>
        <f t="shared" si="20"/>
      </c>
      <c r="N223" s="121" t="str">
        <f t="shared" si="21"/>
        <v> </v>
      </c>
      <c r="O223" s="121" t="str">
        <f t="shared" si="22"/>
        <v> </v>
      </c>
      <c r="Q223" s="42">
        <v>185</v>
      </c>
      <c r="R223" s="201" t="s">
        <v>309</v>
      </c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>
        <f t="shared" si="23"/>
      </c>
      <c r="AD223" s="121" t="str">
        <f t="shared" si="24"/>
        <v> </v>
      </c>
      <c r="AE223" s="121" t="str">
        <f t="shared" si="25"/>
        <v> </v>
      </c>
      <c r="AF223" s="201"/>
      <c r="AG223" s="202"/>
      <c r="AH223" s="202"/>
      <c r="AI223" s="199"/>
      <c r="AJ223" s="199"/>
      <c r="AK223" s="199"/>
      <c r="AL223" s="134"/>
    </row>
    <row r="224" spans="1:38" ht="14.25" customHeight="1">
      <c r="A224" s="42">
        <v>186</v>
      </c>
      <c r="B224" s="43" t="s">
        <v>310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>
        <f t="shared" si="20"/>
      </c>
      <c r="N224" s="121" t="str">
        <f t="shared" si="21"/>
        <v> </v>
      </c>
      <c r="O224" s="121" t="str">
        <f t="shared" si="22"/>
        <v> </v>
      </c>
      <c r="P224" s="188"/>
      <c r="Q224" s="42">
        <v>186</v>
      </c>
      <c r="R224" s="78" t="s">
        <v>310</v>
      </c>
      <c r="S224" s="45"/>
      <c r="T224" s="45"/>
      <c r="U224" s="45"/>
      <c r="V224" s="45"/>
      <c r="W224" s="45">
        <v>5692</v>
      </c>
      <c r="X224" s="45">
        <v>5692</v>
      </c>
      <c r="Y224" s="45">
        <v>8172</v>
      </c>
      <c r="Z224" s="45">
        <v>8172</v>
      </c>
      <c r="AA224" s="45"/>
      <c r="AB224" s="45"/>
      <c r="AC224" s="45">
        <f t="shared" si="23"/>
      </c>
      <c r="AD224" s="121">
        <f t="shared" si="24"/>
        <v>-100</v>
      </c>
      <c r="AE224" s="121" t="str">
        <f t="shared" si="25"/>
        <v> </v>
      </c>
      <c r="AF224" s="201"/>
      <c r="AG224" s="202"/>
      <c r="AH224" s="203"/>
      <c r="AI224" s="199"/>
      <c r="AJ224" s="134"/>
      <c r="AK224" s="134"/>
      <c r="AL224" s="134"/>
    </row>
    <row r="225" spans="1:38" ht="14.25" customHeight="1">
      <c r="A225" s="42">
        <v>187</v>
      </c>
      <c r="B225" s="207" t="s">
        <v>311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>
        <f t="shared" si="20"/>
      </c>
      <c r="N225" s="121" t="str">
        <f t="shared" si="21"/>
        <v> </v>
      </c>
      <c r="O225" s="121" t="str">
        <f t="shared" si="22"/>
        <v> </v>
      </c>
      <c r="P225" s="188"/>
      <c r="Q225" s="42">
        <v>187</v>
      </c>
      <c r="R225" s="201" t="s">
        <v>311</v>
      </c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>
        <f t="shared" si="23"/>
      </c>
      <c r="AD225" s="121" t="str">
        <f t="shared" si="24"/>
        <v> </v>
      </c>
      <c r="AE225" s="121" t="str">
        <f t="shared" si="25"/>
        <v> </v>
      </c>
      <c r="AF225" s="201"/>
      <c r="AG225" s="202"/>
      <c r="AH225" s="202"/>
      <c r="AI225" s="199"/>
      <c r="AJ225" s="134"/>
      <c r="AK225" s="134"/>
      <c r="AL225" s="134"/>
    </row>
    <row r="226" spans="1:38" ht="14.25" customHeight="1">
      <c r="A226" s="42">
        <v>188</v>
      </c>
      <c r="B226" s="43" t="s">
        <v>312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>
        <f t="shared" si="20"/>
      </c>
      <c r="N226" s="121" t="str">
        <f t="shared" si="21"/>
        <v> </v>
      </c>
      <c r="O226" s="121" t="str">
        <f t="shared" si="22"/>
        <v> </v>
      </c>
      <c r="P226" s="188"/>
      <c r="Q226" s="42">
        <v>188</v>
      </c>
      <c r="R226" s="78" t="s">
        <v>312</v>
      </c>
      <c r="S226" s="45">
        <v>3054</v>
      </c>
      <c r="T226" s="45">
        <v>5554</v>
      </c>
      <c r="U226" s="45">
        <v>8068</v>
      </c>
      <c r="V226" s="45">
        <v>11018</v>
      </c>
      <c r="W226" s="45"/>
      <c r="X226" s="45"/>
      <c r="Y226" s="45">
        <v>3525</v>
      </c>
      <c r="Z226" s="45">
        <v>9790</v>
      </c>
      <c r="AA226" s="45"/>
      <c r="AB226" s="45">
        <v>1250</v>
      </c>
      <c r="AC226" s="45">
        <f t="shared" si="23"/>
        <v>1250</v>
      </c>
      <c r="AD226" s="121" t="str">
        <f t="shared" si="24"/>
        <v> </v>
      </c>
      <c r="AE226" s="121" t="str">
        <f t="shared" si="25"/>
        <v> </v>
      </c>
      <c r="AF226" s="201"/>
      <c r="AG226" s="202"/>
      <c r="AH226" s="203"/>
      <c r="AI226" s="199"/>
      <c r="AJ226" s="199"/>
      <c r="AK226" s="200"/>
      <c r="AL226" s="134"/>
    </row>
    <row r="227" spans="1:38" ht="14.25" customHeight="1">
      <c r="A227" s="42">
        <v>189</v>
      </c>
      <c r="B227" s="207" t="s">
        <v>314</v>
      </c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>
        <f t="shared" si="20"/>
      </c>
      <c r="N227" s="121" t="str">
        <f t="shared" si="21"/>
        <v> </v>
      </c>
      <c r="O227" s="121" t="str">
        <f t="shared" si="22"/>
        <v> </v>
      </c>
      <c r="Q227" s="42">
        <v>189</v>
      </c>
      <c r="R227" s="201" t="s">
        <v>314</v>
      </c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>
        <f t="shared" si="23"/>
      </c>
      <c r="AD227" s="121" t="str">
        <f t="shared" si="24"/>
        <v> </v>
      </c>
      <c r="AE227" s="121" t="str">
        <f t="shared" si="25"/>
        <v> </v>
      </c>
      <c r="AF227" s="201"/>
      <c r="AG227" s="202"/>
      <c r="AH227" s="202"/>
      <c r="AI227" s="199"/>
      <c r="AJ227" s="199"/>
      <c r="AK227" s="199"/>
      <c r="AL227" s="134"/>
    </row>
    <row r="228" spans="1:38" ht="14.25" customHeight="1">
      <c r="A228" s="42">
        <v>190</v>
      </c>
      <c r="B228" s="207" t="s">
        <v>335</v>
      </c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>
        <f t="shared" si="20"/>
      </c>
      <c r="N228" s="121" t="str">
        <f t="shared" si="21"/>
        <v> </v>
      </c>
      <c r="O228" s="121" t="str">
        <f t="shared" si="22"/>
        <v> </v>
      </c>
      <c r="Q228" s="42">
        <v>190</v>
      </c>
      <c r="R228" s="201" t="s">
        <v>335</v>
      </c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>
        <f t="shared" si="23"/>
      </c>
      <c r="AD228" s="121" t="str">
        <f t="shared" si="24"/>
        <v> </v>
      </c>
      <c r="AE228" s="121" t="str">
        <f t="shared" si="25"/>
        <v> </v>
      </c>
      <c r="AF228" s="201"/>
      <c r="AG228" s="202"/>
      <c r="AH228" s="202"/>
      <c r="AI228" s="199"/>
      <c r="AJ228" s="199"/>
      <c r="AK228" s="199"/>
      <c r="AL228" s="134"/>
    </row>
    <row r="229" spans="1:38" ht="14.25" customHeight="1">
      <c r="A229" s="42">
        <v>191</v>
      </c>
      <c r="B229" s="207" t="s">
        <v>315</v>
      </c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>
        <f t="shared" si="20"/>
      </c>
      <c r="N229" s="121" t="str">
        <f t="shared" si="21"/>
        <v> </v>
      </c>
      <c r="O229" s="121" t="str">
        <f t="shared" si="22"/>
        <v> </v>
      </c>
      <c r="Q229" s="42">
        <v>191</v>
      </c>
      <c r="R229" s="201" t="s">
        <v>315</v>
      </c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>
        <f t="shared" si="23"/>
      </c>
      <c r="AD229" s="121" t="str">
        <f t="shared" si="24"/>
        <v> </v>
      </c>
      <c r="AE229" s="121" t="str">
        <f t="shared" si="25"/>
        <v> </v>
      </c>
      <c r="AF229" s="201"/>
      <c r="AG229" s="202"/>
      <c r="AH229" s="202"/>
      <c r="AI229" s="199"/>
      <c r="AJ229" s="199"/>
      <c r="AK229" s="199"/>
      <c r="AL229" s="134"/>
    </row>
    <row r="230" spans="1:38" ht="14.25" customHeight="1">
      <c r="A230" s="42">
        <v>192</v>
      </c>
      <c r="B230" s="43" t="s">
        <v>317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>
        <f t="shared" si="20"/>
      </c>
      <c r="N230" s="121" t="str">
        <f t="shared" si="21"/>
        <v> </v>
      </c>
      <c r="O230" s="121" t="str">
        <f t="shared" si="22"/>
        <v> </v>
      </c>
      <c r="P230" s="188"/>
      <c r="Q230" s="42">
        <v>192</v>
      </c>
      <c r="R230" s="78" t="s">
        <v>317</v>
      </c>
      <c r="S230" s="45">
        <v>2989340</v>
      </c>
      <c r="T230" s="45">
        <v>8589770</v>
      </c>
      <c r="U230" s="45">
        <v>18047707.000000004</v>
      </c>
      <c r="V230" s="45">
        <v>21659636.999999996</v>
      </c>
      <c r="W230" s="45">
        <v>1700197</v>
      </c>
      <c r="X230" s="45">
        <v>4260369.999999999</v>
      </c>
      <c r="Y230" s="45">
        <v>6454470.000000002</v>
      </c>
      <c r="Z230" s="45">
        <v>16971622.999999996</v>
      </c>
      <c r="AA230" s="45">
        <v>7789819</v>
      </c>
      <c r="AB230" s="45">
        <v>6958804.000000002</v>
      </c>
      <c r="AC230" s="45">
        <f t="shared" si="23"/>
        <v>14748623.000000002</v>
      </c>
      <c r="AD230" s="121">
        <f t="shared" si="24"/>
        <v>358.17155306120407</v>
      </c>
      <c r="AE230" s="121">
        <f t="shared" si="25"/>
        <v>246.1817400836079</v>
      </c>
      <c r="AF230" s="201"/>
      <c r="AG230" s="202"/>
      <c r="AH230" s="203"/>
      <c r="AI230" s="199"/>
      <c r="AJ230" s="200"/>
      <c r="AK230" s="200"/>
      <c r="AL230" s="134"/>
    </row>
    <row r="231" spans="1:38" ht="14.25" customHeight="1">
      <c r="A231" s="42">
        <v>193</v>
      </c>
      <c r="B231" s="43" t="s">
        <v>319</v>
      </c>
      <c r="C231" s="45">
        <v>720992</v>
      </c>
      <c r="D231" s="45">
        <v>2470218</v>
      </c>
      <c r="E231" s="45">
        <v>4156991</v>
      </c>
      <c r="F231" s="45">
        <v>5983109</v>
      </c>
      <c r="G231" s="45">
        <v>276405</v>
      </c>
      <c r="H231" s="45">
        <v>277507</v>
      </c>
      <c r="I231" s="45">
        <v>290875</v>
      </c>
      <c r="J231" s="45">
        <v>318689</v>
      </c>
      <c r="K231" s="45">
        <v>1044474</v>
      </c>
      <c r="L231" s="45">
        <v>6445352</v>
      </c>
      <c r="M231" s="45">
        <f t="shared" si="20"/>
        <v>7489826</v>
      </c>
      <c r="N231" s="121">
        <f t="shared" si="21"/>
        <v>277.878113637597</v>
      </c>
      <c r="O231" s="121">
        <f t="shared" si="22"/>
        <v>2598.968314312792</v>
      </c>
      <c r="P231" s="188"/>
      <c r="Q231" s="42">
        <v>193</v>
      </c>
      <c r="R231" s="78" t="s">
        <v>319</v>
      </c>
      <c r="S231" s="45">
        <v>4969</v>
      </c>
      <c r="T231" s="45">
        <v>14788</v>
      </c>
      <c r="U231" s="45">
        <v>36047</v>
      </c>
      <c r="V231" s="45">
        <v>40119</v>
      </c>
      <c r="W231" s="45">
        <v>46530</v>
      </c>
      <c r="X231" s="45">
        <v>136188</v>
      </c>
      <c r="Y231" s="45">
        <v>389680.00000000006</v>
      </c>
      <c r="Z231" s="45">
        <v>692038.9999999999</v>
      </c>
      <c r="AA231" s="45">
        <v>143113</v>
      </c>
      <c r="AB231" s="45">
        <v>286650</v>
      </c>
      <c r="AC231" s="45">
        <f t="shared" si="23"/>
        <v>429763</v>
      </c>
      <c r="AD231" s="121">
        <f t="shared" si="24"/>
        <v>207.57145927358692</v>
      </c>
      <c r="AE231" s="121">
        <f t="shared" si="25"/>
        <v>215.56598231855963</v>
      </c>
      <c r="AF231" s="201"/>
      <c r="AG231" s="203"/>
      <c r="AH231" s="203"/>
      <c r="AI231" s="199"/>
      <c r="AJ231" s="200"/>
      <c r="AK231" s="200"/>
      <c r="AL231" s="134"/>
    </row>
    <row r="232" spans="1:31" ht="14.25" customHeight="1">
      <c r="A232" s="195"/>
      <c r="B232" s="208" t="s">
        <v>337</v>
      </c>
      <c r="C232" s="204">
        <f aca="true" t="shared" si="26" ref="C232:L232">SUM(C39:C231)</f>
        <v>723977973</v>
      </c>
      <c r="D232" s="204">
        <f t="shared" si="26"/>
        <v>1382350182.0000002</v>
      </c>
      <c r="E232" s="204">
        <f t="shared" si="26"/>
        <v>2160637129</v>
      </c>
      <c r="F232" s="204">
        <f t="shared" si="26"/>
        <v>2785865779.9999995</v>
      </c>
      <c r="G232" s="204">
        <f t="shared" si="26"/>
        <v>752056378</v>
      </c>
      <c r="H232" s="204">
        <f t="shared" si="26"/>
        <v>1411023267.0000005</v>
      </c>
      <c r="I232" s="204">
        <f t="shared" si="26"/>
        <v>2081812194.0000005</v>
      </c>
      <c r="J232" s="204">
        <f t="shared" si="26"/>
        <v>2671996311.000001</v>
      </c>
      <c r="K232" s="204">
        <f t="shared" si="26"/>
        <v>621146358.9999999</v>
      </c>
      <c r="L232" s="204">
        <f t="shared" si="26"/>
        <v>447148069</v>
      </c>
      <c r="M232" s="204">
        <f>IF(SUM(L232,K232)=0,"",SUM(K232,L232))</f>
        <v>1068294427.9999999</v>
      </c>
      <c r="N232" s="205">
        <f>_xlfn.IFERROR(K232/G232*100-100," ")</f>
        <v>-17.40694219602777</v>
      </c>
      <c r="O232" s="205">
        <f>_xlfn.IFERROR(M232/H232*100-100," ")</f>
        <v>-24.289382536453985</v>
      </c>
      <c r="Q232" s="190"/>
      <c r="R232" s="194" t="s">
        <v>337</v>
      </c>
      <c r="S232" s="204">
        <f>SUM(S39:S231)</f>
        <v>424528057.99999994</v>
      </c>
      <c r="T232" s="204">
        <f aca="true" t="shared" si="27" ref="T232:AC232">SUM(T39:T231)</f>
        <v>870127276.9999999</v>
      </c>
      <c r="U232" s="204">
        <f t="shared" si="27"/>
        <v>1313989542.9999998</v>
      </c>
      <c r="V232" s="204">
        <f t="shared" si="27"/>
        <v>1802321204.9999995</v>
      </c>
      <c r="W232" s="204">
        <f t="shared" si="27"/>
        <v>412915543.99999994</v>
      </c>
      <c r="X232" s="204">
        <f t="shared" si="27"/>
        <v>860227898.9999995</v>
      </c>
      <c r="Y232" s="204">
        <f t="shared" si="27"/>
        <v>1370008087.9999986</v>
      </c>
      <c r="Z232" s="204">
        <f t="shared" si="27"/>
        <v>1908560319.9999983</v>
      </c>
      <c r="AA232" s="204">
        <f t="shared" si="27"/>
        <v>369168378</v>
      </c>
      <c r="AB232" s="204">
        <f t="shared" si="27"/>
        <v>480646874.9999999</v>
      </c>
      <c r="AC232" s="204">
        <f t="shared" si="27"/>
        <v>849815253</v>
      </c>
      <c r="AD232" s="205">
        <f>_xlfn.IFERROR(AA232/W232*100-100," ")</f>
        <v>-10.594700692594884</v>
      </c>
      <c r="AE232" s="205">
        <f>_xlfn.IFERROR(AC232/X232*100-100," ")</f>
        <v>-1.2104520223192026</v>
      </c>
    </row>
    <row r="233" spans="9:27" ht="14.25" customHeight="1">
      <c r="I233" s="133"/>
      <c r="Y233" s="134"/>
      <c r="Z233" s="134"/>
      <c r="AA233" s="134"/>
    </row>
    <row r="234" spans="2:29" ht="14.25" customHeight="1">
      <c r="B234" s="41" t="s">
        <v>582</v>
      </c>
      <c r="G234" s="137">
        <f>G232+G35</f>
        <v>1517145269</v>
      </c>
      <c r="H234" s="137">
        <f aca="true" t="shared" si="28" ref="H234:AC234">H232+H35</f>
        <v>2999468082</v>
      </c>
      <c r="I234" s="137">
        <f t="shared" si="28"/>
        <v>4491519046</v>
      </c>
      <c r="J234" s="137">
        <f t="shared" si="28"/>
        <v>5905737247.000004</v>
      </c>
      <c r="K234" s="137">
        <f t="shared" si="28"/>
        <v>1475396199.0000005</v>
      </c>
      <c r="L234" s="137">
        <f t="shared" si="28"/>
        <v>1257846920</v>
      </c>
      <c r="M234" s="137">
        <f t="shared" si="28"/>
        <v>2733243119.0000005</v>
      </c>
      <c r="N234" s="137"/>
      <c r="O234" s="137"/>
      <c r="P234" s="137"/>
      <c r="Q234" s="137"/>
      <c r="R234" s="137" t="s">
        <v>583</v>
      </c>
      <c r="S234" s="137">
        <f t="shared" si="28"/>
        <v>1104483377</v>
      </c>
      <c r="T234" s="137">
        <f t="shared" si="28"/>
        <v>2310987969</v>
      </c>
      <c r="U234" s="137">
        <f t="shared" si="28"/>
        <v>3483632635.999999</v>
      </c>
      <c r="V234" s="137">
        <f t="shared" si="28"/>
        <v>4717806726.999998</v>
      </c>
      <c r="W234" s="137">
        <f t="shared" si="28"/>
        <v>1150631288</v>
      </c>
      <c r="X234" s="137">
        <f t="shared" si="28"/>
        <v>2406625406.9999995</v>
      </c>
      <c r="Y234" s="137">
        <f t="shared" si="28"/>
        <v>3708895038.9999976</v>
      </c>
      <c r="Z234" s="137">
        <f t="shared" si="28"/>
        <v>5039401498.999998</v>
      </c>
      <c r="AA234" s="137">
        <f t="shared" si="28"/>
        <v>1121057364.0000005</v>
      </c>
      <c r="AB234" s="137">
        <f t="shared" si="28"/>
        <v>1296004782</v>
      </c>
      <c r="AC234" s="137">
        <f t="shared" si="28"/>
        <v>2417062146</v>
      </c>
    </row>
    <row r="235" spans="9:27" ht="14.25" customHeight="1">
      <c r="I235" s="133"/>
      <c r="Y235" s="134"/>
      <c r="Z235" s="134"/>
      <c r="AA235" s="134"/>
    </row>
    <row r="236" ht="14.25" customHeight="1">
      <c r="I236" s="133"/>
    </row>
    <row r="237" ht="14.25" customHeight="1">
      <c r="I237" s="133"/>
    </row>
    <row r="238" ht="14.25" customHeight="1">
      <c r="I238" s="133"/>
    </row>
    <row r="239" ht="14.25" customHeight="1">
      <c r="I239" s="133"/>
    </row>
    <row r="240" ht="14.25" customHeight="1">
      <c r="I240" s="133"/>
    </row>
    <row r="241" ht="14.25" customHeight="1">
      <c r="I241" s="133"/>
    </row>
    <row r="242" ht="14.25" customHeight="1">
      <c r="I242" s="133"/>
    </row>
    <row r="243" ht="14.25" customHeight="1">
      <c r="I243" s="133"/>
    </row>
    <row r="244" ht="14.25" customHeight="1">
      <c r="I244" s="133"/>
    </row>
    <row r="245" ht="14.25" customHeight="1">
      <c r="I245" s="133"/>
    </row>
    <row r="246" ht="14.25" customHeight="1">
      <c r="I246" s="133"/>
    </row>
    <row r="247" ht="14.25" customHeight="1">
      <c r="I247" s="133"/>
    </row>
    <row r="248" ht="14.25" customHeight="1">
      <c r="I248" s="133"/>
    </row>
  </sheetData>
  <sheetProtection/>
  <mergeCells count="12">
    <mergeCell ref="A4:A5"/>
    <mergeCell ref="B4:B5"/>
    <mergeCell ref="Q4:Q5"/>
    <mergeCell ref="R4:R5"/>
    <mergeCell ref="C4:O4"/>
    <mergeCell ref="S4:AE4"/>
    <mergeCell ref="A37:A38"/>
    <mergeCell ref="B37:B38"/>
    <mergeCell ref="Q37:Q38"/>
    <mergeCell ref="R37:R38"/>
    <mergeCell ref="C37:O37"/>
    <mergeCell ref="S37:AE37"/>
  </mergeCells>
  <hyperlinks>
    <hyperlink ref="X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ignoredErrors>
    <ignoredError sqref="AC6:AC34 M7:M3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27"/>
  <sheetViews>
    <sheetView zoomScalePageLayoutView="0" workbookViewId="0" topLeftCell="A1">
      <selection activeCell="S5" sqref="S5"/>
    </sheetView>
  </sheetViews>
  <sheetFormatPr defaultColWidth="11.7109375" defaultRowHeight="16.5" customHeight="1"/>
  <cols>
    <col min="1" max="1" width="6.00390625" style="41" customWidth="1"/>
    <col min="2" max="2" width="44.00390625" style="41" customWidth="1"/>
    <col min="3" max="3" width="17.421875" style="41" customWidth="1"/>
    <col min="4" max="4" width="17.421875" style="51" customWidth="1"/>
    <col min="5" max="5" width="16.140625" style="51" customWidth="1"/>
    <col min="6" max="6" width="16.140625" style="52" customWidth="1"/>
    <col min="7" max="8" width="16.140625" style="41" bestFit="1" customWidth="1"/>
    <col min="9" max="11" width="16.7109375" style="41" customWidth="1"/>
    <col min="12" max="12" width="16.7109375" style="41" hidden="1" customWidth="1"/>
    <col min="13" max="13" width="16.7109375" style="41" customWidth="1"/>
    <col min="14" max="15" width="10.8515625" style="41" customWidth="1"/>
    <col min="16" max="16" width="6.00390625" style="75" customWidth="1"/>
    <col min="17" max="17" width="9.140625" style="41" customWidth="1"/>
    <col min="18" max="18" width="30.28125" style="41" customWidth="1"/>
    <col min="19" max="19" width="16.140625" style="41" customWidth="1"/>
    <col min="20" max="22" width="17.421875" style="41" customWidth="1"/>
    <col min="23" max="25" width="16.140625" style="41" customWidth="1"/>
    <col min="26" max="27" width="15.7109375" style="41" customWidth="1"/>
    <col min="28" max="28" width="15.7109375" style="41" hidden="1" customWidth="1"/>
    <col min="29" max="29" width="15.7109375" style="41" customWidth="1"/>
    <col min="30" max="197" width="9.140625" style="41" customWidth="1"/>
    <col min="198" max="198" width="11.421875" style="41" customWidth="1"/>
    <col min="199" max="199" width="85.00390625" style="41" bestFit="1" customWidth="1"/>
    <col min="200" max="16384" width="11.7109375" style="41" customWidth="1"/>
  </cols>
  <sheetData>
    <row r="1" spans="1:16" s="31" customFormat="1" ht="16.5" customHeight="1">
      <c r="A1" s="53" t="str">
        <f>'Indice tavole'!C26</f>
        <v>Merci per valore delle importazioni ed esportazioni per provincia. Anni 2017-2019. Valori in milioni di euro e variazioni percentuali rispetto all'anno precedente</v>
      </c>
      <c r="B1" s="26"/>
      <c r="D1" s="32"/>
      <c r="E1" s="32"/>
      <c r="F1" s="33"/>
      <c r="H1" s="62" t="s">
        <v>111</v>
      </c>
      <c r="P1" s="108"/>
    </row>
    <row r="2" spans="1:16" s="31" customFormat="1" ht="16.5" customHeight="1">
      <c r="A2" s="53"/>
      <c r="B2" s="26"/>
      <c r="D2" s="32"/>
      <c r="E2" s="32"/>
      <c r="F2" s="33"/>
      <c r="P2" s="108"/>
    </row>
    <row r="3" spans="1:16" s="31" customFormat="1" ht="16.5" customHeight="1">
      <c r="A3" s="71" t="s">
        <v>87</v>
      </c>
      <c r="B3" s="72"/>
      <c r="D3" s="32"/>
      <c r="E3" s="32"/>
      <c r="F3" s="33"/>
      <c r="P3" s="108"/>
    </row>
    <row r="4" spans="1:31" s="31" customFormat="1" ht="16.5" customHeight="1">
      <c r="A4" s="248" t="s">
        <v>339</v>
      </c>
      <c r="B4" s="238" t="s">
        <v>85</v>
      </c>
      <c r="C4" s="242" t="s">
        <v>603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87"/>
      <c r="Q4" s="248" t="s">
        <v>341</v>
      </c>
      <c r="R4" s="238" t="s">
        <v>85</v>
      </c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4"/>
    </row>
    <row r="5" spans="1:31" s="31" customFormat="1" ht="49.5" customHeight="1">
      <c r="A5" s="239"/>
      <c r="B5" s="239"/>
      <c r="C5" s="73" t="s">
        <v>116</v>
      </c>
      <c r="D5" s="73" t="s">
        <v>117</v>
      </c>
      <c r="E5" s="73" t="s">
        <v>118</v>
      </c>
      <c r="F5" s="73" t="s">
        <v>119</v>
      </c>
      <c r="G5" s="193" t="s">
        <v>321</v>
      </c>
      <c r="H5" s="193" t="s">
        <v>322</v>
      </c>
      <c r="I5" s="193" t="s">
        <v>323</v>
      </c>
      <c r="J5" s="193" t="s">
        <v>573</v>
      </c>
      <c r="K5" s="193" t="s">
        <v>574</v>
      </c>
      <c r="L5" s="193" t="s">
        <v>576</v>
      </c>
      <c r="M5" s="193" t="s">
        <v>575</v>
      </c>
      <c r="N5" s="64" t="s">
        <v>120</v>
      </c>
      <c r="O5" s="64" t="s">
        <v>121</v>
      </c>
      <c r="P5" s="104"/>
      <c r="Q5" s="239"/>
      <c r="R5" s="254"/>
      <c r="S5" s="73" t="s">
        <v>116</v>
      </c>
      <c r="T5" s="73" t="s">
        <v>117</v>
      </c>
      <c r="U5" s="73" t="s">
        <v>118</v>
      </c>
      <c r="V5" s="73" t="s">
        <v>119</v>
      </c>
      <c r="W5" s="73" t="s">
        <v>321</v>
      </c>
      <c r="X5" s="73" t="s">
        <v>322</v>
      </c>
      <c r="Y5" s="73" t="s">
        <v>323</v>
      </c>
      <c r="Z5" s="73" t="s">
        <v>573</v>
      </c>
      <c r="AA5" s="73" t="s">
        <v>574</v>
      </c>
      <c r="AB5" s="73" t="s">
        <v>576</v>
      </c>
      <c r="AC5" s="73" t="s">
        <v>575</v>
      </c>
      <c r="AD5" s="192" t="s">
        <v>120</v>
      </c>
      <c r="AE5" s="192" t="s">
        <v>121</v>
      </c>
    </row>
    <row r="6" spans="1:31" ht="16.5" customHeight="1">
      <c r="A6" s="36" t="s">
        <v>342</v>
      </c>
      <c r="B6" s="102" t="s">
        <v>357</v>
      </c>
      <c r="C6" s="109">
        <v>22919884</v>
      </c>
      <c r="D6" s="109">
        <v>57501607</v>
      </c>
      <c r="E6" s="109">
        <v>78872786</v>
      </c>
      <c r="F6" s="109">
        <v>130398295.00000009</v>
      </c>
      <c r="G6" s="109">
        <v>33241533</v>
      </c>
      <c r="H6" s="109">
        <v>69365696.00000004</v>
      </c>
      <c r="I6" s="109">
        <v>103687201</v>
      </c>
      <c r="J6" s="109">
        <v>136757648.00000003</v>
      </c>
      <c r="K6" s="109">
        <v>44219564.999999985</v>
      </c>
      <c r="L6" s="109">
        <v>22750199.000000007</v>
      </c>
      <c r="M6" s="109">
        <f>IF(SUM(L6,K6)=0,"",SUM(L6,K6))</f>
        <v>66969763.99999999</v>
      </c>
      <c r="N6" s="121">
        <f>_xlfn.IFERROR(K6/G6*100-100," ")</f>
        <v>33.02504731054367</v>
      </c>
      <c r="O6" s="121">
        <f>_xlfn.IFERROR(M6/H6*100-100," ")</f>
        <v>-3.4540589054278996</v>
      </c>
      <c r="P6" s="37"/>
      <c r="Q6" s="36" t="s">
        <v>342</v>
      </c>
      <c r="R6" s="102" t="s">
        <v>357</v>
      </c>
      <c r="S6" s="110">
        <v>8816403</v>
      </c>
      <c r="T6" s="111">
        <v>18696820</v>
      </c>
      <c r="U6" s="110">
        <v>24504212</v>
      </c>
      <c r="V6" s="109">
        <v>30715215.000000004</v>
      </c>
      <c r="W6" s="109">
        <v>7511808</v>
      </c>
      <c r="X6" s="109">
        <v>21178841.999999996</v>
      </c>
      <c r="Y6" s="109">
        <v>27209680.000000007</v>
      </c>
      <c r="Z6" s="109">
        <v>34175634</v>
      </c>
      <c r="AA6" s="109">
        <v>8457514.000000004</v>
      </c>
      <c r="AB6" s="109">
        <v>12556210</v>
      </c>
      <c r="AC6" s="109">
        <f>IF(SUM(AB6,AA6)=0,"",SUM(AB6,AA6))</f>
        <v>21013724.000000004</v>
      </c>
      <c r="AD6" s="121">
        <f>_xlfn.IFERROR(AA6/W6*100-100," ")</f>
        <v>12.589592279248933</v>
      </c>
      <c r="AE6" s="121">
        <f>_xlfn.IFERROR(AC6/X6*100-100," ")</f>
        <v>-0.7796365825855531</v>
      </c>
    </row>
    <row r="7" spans="1:31" ht="16.5" customHeight="1">
      <c r="A7" s="43" t="s">
        <v>343</v>
      </c>
      <c r="B7" s="13" t="s">
        <v>358</v>
      </c>
      <c r="C7" s="109">
        <v>4584917</v>
      </c>
      <c r="D7" s="109">
        <v>9358867</v>
      </c>
      <c r="E7" s="109">
        <v>12582657</v>
      </c>
      <c r="F7" s="109">
        <v>16282313.999999998</v>
      </c>
      <c r="G7" s="109">
        <v>3723374</v>
      </c>
      <c r="H7" s="109">
        <v>8718943.999999998</v>
      </c>
      <c r="I7" s="109">
        <v>13246628.999999996</v>
      </c>
      <c r="J7" s="109">
        <v>16813822.999999996</v>
      </c>
      <c r="K7" s="109">
        <v>2765891.9999999986</v>
      </c>
      <c r="L7" s="109">
        <v>2474863</v>
      </c>
      <c r="M7" s="109">
        <f aca="true" t="shared" si="0" ref="M7:M70">IF(SUM(L7,K7)=0,"",SUM(L7,K7))</f>
        <v>5240754.999999998</v>
      </c>
      <c r="N7" s="121">
        <f aca="true" t="shared" si="1" ref="N7:N70">_xlfn.IFERROR(K7/G7*100-100," ")</f>
        <v>-25.715439813459554</v>
      </c>
      <c r="O7" s="121">
        <f aca="true" t="shared" si="2" ref="O7:O70">_xlfn.IFERROR(M7/H7*100-100," ")</f>
        <v>-39.89231952860347</v>
      </c>
      <c r="P7" s="44"/>
      <c r="Q7" s="43" t="s">
        <v>343</v>
      </c>
      <c r="R7" s="13" t="s">
        <v>358</v>
      </c>
      <c r="S7" s="109">
        <v>593616</v>
      </c>
      <c r="T7" s="112">
        <v>1376757</v>
      </c>
      <c r="U7" s="109">
        <v>1710763</v>
      </c>
      <c r="V7" s="109">
        <v>2292438.9999999986</v>
      </c>
      <c r="W7" s="109">
        <v>402942</v>
      </c>
      <c r="X7" s="109">
        <v>585620.9999999998</v>
      </c>
      <c r="Y7" s="109">
        <v>818292.0000000001</v>
      </c>
      <c r="Z7" s="109">
        <v>1270899.9999999995</v>
      </c>
      <c r="AA7" s="109">
        <v>211343.9999999999</v>
      </c>
      <c r="AB7" s="109">
        <v>304905.00000000006</v>
      </c>
      <c r="AC7" s="109">
        <f aca="true" t="shared" si="3" ref="AC7:AC70">IF(SUM(AB7,AA7)=0,"",SUM(AB7,AA7))</f>
        <v>516249</v>
      </c>
      <c r="AD7" s="121">
        <f aca="true" t="shared" si="4" ref="AD7:AD70">_xlfn.IFERROR(AA7/W7*100-100," ")</f>
        <v>-47.5497714311241</v>
      </c>
      <c r="AE7" s="121">
        <f aca="true" t="shared" si="5" ref="AE7:AE70">_xlfn.IFERROR(AC7/X7*100-100," ")</f>
        <v>-11.845886674145873</v>
      </c>
    </row>
    <row r="8" spans="1:31" ht="16.5" customHeight="1">
      <c r="A8" s="43" t="s">
        <v>344</v>
      </c>
      <c r="B8" s="13" t="s">
        <v>359</v>
      </c>
      <c r="C8" s="109">
        <v>673721</v>
      </c>
      <c r="D8" s="109">
        <v>1231080</v>
      </c>
      <c r="E8" s="109">
        <v>2008478</v>
      </c>
      <c r="F8" s="109">
        <v>2559511.0000000005</v>
      </c>
      <c r="G8" s="109">
        <v>578741</v>
      </c>
      <c r="H8" s="109">
        <v>1199522</v>
      </c>
      <c r="I8" s="109">
        <v>1726539</v>
      </c>
      <c r="J8" s="109">
        <v>2370509.9999999995</v>
      </c>
      <c r="K8" s="109">
        <v>662833.9999999999</v>
      </c>
      <c r="L8" s="109">
        <v>600382.0000000001</v>
      </c>
      <c r="M8" s="109">
        <f t="shared" si="0"/>
        <v>1263216</v>
      </c>
      <c r="N8" s="121">
        <f t="shared" si="1"/>
        <v>14.530333949037626</v>
      </c>
      <c r="O8" s="121">
        <f t="shared" si="2"/>
        <v>5.309948462804343</v>
      </c>
      <c r="P8" s="44"/>
      <c r="Q8" s="43" t="s">
        <v>344</v>
      </c>
      <c r="R8" s="13" t="s">
        <v>359</v>
      </c>
      <c r="S8" s="109">
        <v>1410304</v>
      </c>
      <c r="T8" s="112">
        <v>2461733</v>
      </c>
      <c r="U8" s="109">
        <v>2588053</v>
      </c>
      <c r="V8" s="109">
        <v>2989862.000000001</v>
      </c>
      <c r="W8" s="109">
        <v>556354</v>
      </c>
      <c r="X8" s="109">
        <v>2130448.9999999995</v>
      </c>
      <c r="Y8" s="109">
        <v>2203731</v>
      </c>
      <c r="Z8" s="109">
        <v>2343491</v>
      </c>
      <c r="AA8" s="109">
        <v>367946.99999999994</v>
      </c>
      <c r="AB8" s="109">
        <v>2044804.9999999998</v>
      </c>
      <c r="AC8" s="109">
        <f t="shared" si="3"/>
        <v>2412751.9999999995</v>
      </c>
      <c r="AD8" s="121">
        <f t="shared" si="4"/>
        <v>-33.86458981152289</v>
      </c>
      <c r="AE8" s="121">
        <f t="shared" si="5"/>
        <v>13.250868713590421</v>
      </c>
    </row>
    <row r="9" spans="1:31" ht="16.5" customHeight="1">
      <c r="A9" s="43" t="s">
        <v>345</v>
      </c>
      <c r="B9" s="13" t="s">
        <v>360</v>
      </c>
      <c r="C9" s="109">
        <v>8190777</v>
      </c>
      <c r="D9" s="109">
        <v>17075474</v>
      </c>
      <c r="E9" s="109">
        <v>30977718</v>
      </c>
      <c r="F9" s="109">
        <v>43090112.99999999</v>
      </c>
      <c r="G9" s="109">
        <v>9632015</v>
      </c>
      <c r="H9" s="109">
        <v>15974653.999999994</v>
      </c>
      <c r="I9" s="109">
        <v>27737050.999999996</v>
      </c>
      <c r="J9" s="109">
        <v>40583952.99999999</v>
      </c>
      <c r="K9" s="109">
        <v>7787932.999999995</v>
      </c>
      <c r="L9" s="109">
        <v>7450067.999999999</v>
      </c>
      <c r="M9" s="109">
        <f t="shared" si="0"/>
        <v>15238000.999999994</v>
      </c>
      <c r="N9" s="121">
        <f t="shared" si="1"/>
        <v>-19.145339786119564</v>
      </c>
      <c r="O9" s="121">
        <f t="shared" si="2"/>
        <v>-4.611386262262712</v>
      </c>
      <c r="P9" s="44"/>
      <c r="Q9" s="43" t="s">
        <v>345</v>
      </c>
      <c r="R9" s="13" t="s">
        <v>360</v>
      </c>
      <c r="S9" s="109">
        <v>319192</v>
      </c>
      <c r="T9" s="112">
        <v>857970</v>
      </c>
      <c r="U9" s="109">
        <v>1208502</v>
      </c>
      <c r="V9" s="109">
        <v>1584643.9999999998</v>
      </c>
      <c r="W9" s="109">
        <v>233311</v>
      </c>
      <c r="X9" s="109">
        <v>636735.9999999999</v>
      </c>
      <c r="Y9" s="109">
        <v>882052.9999999998</v>
      </c>
      <c r="Z9" s="109">
        <v>1178270</v>
      </c>
      <c r="AA9" s="109">
        <v>300703.99999999994</v>
      </c>
      <c r="AB9" s="109">
        <v>394772</v>
      </c>
      <c r="AC9" s="109">
        <f t="shared" si="3"/>
        <v>695476</v>
      </c>
      <c r="AD9" s="121">
        <f t="shared" si="4"/>
        <v>28.885479038707985</v>
      </c>
      <c r="AE9" s="121">
        <f t="shared" si="5"/>
        <v>9.225173384259747</v>
      </c>
    </row>
    <row r="10" spans="1:31" ht="16.5" customHeight="1">
      <c r="A10" s="43" t="s">
        <v>346</v>
      </c>
      <c r="B10" s="13" t="s">
        <v>361</v>
      </c>
      <c r="C10" s="109">
        <v>5537</v>
      </c>
      <c r="D10" s="109">
        <v>16138</v>
      </c>
      <c r="E10" s="109">
        <v>23716</v>
      </c>
      <c r="F10" s="109">
        <v>32851</v>
      </c>
      <c r="G10" s="109">
        <v>2826</v>
      </c>
      <c r="H10" s="109">
        <v>7938</v>
      </c>
      <c r="I10" s="109">
        <v>18061</v>
      </c>
      <c r="J10" s="109">
        <v>38736</v>
      </c>
      <c r="K10" s="109">
        <v>3859</v>
      </c>
      <c r="L10" s="109">
        <v>6103</v>
      </c>
      <c r="M10" s="109">
        <f t="shared" si="0"/>
        <v>9962</v>
      </c>
      <c r="N10" s="121">
        <f t="shared" si="1"/>
        <v>36.55343241330502</v>
      </c>
      <c r="O10" s="121">
        <f t="shared" si="2"/>
        <v>25.4976064499874</v>
      </c>
      <c r="P10" s="44"/>
      <c r="Q10" s="43" t="s">
        <v>346</v>
      </c>
      <c r="R10" s="13" t="s">
        <v>361</v>
      </c>
      <c r="S10" s="109">
        <v>0</v>
      </c>
      <c r="T10" s="112">
        <v>20872</v>
      </c>
      <c r="U10" s="109">
        <v>20872</v>
      </c>
      <c r="V10" s="109">
        <v>20872</v>
      </c>
      <c r="W10" s="109" t="s">
        <v>340</v>
      </c>
      <c r="X10" s="109">
        <v>3865</v>
      </c>
      <c r="Y10" s="109">
        <v>3865</v>
      </c>
      <c r="Z10" s="109">
        <v>3865</v>
      </c>
      <c r="AA10" s="109"/>
      <c r="AB10" s="109"/>
      <c r="AC10" s="109">
        <f t="shared" si="3"/>
      </c>
      <c r="AD10" s="121" t="str">
        <f t="shared" si="4"/>
        <v> </v>
      </c>
      <c r="AE10" s="121" t="str">
        <f t="shared" si="5"/>
        <v> </v>
      </c>
    </row>
    <row r="11" spans="1:31" ht="16.5" customHeight="1">
      <c r="A11" s="43" t="s">
        <v>347</v>
      </c>
      <c r="B11" s="13" t="s">
        <v>362</v>
      </c>
      <c r="C11" s="109">
        <v>1538068</v>
      </c>
      <c r="D11" s="109">
        <v>3606362</v>
      </c>
      <c r="E11" s="109">
        <v>5471650</v>
      </c>
      <c r="F11" s="109">
        <v>7058516.000000002</v>
      </c>
      <c r="G11" s="109">
        <v>913544</v>
      </c>
      <c r="H11" s="109">
        <v>4723360.999999998</v>
      </c>
      <c r="I11" s="109">
        <v>6822262.999999998</v>
      </c>
      <c r="J11" s="109">
        <v>9083195.000000006</v>
      </c>
      <c r="K11" s="109">
        <v>1847786</v>
      </c>
      <c r="L11" s="109">
        <v>1848978.9999999998</v>
      </c>
      <c r="M11" s="109">
        <f t="shared" si="0"/>
        <v>3696765</v>
      </c>
      <c r="N11" s="121">
        <f t="shared" si="1"/>
        <v>102.26568178434755</v>
      </c>
      <c r="O11" s="121">
        <f t="shared" si="2"/>
        <v>-21.73443867618839</v>
      </c>
      <c r="P11" s="44"/>
      <c r="Q11" s="43" t="s">
        <v>347</v>
      </c>
      <c r="R11" s="13" t="s">
        <v>362</v>
      </c>
      <c r="S11" s="109">
        <v>20782</v>
      </c>
      <c r="T11" s="112">
        <v>36734</v>
      </c>
      <c r="U11" s="109">
        <v>57815</v>
      </c>
      <c r="V11" s="109">
        <v>92645</v>
      </c>
      <c r="W11" s="109">
        <v>87705</v>
      </c>
      <c r="X11" s="109">
        <v>202315</v>
      </c>
      <c r="Y11" s="109">
        <v>227446</v>
      </c>
      <c r="Z11" s="109">
        <v>247711</v>
      </c>
      <c r="AA11" s="109">
        <v>87299</v>
      </c>
      <c r="AB11" s="109">
        <v>1470540</v>
      </c>
      <c r="AC11" s="109">
        <f t="shared" si="3"/>
        <v>1557839</v>
      </c>
      <c r="AD11" s="121">
        <f t="shared" si="4"/>
        <v>-0.4629154552192034</v>
      </c>
      <c r="AE11" s="121">
        <f t="shared" si="5"/>
        <v>670.0066727627709</v>
      </c>
    </row>
    <row r="12" spans="1:31" ht="16.5" customHeight="1">
      <c r="A12" s="43" t="s">
        <v>348</v>
      </c>
      <c r="B12" s="13" t="s">
        <v>363</v>
      </c>
      <c r="C12" s="109">
        <v>19200</v>
      </c>
      <c r="D12" s="109">
        <v>64604</v>
      </c>
      <c r="E12" s="109">
        <v>123966</v>
      </c>
      <c r="F12" s="109">
        <v>180663.00000000003</v>
      </c>
      <c r="G12" s="109">
        <v>75529</v>
      </c>
      <c r="H12" s="109">
        <v>138200</v>
      </c>
      <c r="I12" s="109">
        <v>246619</v>
      </c>
      <c r="J12" s="109">
        <v>309219.00000000006</v>
      </c>
      <c r="K12" s="109">
        <v>49071</v>
      </c>
      <c r="L12" s="109">
        <v>70111</v>
      </c>
      <c r="M12" s="109">
        <f t="shared" si="0"/>
        <v>119182</v>
      </c>
      <c r="N12" s="121">
        <f t="shared" si="1"/>
        <v>-35.030253280197016</v>
      </c>
      <c r="O12" s="121">
        <f t="shared" si="2"/>
        <v>-13.761215629522425</v>
      </c>
      <c r="P12" s="44"/>
      <c r="Q12" s="43" t="s">
        <v>348</v>
      </c>
      <c r="R12" s="13" t="s">
        <v>363</v>
      </c>
      <c r="S12" s="109">
        <v>13532</v>
      </c>
      <c r="T12" s="112">
        <v>20542</v>
      </c>
      <c r="U12" s="109">
        <v>27244</v>
      </c>
      <c r="V12" s="109">
        <v>31813.999999999993</v>
      </c>
      <c r="W12" s="109">
        <v>20406</v>
      </c>
      <c r="X12" s="109">
        <v>48258</v>
      </c>
      <c r="Y12" s="109">
        <v>82166</v>
      </c>
      <c r="Z12" s="109">
        <v>108548</v>
      </c>
      <c r="AA12" s="109">
        <v>21678</v>
      </c>
      <c r="AB12" s="109">
        <v>24041</v>
      </c>
      <c r="AC12" s="109">
        <f t="shared" si="3"/>
        <v>45719</v>
      </c>
      <c r="AD12" s="121">
        <f t="shared" si="4"/>
        <v>6.233460746839171</v>
      </c>
      <c r="AE12" s="121">
        <f t="shared" si="5"/>
        <v>-5.261303825272492</v>
      </c>
    </row>
    <row r="13" spans="1:31" ht="16.5" customHeight="1">
      <c r="A13" s="43" t="s">
        <v>338</v>
      </c>
      <c r="B13" s="13" t="s">
        <v>364</v>
      </c>
      <c r="C13" s="109">
        <v>43433131</v>
      </c>
      <c r="D13" s="109">
        <v>91351643</v>
      </c>
      <c r="E13" s="109">
        <v>136950585</v>
      </c>
      <c r="F13" s="109">
        <v>182767557</v>
      </c>
      <c r="G13" s="109">
        <v>41070274</v>
      </c>
      <c r="H13" s="109">
        <v>86162412</v>
      </c>
      <c r="I13" s="109">
        <v>128206526.00000003</v>
      </c>
      <c r="J13" s="109">
        <v>177394727.9999998</v>
      </c>
      <c r="K13" s="109">
        <v>42006970.99999997</v>
      </c>
      <c r="L13" s="109">
        <v>44821967.00000002</v>
      </c>
      <c r="M13" s="109">
        <f t="shared" si="0"/>
        <v>86828938</v>
      </c>
      <c r="N13" s="121">
        <f t="shared" si="1"/>
        <v>2.2807176791661306</v>
      </c>
      <c r="O13" s="121">
        <f t="shared" si="2"/>
        <v>0.7735693378685795</v>
      </c>
      <c r="P13" s="44"/>
      <c r="Q13" s="43" t="s">
        <v>338</v>
      </c>
      <c r="R13" s="13" t="s">
        <v>364</v>
      </c>
      <c r="S13" s="109">
        <v>6234293</v>
      </c>
      <c r="T13" s="112">
        <v>14404989</v>
      </c>
      <c r="U13" s="109">
        <v>23512651</v>
      </c>
      <c r="V13" s="109">
        <v>31038942.000000007</v>
      </c>
      <c r="W13" s="109">
        <v>5510236</v>
      </c>
      <c r="X13" s="109">
        <v>13208301.999999993</v>
      </c>
      <c r="Y13" s="109">
        <v>20802183.000000004</v>
      </c>
      <c r="Z13" s="109">
        <v>28408469</v>
      </c>
      <c r="AA13" s="109">
        <v>5903346</v>
      </c>
      <c r="AB13" s="109">
        <v>7014924.000000001</v>
      </c>
      <c r="AC13" s="109">
        <f t="shared" si="3"/>
        <v>12918270</v>
      </c>
      <c r="AD13" s="121">
        <f t="shared" si="4"/>
        <v>7.134177193136566</v>
      </c>
      <c r="AE13" s="121">
        <f t="shared" si="5"/>
        <v>-2.1958310765455877</v>
      </c>
    </row>
    <row r="14" spans="1:31" ht="16.5" customHeight="1">
      <c r="A14" s="43" t="s">
        <v>349</v>
      </c>
      <c r="B14" s="13" t="s">
        <v>365</v>
      </c>
      <c r="C14" s="109">
        <v>17952212</v>
      </c>
      <c r="D14" s="109">
        <v>26248858</v>
      </c>
      <c r="E14" s="109">
        <v>27533741</v>
      </c>
      <c r="F14" s="109">
        <v>40019086.99999999</v>
      </c>
      <c r="G14" s="109">
        <v>15127244</v>
      </c>
      <c r="H14" s="109">
        <v>19671815</v>
      </c>
      <c r="I14" s="109">
        <v>19671815</v>
      </c>
      <c r="J14" s="109">
        <v>35972058</v>
      </c>
      <c r="K14" s="109">
        <v>512792</v>
      </c>
      <c r="L14" s="109">
        <v>10123144.99999999</v>
      </c>
      <c r="M14" s="109">
        <f t="shared" si="0"/>
        <v>10635936.99999999</v>
      </c>
      <c r="N14" s="121">
        <f t="shared" si="1"/>
        <v>-96.61014260099196</v>
      </c>
      <c r="O14" s="121">
        <f t="shared" si="2"/>
        <v>-45.93311801681751</v>
      </c>
      <c r="P14" s="44"/>
      <c r="Q14" s="43" t="s">
        <v>349</v>
      </c>
      <c r="R14" s="13" t="s">
        <v>365</v>
      </c>
      <c r="S14" s="109">
        <v>196899</v>
      </c>
      <c r="T14" s="112">
        <v>739517</v>
      </c>
      <c r="U14" s="109">
        <v>1156464</v>
      </c>
      <c r="V14" s="109">
        <v>1597230</v>
      </c>
      <c r="W14" s="109">
        <v>356868</v>
      </c>
      <c r="X14" s="109">
        <v>715259</v>
      </c>
      <c r="Y14" s="109">
        <v>935961</v>
      </c>
      <c r="Z14" s="109">
        <v>1357629</v>
      </c>
      <c r="AA14" s="109">
        <v>275637</v>
      </c>
      <c r="AB14" s="109">
        <v>103262</v>
      </c>
      <c r="AC14" s="109">
        <f t="shared" si="3"/>
        <v>378899</v>
      </c>
      <c r="AD14" s="121">
        <f t="shared" si="4"/>
        <v>-22.762197787417193</v>
      </c>
      <c r="AE14" s="121">
        <f t="shared" si="5"/>
        <v>-47.026321933733094</v>
      </c>
    </row>
    <row r="15" spans="1:31" ht="16.5" customHeight="1">
      <c r="A15" s="43"/>
      <c r="B15" s="13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>
        <f t="shared" si="0"/>
      </c>
      <c r="N15" s="121" t="str">
        <f t="shared" si="1"/>
        <v> </v>
      </c>
      <c r="O15" s="121" t="str">
        <f t="shared" si="2"/>
        <v> </v>
      </c>
      <c r="P15" s="79"/>
      <c r="Q15" s="43"/>
      <c r="R15" s="13" t="s">
        <v>366</v>
      </c>
      <c r="S15" s="109"/>
      <c r="T15" s="112"/>
      <c r="U15" s="123"/>
      <c r="V15" s="109"/>
      <c r="W15" s="109"/>
      <c r="X15" s="109"/>
      <c r="Y15" s="109"/>
      <c r="Z15" s="109"/>
      <c r="AA15" s="109"/>
      <c r="AB15" s="109"/>
      <c r="AC15" s="109">
        <f t="shared" si="3"/>
      </c>
      <c r="AD15" s="121" t="str">
        <f t="shared" si="4"/>
        <v> </v>
      </c>
      <c r="AE15" s="121" t="str">
        <f t="shared" si="5"/>
        <v> </v>
      </c>
    </row>
    <row r="16" spans="1:31" ht="16.5" customHeight="1">
      <c r="A16" s="96" t="s">
        <v>351</v>
      </c>
      <c r="B16" s="96" t="s">
        <v>367</v>
      </c>
      <c r="C16" s="109">
        <v>0</v>
      </c>
      <c r="D16" s="109">
        <v>0</v>
      </c>
      <c r="E16" s="140">
        <v>0</v>
      </c>
      <c r="F16" s="140"/>
      <c r="G16" s="140" t="s">
        <v>340</v>
      </c>
      <c r="H16" s="140"/>
      <c r="I16" s="140"/>
      <c r="J16" s="140"/>
      <c r="K16" s="140"/>
      <c r="L16" s="140"/>
      <c r="M16" s="140">
        <f t="shared" si="0"/>
      </c>
      <c r="N16" s="121" t="str">
        <f t="shared" si="1"/>
        <v> </v>
      </c>
      <c r="O16" s="121" t="str">
        <f t="shared" si="2"/>
        <v> </v>
      </c>
      <c r="Q16" s="96" t="s">
        <v>351</v>
      </c>
      <c r="R16" s="96" t="s">
        <v>367</v>
      </c>
      <c r="S16" s="109">
        <v>0</v>
      </c>
      <c r="T16" s="118">
        <v>0</v>
      </c>
      <c r="U16" s="113">
        <v>0</v>
      </c>
      <c r="V16" s="140">
        <v>5083077</v>
      </c>
      <c r="W16" s="140" t="s">
        <v>340</v>
      </c>
      <c r="X16" s="140"/>
      <c r="Y16" s="140">
        <v>0</v>
      </c>
      <c r="Z16" s="140"/>
      <c r="AA16" s="140"/>
      <c r="AB16" s="140"/>
      <c r="AC16" s="140">
        <f t="shared" si="3"/>
      </c>
      <c r="AD16" s="121" t="str">
        <f t="shared" si="4"/>
        <v> </v>
      </c>
      <c r="AE16" s="121" t="str">
        <f t="shared" si="5"/>
        <v> </v>
      </c>
    </row>
    <row r="17" spans="1:31" ht="16.5" customHeight="1">
      <c r="A17" s="210" t="s">
        <v>352</v>
      </c>
      <c r="B17" s="96" t="s">
        <v>368</v>
      </c>
      <c r="C17" s="109">
        <v>0</v>
      </c>
      <c r="D17" s="109">
        <v>0</v>
      </c>
      <c r="E17" s="140">
        <v>0</v>
      </c>
      <c r="F17" s="140"/>
      <c r="G17" s="140">
        <v>933</v>
      </c>
      <c r="H17" s="140">
        <v>1740</v>
      </c>
      <c r="I17" s="140">
        <v>26488</v>
      </c>
      <c r="J17" s="140">
        <v>68810</v>
      </c>
      <c r="K17" s="140">
        <v>67329</v>
      </c>
      <c r="L17" s="140">
        <v>65451</v>
      </c>
      <c r="M17" s="140">
        <f t="shared" si="0"/>
        <v>132780</v>
      </c>
      <c r="N17" s="121">
        <f t="shared" si="1"/>
        <v>7116.3987138263665</v>
      </c>
      <c r="O17" s="121">
        <f t="shared" si="2"/>
        <v>7531.0344827586205</v>
      </c>
      <c r="Q17" s="210" t="s">
        <v>352</v>
      </c>
      <c r="R17" s="96" t="s">
        <v>368</v>
      </c>
      <c r="S17" s="109">
        <v>0</v>
      </c>
      <c r="T17" s="118">
        <v>0</v>
      </c>
      <c r="U17" s="113">
        <v>0</v>
      </c>
      <c r="V17" s="140"/>
      <c r="W17" s="140" t="s">
        <v>340</v>
      </c>
      <c r="X17" s="140"/>
      <c r="Y17" s="140"/>
      <c r="Z17" s="140"/>
      <c r="AA17" s="140"/>
      <c r="AB17" s="140"/>
      <c r="AC17" s="140">
        <f t="shared" si="3"/>
      </c>
      <c r="AD17" s="121" t="str">
        <f t="shared" si="4"/>
        <v> </v>
      </c>
      <c r="AE17" s="121" t="str">
        <f t="shared" si="5"/>
        <v> </v>
      </c>
    </row>
    <row r="18" spans="1:31" ht="16.5" customHeight="1">
      <c r="A18" s="96" t="s">
        <v>353</v>
      </c>
      <c r="B18" s="96" t="s">
        <v>369</v>
      </c>
      <c r="C18" s="109">
        <v>0</v>
      </c>
      <c r="D18" s="109">
        <v>0</v>
      </c>
      <c r="E18" s="140">
        <v>0</v>
      </c>
      <c r="F18" s="140"/>
      <c r="G18" s="140" t="s">
        <v>340</v>
      </c>
      <c r="H18" s="140"/>
      <c r="I18" s="140">
        <v>0</v>
      </c>
      <c r="J18" s="140"/>
      <c r="K18" s="140"/>
      <c r="L18" s="140"/>
      <c r="M18" s="140">
        <f t="shared" si="0"/>
      </c>
      <c r="N18" s="121" t="str">
        <f t="shared" si="1"/>
        <v> </v>
      </c>
      <c r="O18" s="121" t="str">
        <f t="shared" si="2"/>
        <v> </v>
      </c>
      <c r="Q18" s="96" t="s">
        <v>353</v>
      </c>
      <c r="R18" s="96" t="s">
        <v>369</v>
      </c>
      <c r="S18" s="109">
        <v>4200</v>
      </c>
      <c r="T18" s="118">
        <v>4200</v>
      </c>
      <c r="U18" s="113">
        <v>4200</v>
      </c>
      <c r="V18" s="140">
        <v>4200</v>
      </c>
      <c r="W18" s="140">
        <v>4200</v>
      </c>
      <c r="X18" s="140">
        <v>4200</v>
      </c>
      <c r="Y18" s="140">
        <v>4200</v>
      </c>
      <c r="Z18" s="140">
        <v>4200</v>
      </c>
      <c r="AA18" s="140"/>
      <c r="AB18" s="140"/>
      <c r="AC18" s="140">
        <f t="shared" si="3"/>
      </c>
      <c r="AD18" s="121">
        <f t="shared" si="4"/>
        <v>-100</v>
      </c>
      <c r="AE18" s="121" t="str">
        <f t="shared" si="5"/>
        <v> </v>
      </c>
    </row>
    <row r="19" spans="1:31" ht="16.5" customHeight="1">
      <c r="A19" s="96" t="s">
        <v>354</v>
      </c>
      <c r="B19" s="96" t="s">
        <v>370</v>
      </c>
      <c r="C19" s="109">
        <v>169262</v>
      </c>
      <c r="D19" s="109">
        <v>169262</v>
      </c>
      <c r="E19" s="140">
        <v>169262</v>
      </c>
      <c r="F19" s="140">
        <v>169565</v>
      </c>
      <c r="G19" s="140" t="s">
        <v>340</v>
      </c>
      <c r="H19" s="140">
        <v>8193</v>
      </c>
      <c r="I19" s="140">
        <v>12877</v>
      </c>
      <c r="J19" s="140">
        <v>12877</v>
      </c>
      <c r="K19" s="140">
        <v>2976</v>
      </c>
      <c r="L19" s="140">
        <v>5005</v>
      </c>
      <c r="M19" s="140">
        <f t="shared" si="0"/>
        <v>7981</v>
      </c>
      <c r="N19" s="121" t="str">
        <f t="shared" si="1"/>
        <v> </v>
      </c>
      <c r="O19" s="121">
        <f t="shared" si="2"/>
        <v>-2.587574758940562</v>
      </c>
      <c r="Q19" s="96" t="s">
        <v>354</v>
      </c>
      <c r="R19" s="96" t="s">
        <v>370</v>
      </c>
      <c r="S19" s="109">
        <v>0</v>
      </c>
      <c r="T19" s="118">
        <v>44871</v>
      </c>
      <c r="U19" s="113">
        <v>44871</v>
      </c>
      <c r="V19" s="140">
        <v>46191</v>
      </c>
      <c r="W19" s="140" t="s">
        <v>340</v>
      </c>
      <c r="X19" s="140"/>
      <c r="Y19" s="140">
        <v>8501</v>
      </c>
      <c r="Z19" s="140">
        <v>8501</v>
      </c>
      <c r="AA19" s="140"/>
      <c r="AB19" s="140">
        <v>40</v>
      </c>
      <c r="AC19" s="140">
        <f t="shared" si="3"/>
        <v>40</v>
      </c>
      <c r="AD19" s="121" t="str">
        <f t="shared" si="4"/>
        <v> </v>
      </c>
      <c r="AE19" s="121" t="str">
        <f t="shared" si="5"/>
        <v> </v>
      </c>
    </row>
    <row r="20" spans="1:31" ht="16.5" customHeight="1">
      <c r="A20" s="96" t="s">
        <v>355</v>
      </c>
      <c r="B20" s="96" t="s">
        <v>371</v>
      </c>
      <c r="C20" s="109">
        <v>2731480</v>
      </c>
      <c r="D20" s="109">
        <v>4775182</v>
      </c>
      <c r="E20" s="140">
        <v>6770776</v>
      </c>
      <c r="F20" s="140">
        <v>9287927.999999993</v>
      </c>
      <c r="G20" s="140">
        <v>2321787</v>
      </c>
      <c r="H20" s="140">
        <v>4683127.999999999</v>
      </c>
      <c r="I20" s="140">
        <v>7804671</v>
      </c>
      <c r="J20" s="140">
        <v>10645536.000000002</v>
      </c>
      <c r="K20" s="140">
        <v>1898075.9999999995</v>
      </c>
      <c r="L20" s="140">
        <v>2475895</v>
      </c>
      <c r="M20" s="140">
        <f t="shared" si="0"/>
        <v>4373971</v>
      </c>
      <c r="N20" s="121">
        <f t="shared" si="1"/>
        <v>-18.2493484544448</v>
      </c>
      <c r="O20" s="121">
        <f t="shared" si="2"/>
        <v>-6.601506514449298</v>
      </c>
      <c r="Q20" s="96" t="s">
        <v>355</v>
      </c>
      <c r="R20" s="96" t="s">
        <v>371</v>
      </c>
      <c r="S20" s="109">
        <v>152218</v>
      </c>
      <c r="T20" s="118">
        <v>390851</v>
      </c>
      <c r="U20" s="113">
        <v>585804</v>
      </c>
      <c r="V20" s="140">
        <v>788792</v>
      </c>
      <c r="W20" s="140">
        <v>82954</v>
      </c>
      <c r="X20" s="140">
        <v>264718</v>
      </c>
      <c r="Y20" s="140">
        <v>294446</v>
      </c>
      <c r="Z20" s="140">
        <v>367044.00000000023</v>
      </c>
      <c r="AA20" s="140">
        <v>204331.00000000003</v>
      </c>
      <c r="AB20" s="140">
        <v>144401</v>
      </c>
      <c r="AC20" s="140">
        <f t="shared" si="3"/>
        <v>348732</v>
      </c>
      <c r="AD20" s="121">
        <f t="shared" si="4"/>
        <v>146.31844154591707</v>
      </c>
      <c r="AE20" s="121">
        <f t="shared" si="5"/>
        <v>31.737169365135742</v>
      </c>
    </row>
    <row r="21" spans="1:31" ht="16.5" customHeight="1">
      <c r="A21" s="96" t="s">
        <v>356</v>
      </c>
      <c r="B21" s="96" t="s">
        <v>372</v>
      </c>
      <c r="C21" s="109">
        <v>1543473</v>
      </c>
      <c r="D21" s="109">
        <v>3250182</v>
      </c>
      <c r="E21" s="140">
        <v>4897647</v>
      </c>
      <c r="F21" s="140">
        <v>4966017.999999998</v>
      </c>
      <c r="G21" s="140">
        <v>1836252</v>
      </c>
      <c r="H21" s="140">
        <v>3695772.999999999</v>
      </c>
      <c r="I21" s="140">
        <v>5746564</v>
      </c>
      <c r="J21" s="140">
        <v>5832934.000000002</v>
      </c>
      <c r="K21" s="140">
        <v>604996</v>
      </c>
      <c r="L21" s="140">
        <v>175876.99999999997</v>
      </c>
      <c r="M21" s="140">
        <f t="shared" si="0"/>
        <v>780873</v>
      </c>
      <c r="N21" s="121">
        <f t="shared" si="1"/>
        <v>-67.05267033065178</v>
      </c>
      <c r="O21" s="121">
        <f t="shared" si="2"/>
        <v>-78.87118608204563</v>
      </c>
      <c r="Q21" s="96" t="s">
        <v>356</v>
      </c>
      <c r="R21" s="96" t="s">
        <v>372</v>
      </c>
      <c r="S21" s="109">
        <v>167969</v>
      </c>
      <c r="T21" s="118">
        <v>301151</v>
      </c>
      <c r="U21" s="113">
        <v>368207</v>
      </c>
      <c r="V21" s="140">
        <v>423637.99999999994</v>
      </c>
      <c r="W21" s="140">
        <v>20190</v>
      </c>
      <c r="X21" s="140">
        <v>30482</v>
      </c>
      <c r="Y21" s="140">
        <v>39402</v>
      </c>
      <c r="Z21" s="140">
        <v>62877.00000000001</v>
      </c>
      <c r="AA21" s="140">
        <v>26839</v>
      </c>
      <c r="AB21" s="140">
        <v>349988</v>
      </c>
      <c r="AC21" s="140">
        <f t="shared" si="3"/>
        <v>376827</v>
      </c>
      <c r="AD21" s="121">
        <f t="shared" si="4"/>
        <v>32.93214462605249</v>
      </c>
      <c r="AE21" s="121">
        <f t="shared" si="5"/>
        <v>1136.227937799357</v>
      </c>
    </row>
    <row r="22" spans="1:31" ht="16.5" customHeight="1">
      <c r="A22" s="96" t="s">
        <v>467</v>
      </c>
      <c r="B22" s="96" t="s">
        <v>373</v>
      </c>
      <c r="C22" s="109">
        <v>7262257</v>
      </c>
      <c r="D22" s="109">
        <v>16442231</v>
      </c>
      <c r="E22" s="140">
        <v>26113084</v>
      </c>
      <c r="F22" s="140">
        <v>35530485.000000015</v>
      </c>
      <c r="G22" s="140">
        <v>9273506</v>
      </c>
      <c r="H22" s="140">
        <v>19899973.000000015</v>
      </c>
      <c r="I22" s="140">
        <v>30324469.999999996</v>
      </c>
      <c r="J22" s="140">
        <v>40604862.00000004</v>
      </c>
      <c r="K22" s="140">
        <v>10317460.999999996</v>
      </c>
      <c r="L22" s="140">
        <v>11921270.000000004</v>
      </c>
      <c r="M22" s="140">
        <f t="shared" si="0"/>
        <v>22238731</v>
      </c>
      <c r="N22" s="121">
        <f t="shared" si="1"/>
        <v>11.257392835029137</v>
      </c>
      <c r="O22" s="121">
        <f t="shared" si="2"/>
        <v>11.752568709515245</v>
      </c>
      <c r="Q22" s="96" t="s">
        <v>467</v>
      </c>
      <c r="R22" s="96" t="s">
        <v>373</v>
      </c>
      <c r="S22" s="109">
        <v>2416416</v>
      </c>
      <c r="T22" s="118">
        <v>6675198</v>
      </c>
      <c r="U22" s="113">
        <v>9757299</v>
      </c>
      <c r="V22" s="140">
        <v>10766033.999999987</v>
      </c>
      <c r="W22" s="140">
        <v>2861939</v>
      </c>
      <c r="X22" s="140">
        <v>6877748.999999999</v>
      </c>
      <c r="Y22" s="140">
        <v>8678332</v>
      </c>
      <c r="Z22" s="140">
        <v>10270113.999999998</v>
      </c>
      <c r="AA22" s="140">
        <v>3604970.0000000005</v>
      </c>
      <c r="AB22" s="140">
        <v>3674849</v>
      </c>
      <c r="AC22" s="140">
        <f t="shared" si="3"/>
        <v>7279819</v>
      </c>
      <c r="AD22" s="121">
        <f t="shared" si="4"/>
        <v>25.96250304426475</v>
      </c>
      <c r="AE22" s="121">
        <f t="shared" si="5"/>
        <v>5.8459533780602015</v>
      </c>
    </row>
    <row r="23" spans="1:31" ht="16.5" customHeight="1">
      <c r="A23" s="96" t="s">
        <v>468</v>
      </c>
      <c r="B23" s="96" t="s">
        <v>374</v>
      </c>
      <c r="C23" s="109">
        <v>66861334</v>
      </c>
      <c r="D23" s="109">
        <v>142283742</v>
      </c>
      <c r="E23" s="140">
        <v>209162093</v>
      </c>
      <c r="F23" s="140">
        <v>281863734.00000006</v>
      </c>
      <c r="G23" s="140">
        <v>66318452</v>
      </c>
      <c r="H23" s="140">
        <v>135977296.00000003</v>
      </c>
      <c r="I23" s="140">
        <v>196128239.00000012</v>
      </c>
      <c r="J23" s="140">
        <v>270765389.0000003</v>
      </c>
      <c r="K23" s="140">
        <v>64966285.000000104</v>
      </c>
      <c r="L23" s="140">
        <v>64572387.00000002</v>
      </c>
      <c r="M23" s="140">
        <f t="shared" si="0"/>
        <v>129538672.00000012</v>
      </c>
      <c r="N23" s="121">
        <f t="shared" si="1"/>
        <v>-2.038900123905023</v>
      </c>
      <c r="O23" s="121">
        <f t="shared" si="2"/>
        <v>-4.735072831570292</v>
      </c>
      <c r="Q23" s="96" t="s">
        <v>468</v>
      </c>
      <c r="R23" s="96" t="s">
        <v>374</v>
      </c>
      <c r="S23" s="109">
        <v>6275943</v>
      </c>
      <c r="T23" s="118">
        <v>14178113</v>
      </c>
      <c r="U23" s="113">
        <v>21909428</v>
      </c>
      <c r="V23" s="140">
        <v>28785040.999999993</v>
      </c>
      <c r="W23" s="140">
        <v>6722691</v>
      </c>
      <c r="X23" s="140">
        <v>13838321.000000002</v>
      </c>
      <c r="Y23" s="140">
        <v>21472325</v>
      </c>
      <c r="Z23" s="140">
        <v>28824245.000000007</v>
      </c>
      <c r="AA23" s="140">
        <v>6387782.999999999</v>
      </c>
      <c r="AB23" s="140">
        <v>7337508.000000002</v>
      </c>
      <c r="AC23" s="140">
        <f t="shared" si="3"/>
        <v>13725291</v>
      </c>
      <c r="AD23" s="121">
        <f t="shared" si="4"/>
        <v>-4.9817550739726215</v>
      </c>
      <c r="AE23" s="121">
        <f t="shared" si="5"/>
        <v>-0.8167898403281981</v>
      </c>
    </row>
    <row r="24" spans="1:31" ht="16.5" customHeight="1">
      <c r="A24" s="96" t="s">
        <v>469</v>
      </c>
      <c r="B24" s="96" t="s">
        <v>375</v>
      </c>
      <c r="C24" s="109">
        <v>3078605</v>
      </c>
      <c r="D24" s="109">
        <v>8271039</v>
      </c>
      <c r="E24" s="140">
        <v>13281342</v>
      </c>
      <c r="F24" s="140">
        <v>19062007</v>
      </c>
      <c r="G24" s="140">
        <v>4687812</v>
      </c>
      <c r="H24" s="140">
        <v>9804628</v>
      </c>
      <c r="I24" s="140">
        <v>13920041</v>
      </c>
      <c r="J24" s="140">
        <v>18369498.999999996</v>
      </c>
      <c r="K24" s="140">
        <v>4320123.000000001</v>
      </c>
      <c r="L24" s="140">
        <v>5165033.999999999</v>
      </c>
      <c r="M24" s="140">
        <f t="shared" si="0"/>
        <v>9485157</v>
      </c>
      <c r="N24" s="121">
        <f t="shared" si="1"/>
        <v>-7.843509935978645</v>
      </c>
      <c r="O24" s="121">
        <f t="shared" si="2"/>
        <v>-3.2583694149334406</v>
      </c>
      <c r="Q24" s="96" t="s">
        <v>469</v>
      </c>
      <c r="R24" s="96" t="s">
        <v>375</v>
      </c>
      <c r="S24" s="109">
        <v>1692761</v>
      </c>
      <c r="T24" s="118">
        <v>3681087</v>
      </c>
      <c r="U24" s="113">
        <v>5334949</v>
      </c>
      <c r="V24" s="140">
        <v>6807517.000000001</v>
      </c>
      <c r="W24" s="140">
        <v>1489054</v>
      </c>
      <c r="X24" s="140">
        <v>3287087.0000000005</v>
      </c>
      <c r="Y24" s="140">
        <v>5091031</v>
      </c>
      <c r="Z24" s="140">
        <v>6632696.000000005</v>
      </c>
      <c r="AA24" s="140">
        <v>1129687.000000001</v>
      </c>
      <c r="AB24" s="140">
        <v>1435082.9999999998</v>
      </c>
      <c r="AC24" s="140">
        <f t="shared" si="3"/>
        <v>2564770.000000001</v>
      </c>
      <c r="AD24" s="121">
        <f t="shared" si="4"/>
        <v>-24.133913209326124</v>
      </c>
      <c r="AE24" s="121">
        <f t="shared" si="5"/>
        <v>-21.974380355615764</v>
      </c>
    </row>
    <row r="25" spans="1:31" ht="16.5" customHeight="1">
      <c r="A25" s="96" t="s">
        <v>470</v>
      </c>
      <c r="B25" s="96" t="s">
        <v>376</v>
      </c>
      <c r="C25" s="109">
        <v>21237583</v>
      </c>
      <c r="D25" s="109">
        <v>86289997</v>
      </c>
      <c r="E25" s="140">
        <v>139880363</v>
      </c>
      <c r="F25" s="140">
        <v>196928869.00000003</v>
      </c>
      <c r="G25" s="140">
        <v>45066248</v>
      </c>
      <c r="H25" s="140">
        <v>92339224.99999999</v>
      </c>
      <c r="I25" s="140">
        <v>120154307</v>
      </c>
      <c r="J25" s="140">
        <v>151391202.0000001</v>
      </c>
      <c r="K25" s="140">
        <v>52261361.99999998</v>
      </c>
      <c r="L25" s="140">
        <v>18621781.000000004</v>
      </c>
      <c r="M25" s="140">
        <f t="shared" si="0"/>
        <v>70883142.99999999</v>
      </c>
      <c r="N25" s="121">
        <f t="shared" si="1"/>
        <v>15.965637964802355</v>
      </c>
      <c r="O25" s="121">
        <f t="shared" si="2"/>
        <v>-23.23615126724316</v>
      </c>
      <c r="Q25" s="96" t="s">
        <v>470</v>
      </c>
      <c r="R25" s="96" t="s">
        <v>376</v>
      </c>
      <c r="S25" s="109">
        <v>7218569</v>
      </c>
      <c r="T25" s="118">
        <v>13507665</v>
      </c>
      <c r="U25" s="113">
        <v>17942890</v>
      </c>
      <c r="V25" s="140">
        <v>23812497.999999996</v>
      </c>
      <c r="W25" s="140">
        <v>5015939</v>
      </c>
      <c r="X25" s="140">
        <v>8184324.999999999</v>
      </c>
      <c r="Y25" s="140">
        <v>16122043.999999996</v>
      </c>
      <c r="Z25" s="140">
        <v>26288523.99999999</v>
      </c>
      <c r="AA25" s="140">
        <v>6167502.999999999</v>
      </c>
      <c r="AB25" s="140">
        <v>5397841</v>
      </c>
      <c r="AC25" s="140">
        <f t="shared" si="3"/>
        <v>11565344</v>
      </c>
      <c r="AD25" s="121">
        <f t="shared" si="4"/>
        <v>22.95809418734956</v>
      </c>
      <c r="AE25" s="121">
        <f t="shared" si="5"/>
        <v>41.31090835224654</v>
      </c>
    </row>
    <row r="26" spans="1:31" ht="16.5" customHeight="1">
      <c r="A26" s="96" t="s">
        <v>471</v>
      </c>
      <c r="B26" s="96" t="s">
        <v>377</v>
      </c>
      <c r="C26" s="109">
        <v>8282693</v>
      </c>
      <c r="D26" s="109">
        <v>19285127</v>
      </c>
      <c r="E26" s="140">
        <v>29906542</v>
      </c>
      <c r="F26" s="140">
        <v>38823322.99999998</v>
      </c>
      <c r="G26" s="140">
        <v>8716985</v>
      </c>
      <c r="H26" s="140">
        <v>19716222</v>
      </c>
      <c r="I26" s="140">
        <v>29916150.000000004</v>
      </c>
      <c r="J26" s="140">
        <v>38409228.99999999</v>
      </c>
      <c r="K26" s="140">
        <v>8668177.999999996</v>
      </c>
      <c r="L26" s="140">
        <v>9805751</v>
      </c>
      <c r="M26" s="140">
        <f t="shared" si="0"/>
        <v>18473928.999999996</v>
      </c>
      <c r="N26" s="121">
        <f t="shared" si="1"/>
        <v>-0.5599068944136576</v>
      </c>
      <c r="O26" s="121">
        <f t="shared" si="2"/>
        <v>-6.300867377127332</v>
      </c>
      <c r="Q26" s="96" t="s">
        <v>471</v>
      </c>
      <c r="R26" s="96" t="s">
        <v>377</v>
      </c>
      <c r="S26" s="109">
        <v>2771998</v>
      </c>
      <c r="T26" s="118">
        <v>5491879</v>
      </c>
      <c r="U26" s="113">
        <v>8076808</v>
      </c>
      <c r="V26" s="140">
        <v>10050995.999999994</v>
      </c>
      <c r="W26" s="140">
        <v>2399210</v>
      </c>
      <c r="X26" s="140">
        <v>5405874.000000001</v>
      </c>
      <c r="Y26" s="140">
        <v>7947338</v>
      </c>
      <c r="Z26" s="140">
        <v>10276731.000000004</v>
      </c>
      <c r="AA26" s="140">
        <v>2311847</v>
      </c>
      <c r="AB26" s="140">
        <v>3065209.999999999</v>
      </c>
      <c r="AC26" s="140">
        <f t="shared" si="3"/>
        <v>5377056.999999999</v>
      </c>
      <c r="AD26" s="121">
        <f t="shared" si="4"/>
        <v>-3.6413236023524433</v>
      </c>
      <c r="AE26" s="121">
        <f t="shared" si="5"/>
        <v>-0.533068288310119</v>
      </c>
    </row>
    <row r="27" spans="1:31" ht="16.5" customHeight="1">
      <c r="A27" s="96" t="s">
        <v>472</v>
      </c>
      <c r="B27" s="96" t="s">
        <v>378</v>
      </c>
      <c r="C27" s="109">
        <v>3622288</v>
      </c>
      <c r="D27" s="109">
        <v>7043354</v>
      </c>
      <c r="E27" s="140">
        <v>11170829</v>
      </c>
      <c r="F27" s="140">
        <v>16142527.999999994</v>
      </c>
      <c r="G27" s="140">
        <v>4772941</v>
      </c>
      <c r="H27" s="140">
        <v>10145764.999999998</v>
      </c>
      <c r="I27" s="140">
        <v>14292494</v>
      </c>
      <c r="J27" s="140">
        <v>20110054.000000004</v>
      </c>
      <c r="K27" s="140">
        <v>5205791</v>
      </c>
      <c r="L27" s="140">
        <v>6724958</v>
      </c>
      <c r="M27" s="140">
        <f t="shared" si="0"/>
        <v>11930749</v>
      </c>
      <c r="N27" s="121">
        <f t="shared" si="1"/>
        <v>9.068831984304865</v>
      </c>
      <c r="O27" s="121">
        <f t="shared" si="2"/>
        <v>17.593389951373823</v>
      </c>
      <c r="Q27" s="96" t="s">
        <v>472</v>
      </c>
      <c r="R27" s="96" t="s">
        <v>378</v>
      </c>
      <c r="S27" s="109">
        <v>7472953</v>
      </c>
      <c r="T27" s="118">
        <v>15231752</v>
      </c>
      <c r="U27" s="113">
        <v>22154211</v>
      </c>
      <c r="V27" s="140">
        <v>29279903.99999999</v>
      </c>
      <c r="W27" s="140">
        <v>6460494</v>
      </c>
      <c r="X27" s="140">
        <v>12804147.000000006</v>
      </c>
      <c r="Y27" s="140">
        <v>21251891.999999993</v>
      </c>
      <c r="Z27" s="140">
        <v>30716803.99999999</v>
      </c>
      <c r="AA27" s="140">
        <v>9068647.999999994</v>
      </c>
      <c r="AB27" s="140">
        <v>8362644</v>
      </c>
      <c r="AC27" s="140">
        <f t="shared" si="3"/>
        <v>17431291.999999993</v>
      </c>
      <c r="AD27" s="121">
        <f t="shared" si="4"/>
        <v>40.370813748917556</v>
      </c>
      <c r="AE27" s="121">
        <f t="shared" si="5"/>
        <v>36.13786220979799</v>
      </c>
    </row>
    <row r="28" spans="1:31" ht="16.5" customHeight="1">
      <c r="A28" s="96" t="s">
        <v>473</v>
      </c>
      <c r="B28" s="96" t="s">
        <v>379</v>
      </c>
      <c r="C28" s="109">
        <v>668314</v>
      </c>
      <c r="D28" s="109">
        <v>1959236</v>
      </c>
      <c r="E28" s="140">
        <v>3267795</v>
      </c>
      <c r="F28" s="140">
        <v>4776606.999999999</v>
      </c>
      <c r="G28" s="140">
        <v>706736</v>
      </c>
      <c r="H28" s="140">
        <v>1506125.9999999998</v>
      </c>
      <c r="I28" s="140">
        <v>2157819</v>
      </c>
      <c r="J28" s="140">
        <v>2873988.0000000005</v>
      </c>
      <c r="K28" s="140">
        <v>658834</v>
      </c>
      <c r="L28" s="140">
        <v>875018.9999999999</v>
      </c>
      <c r="M28" s="140">
        <f t="shared" si="0"/>
        <v>1533853</v>
      </c>
      <c r="N28" s="121">
        <f t="shared" si="1"/>
        <v>-6.777919902198278</v>
      </c>
      <c r="O28" s="121">
        <f t="shared" si="2"/>
        <v>1.8409482340786951</v>
      </c>
      <c r="Q28" s="96" t="s">
        <v>473</v>
      </c>
      <c r="R28" s="96" t="s">
        <v>379</v>
      </c>
      <c r="S28" s="109">
        <v>5669723</v>
      </c>
      <c r="T28" s="118">
        <v>11516979</v>
      </c>
      <c r="U28" s="113">
        <v>17476718</v>
      </c>
      <c r="V28" s="140">
        <v>23410326.999999974</v>
      </c>
      <c r="W28" s="140">
        <v>5400657</v>
      </c>
      <c r="X28" s="140">
        <v>10616865.999999998</v>
      </c>
      <c r="Y28" s="140">
        <v>16196882.999999996</v>
      </c>
      <c r="Z28" s="140">
        <v>22865399.00000001</v>
      </c>
      <c r="AA28" s="140">
        <v>6977065.999999998</v>
      </c>
      <c r="AB28" s="140">
        <v>6462708.999999998</v>
      </c>
      <c r="AC28" s="140">
        <f t="shared" si="3"/>
        <v>13439774.999999996</v>
      </c>
      <c r="AD28" s="121">
        <f t="shared" si="4"/>
        <v>29.189207905630724</v>
      </c>
      <c r="AE28" s="121">
        <f t="shared" si="5"/>
        <v>26.58891051276335</v>
      </c>
    </row>
    <row r="29" spans="1:31" ht="16.5" customHeight="1">
      <c r="A29" s="96" t="s">
        <v>474</v>
      </c>
      <c r="B29" s="96" t="s">
        <v>380</v>
      </c>
      <c r="C29" s="109">
        <v>3263702</v>
      </c>
      <c r="D29" s="109">
        <v>10342382</v>
      </c>
      <c r="E29" s="140">
        <v>15872768</v>
      </c>
      <c r="F29" s="140">
        <v>21295004.000000004</v>
      </c>
      <c r="G29" s="140">
        <v>5757230</v>
      </c>
      <c r="H29" s="140">
        <v>12826196.999999996</v>
      </c>
      <c r="I29" s="140">
        <v>18534114.999999996</v>
      </c>
      <c r="J29" s="140">
        <v>22688556.00000003</v>
      </c>
      <c r="K29" s="140">
        <v>3691905</v>
      </c>
      <c r="L29" s="140">
        <v>8361220.999999994</v>
      </c>
      <c r="M29" s="140">
        <f t="shared" si="0"/>
        <v>12053125.999999994</v>
      </c>
      <c r="N29" s="121">
        <f t="shared" si="1"/>
        <v>-35.873588513920765</v>
      </c>
      <c r="O29" s="121">
        <f t="shared" si="2"/>
        <v>-6.0272815083068</v>
      </c>
      <c r="Q29" s="96" t="s">
        <v>474</v>
      </c>
      <c r="R29" s="96" t="s">
        <v>380</v>
      </c>
      <c r="S29" s="109">
        <v>8792692</v>
      </c>
      <c r="T29" s="118">
        <v>17925987</v>
      </c>
      <c r="U29" s="113">
        <v>27748655</v>
      </c>
      <c r="V29" s="140">
        <v>36772018.00000003</v>
      </c>
      <c r="W29" s="140">
        <v>8687644</v>
      </c>
      <c r="X29" s="140">
        <v>18664114.00000001</v>
      </c>
      <c r="Y29" s="140">
        <v>28829602.000000015</v>
      </c>
      <c r="Z29" s="140">
        <v>40640022.999999985</v>
      </c>
      <c r="AA29" s="140">
        <v>10789837.999999996</v>
      </c>
      <c r="AB29" s="140">
        <v>11722906.000000002</v>
      </c>
      <c r="AC29" s="140">
        <f t="shared" si="3"/>
        <v>22512744</v>
      </c>
      <c r="AD29" s="121">
        <f t="shared" si="4"/>
        <v>24.19751545988757</v>
      </c>
      <c r="AE29" s="121">
        <f t="shared" si="5"/>
        <v>20.620480565002893</v>
      </c>
    </row>
    <row r="30" spans="1:31" ht="16.5" customHeight="1">
      <c r="A30" s="96" t="s">
        <v>475</v>
      </c>
      <c r="B30" s="96" t="s">
        <v>381</v>
      </c>
      <c r="C30" s="109">
        <v>3580296</v>
      </c>
      <c r="D30" s="109">
        <v>8104553</v>
      </c>
      <c r="E30" s="140">
        <v>11319433</v>
      </c>
      <c r="F30" s="140">
        <v>16993258.999999996</v>
      </c>
      <c r="G30" s="140">
        <v>5488433</v>
      </c>
      <c r="H30" s="140">
        <v>10962456.000000004</v>
      </c>
      <c r="I30" s="140">
        <v>13224723.999999998</v>
      </c>
      <c r="J30" s="140">
        <v>18962504.000000004</v>
      </c>
      <c r="K30" s="140">
        <v>4809094</v>
      </c>
      <c r="L30" s="140">
        <v>4609738.000000002</v>
      </c>
      <c r="M30" s="140">
        <f t="shared" si="0"/>
        <v>9418832.000000002</v>
      </c>
      <c r="N30" s="121">
        <f t="shared" si="1"/>
        <v>-12.377649503965884</v>
      </c>
      <c r="O30" s="121">
        <f t="shared" si="2"/>
        <v>-14.081005205402889</v>
      </c>
      <c r="Q30" s="96" t="s">
        <v>475</v>
      </c>
      <c r="R30" s="96" t="s">
        <v>381</v>
      </c>
      <c r="S30" s="109">
        <v>18712067</v>
      </c>
      <c r="T30" s="118">
        <v>33548343</v>
      </c>
      <c r="U30" s="113">
        <v>49003550</v>
      </c>
      <c r="V30" s="140">
        <v>67371143.99999999</v>
      </c>
      <c r="W30" s="140">
        <v>20438698</v>
      </c>
      <c r="X30" s="140">
        <v>37825733</v>
      </c>
      <c r="Y30" s="140">
        <v>57361651.999999985</v>
      </c>
      <c r="Z30" s="140">
        <v>76265277.00000001</v>
      </c>
      <c r="AA30" s="140">
        <v>24854537.999999996</v>
      </c>
      <c r="AB30" s="140">
        <v>18834745.999999996</v>
      </c>
      <c r="AC30" s="140">
        <f t="shared" si="3"/>
        <v>43689283.99999999</v>
      </c>
      <c r="AD30" s="121">
        <f t="shared" si="4"/>
        <v>21.605290121709302</v>
      </c>
      <c r="AE30" s="121">
        <f t="shared" si="5"/>
        <v>15.501486778854996</v>
      </c>
    </row>
    <row r="31" spans="1:31" ht="16.5" customHeight="1">
      <c r="A31" s="96" t="s">
        <v>476</v>
      </c>
      <c r="B31" s="96" t="s">
        <v>21</v>
      </c>
      <c r="C31" s="109">
        <v>3120352</v>
      </c>
      <c r="D31" s="109">
        <v>9270984</v>
      </c>
      <c r="E31" s="140">
        <v>15920695</v>
      </c>
      <c r="F31" s="140">
        <v>20269168.00000001</v>
      </c>
      <c r="G31" s="140">
        <v>3676011</v>
      </c>
      <c r="H31" s="140">
        <v>9849307.000000004</v>
      </c>
      <c r="I31" s="140">
        <v>15484597</v>
      </c>
      <c r="J31" s="140">
        <v>19865961.99999999</v>
      </c>
      <c r="K31" s="140">
        <v>5011318</v>
      </c>
      <c r="L31" s="140">
        <v>10736401.999999996</v>
      </c>
      <c r="M31" s="140">
        <f t="shared" si="0"/>
        <v>15747719.999999996</v>
      </c>
      <c r="N31" s="121">
        <f t="shared" si="1"/>
        <v>36.32489130201188</v>
      </c>
      <c r="O31" s="121">
        <f t="shared" si="2"/>
        <v>59.88657882224598</v>
      </c>
      <c r="Q31" s="96" t="s">
        <v>476</v>
      </c>
      <c r="R31" s="96" t="s">
        <v>21</v>
      </c>
      <c r="S31" s="109">
        <v>81558315</v>
      </c>
      <c r="T31" s="118">
        <v>180112250</v>
      </c>
      <c r="U31" s="113">
        <v>267758016</v>
      </c>
      <c r="V31" s="140">
        <v>361075526.9999992</v>
      </c>
      <c r="W31" s="140">
        <v>90354827</v>
      </c>
      <c r="X31" s="140">
        <v>188813287.9999998</v>
      </c>
      <c r="Y31" s="140">
        <v>286420937.0000002</v>
      </c>
      <c r="Z31" s="140">
        <v>382682438.99999976</v>
      </c>
      <c r="AA31" s="140">
        <v>80473814</v>
      </c>
      <c r="AB31" s="140">
        <v>105706134.99999993</v>
      </c>
      <c r="AC31" s="140">
        <f t="shared" si="3"/>
        <v>186179948.99999994</v>
      </c>
      <c r="AD31" s="121">
        <f t="shared" si="4"/>
        <v>-10.935788743195758</v>
      </c>
      <c r="AE31" s="121">
        <f t="shared" si="5"/>
        <v>-1.3946788533230006</v>
      </c>
    </row>
    <row r="32" spans="1:31" ht="16.5" customHeight="1">
      <c r="A32" s="96" t="s">
        <v>477</v>
      </c>
      <c r="B32" s="96" t="s">
        <v>382</v>
      </c>
      <c r="C32" s="109">
        <v>5172</v>
      </c>
      <c r="D32" s="109">
        <v>12682</v>
      </c>
      <c r="E32" s="140">
        <v>20753</v>
      </c>
      <c r="F32" s="140">
        <v>25999</v>
      </c>
      <c r="G32" s="140">
        <v>6322</v>
      </c>
      <c r="H32" s="140">
        <v>8909</v>
      </c>
      <c r="I32" s="140">
        <v>56632</v>
      </c>
      <c r="J32" s="140">
        <v>56632</v>
      </c>
      <c r="K32" s="140"/>
      <c r="L32" s="140"/>
      <c r="M32" s="140">
        <f t="shared" si="0"/>
      </c>
      <c r="N32" s="121">
        <f t="shared" si="1"/>
        <v>-100</v>
      </c>
      <c r="O32" s="121" t="str">
        <f t="shared" si="2"/>
        <v> </v>
      </c>
      <c r="Q32" s="96" t="s">
        <v>477</v>
      </c>
      <c r="R32" s="96" t="s">
        <v>382</v>
      </c>
      <c r="S32" s="109">
        <v>2050</v>
      </c>
      <c r="T32" s="118">
        <v>2050</v>
      </c>
      <c r="U32" s="113">
        <v>3825</v>
      </c>
      <c r="V32" s="140">
        <v>398241.99999999994</v>
      </c>
      <c r="W32" s="140">
        <v>338808</v>
      </c>
      <c r="X32" s="140">
        <v>706117</v>
      </c>
      <c r="Y32" s="140">
        <v>1144245</v>
      </c>
      <c r="Z32" s="140">
        <v>1404007</v>
      </c>
      <c r="AA32" s="140">
        <v>271722</v>
      </c>
      <c r="AB32" s="140">
        <v>358304</v>
      </c>
      <c r="AC32" s="140">
        <f t="shared" si="3"/>
        <v>630026</v>
      </c>
      <c r="AD32" s="121">
        <f t="shared" si="4"/>
        <v>-19.80059502727208</v>
      </c>
      <c r="AE32" s="121">
        <f t="shared" si="5"/>
        <v>-10.775976219238458</v>
      </c>
    </row>
    <row r="33" spans="1:31" ht="16.5" customHeight="1">
      <c r="A33" s="96" t="s">
        <v>478</v>
      </c>
      <c r="B33" s="96" t="s">
        <v>383</v>
      </c>
      <c r="C33" s="109">
        <v>234985</v>
      </c>
      <c r="D33" s="109">
        <v>410417</v>
      </c>
      <c r="E33" s="140">
        <v>626636</v>
      </c>
      <c r="F33" s="140">
        <v>848567.9999999998</v>
      </c>
      <c r="G33" s="140">
        <v>154414</v>
      </c>
      <c r="H33" s="140">
        <v>300212</v>
      </c>
      <c r="I33" s="140">
        <v>422695</v>
      </c>
      <c r="J33" s="140">
        <v>574442.9999999998</v>
      </c>
      <c r="K33" s="140">
        <v>157193.99999999997</v>
      </c>
      <c r="L33" s="140">
        <v>129425</v>
      </c>
      <c r="M33" s="140">
        <f t="shared" si="0"/>
        <v>286619</v>
      </c>
      <c r="N33" s="121">
        <f t="shared" si="1"/>
        <v>1.8003548901006212</v>
      </c>
      <c r="O33" s="121">
        <f t="shared" si="2"/>
        <v>-4.527800354416215</v>
      </c>
      <c r="Q33" s="96" t="s">
        <v>478</v>
      </c>
      <c r="R33" s="96" t="s">
        <v>383</v>
      </c>
      <c r="S33" s="109">
        <v>2863785</v>
      </c>
      <c r="T33" s="118">
        <v>6181635</v>
      </c>
      <c r="U33" s="113">
        <v>9297826</v>
      </c>
      <c r="V33" s="140">
        <v>12121911.999999998</v>
      </c>
      <c r="W33" s="140">
        <v>3821923</v>
      </c>
      <c r="X33" s="140">
        <v>7284253.000000002</v>
      </c>
      <c r="Y33" s="140">
        <v>11339427</v>
      </c>
      <c r="Z33" s="140">
        <v>14837235.999999996</v>
      </c>
      <c r="AA33" s="140">
        <v>3694980.0000000005</v>
      </c>
      <c r="AB33" s="140">
        <v>3753376.000000001</v>
      </c>
      <c r="AC33" s="140">
        <f t="shared" si="3"/>
        <v>7448356.000000002</v>
      </c>
      <c r="AD33" s="121">
        <f t="shared" si="4"/>
        <v>-3.3214431583263035</v>
      </c>
      <c r="AE33" s="121">
        <f t="shared" si="5"/>
        <v>2.252845967870698</v>
      </c>
    </row>
    <row r="34" spans="1:31" ht="16.5" customHeight="1">
      <c r="A34" s="96" t="s">
        <v>479</v>
      </c>
      <c r="B34" s="96" t="s">
        <v>384</v>
      </c>
      <c r="C34" s="109">
        <v>3322142</v>
      </c>
      <c r="D34" s="109">
        <v>6341231</v>
      </c>
      <c r="E34" s="140">
        <v>10085912</v>
      </c>
      <c r="F34" s="140">
        <v>12830989</v>
      </c>
      <c r="G34" s="140">
        <v>3240673</v>
      </c>
      <c r="H34" s="140">
        <v>5841961.999999995</v>
      </c>
      <c r="I34" s="140">
        <v>8042630</v>
      </c>
      <c r="J34" s="140">
        <v>10414691.999999998</v>
      </c>
      <c r="K34" s="140">
        <v>2966247.9999999995</v>
      </c>
      <c r="L34" s="140">
        <v>2910670.9999999995</v>
      </c>
      <c r="M34" s="140">
        <f t="shared" si="0"/>
        <v>5876918.999999999</v>
      </c>
      <c r="N34" s="121">
        <f t="shared" si="1"/>
        <v>-8.468148437068493</v>
      </c>
      <c r="O34" s="121">
        <f t="shared" si="2"/>
        <v>0.5983777367946459</v>
      </c>
      <c r="Q34" s="96" t="s">
        <v>479</v>
      </c>
      <c r="R34" s="96" t="s">
        <v>384</v>
      </c>
      <c r="S34" s="109">
        <v>9422319</v>
      </c>
      <c r="T34" s="118">
        <v>21784613</v>
      </c>
      <c r="U34" s="113">
        <v>31799436</v>
      </c>
      <c r="V34" s="140">
        <v>41738277.00000005</v>
      </c>
      <c r="W34" s="140">
        <v>8743647</v>
      </c>
      <c r="X34" s="140">
        <v>19794045</v>
      </c>
      <c r="Y34" s="140">
        <v>28201206.000000004</v>
      </c>
      <c r="Z34" s="140">
        <v>37702749.00000003</v>
      </c>
      <c r="AA34" s="140">
        <v>9427875.000000002</v>
      </c>
      <c r="AB34" s="140">
        <v>10681878.999999996</v>
      </c>
      <c r="AC34" s="140">
        <f t="shared" si="3"/>
        <v>20109754</v>
      </c>
      <c r="AD34" s="121">
        <f t="shared" si="4"/>
        <v>7.825430280980044</v>
      </c>
      <c r="AE34" s="121">
        <f t="shared" si="5"/>
        <v>1.5949695981796594</v>
      </c>
    </row>
    <row r="35" spans="1:31" ht="16.5" customHeight="1">
      <c r="A35" s="96" t="s">
        <v>480</v>
      </c>
      <c r="B35" s="96" t="s">
        <v>385</v>
      </c>
      <c r="C35" s="109">
        <v>11790274</v>
      </c>
      <c r="D35" s="109">
        <v>24112420</v>
      </c>
      <c r="E35" s="140">
        <v>37762317</v>
      </c>
      <c r="F35" s="140">
        <v>52099869.00000001</v>
      </c>
      <c r="G35" s="140">
        <v>12347823</v>
      </c>
      <c r="H35" s="140">
        <v>22545353.000000007</v>
      </c>
      <c r="I35" s="140">
        <v>35144709</v>
      </c>
      <c r="J35" s="140">
        <v>48350546.999999985</v>
      </c>
      <c r="K35" s="140">
        <v>12812751.999999996</v>
      </c>
      <c r="L35" s="140">
        <v>10875284.99999999</v>
      </c>
      <c r="M35" s="140">
        <f t="shared" si="0"/>
        <v>23688036.999999985</v>
      </c>
      <c r="N35" s="121">
        <f t="shared" si="1"/>
        <v>3.7652710117402677</v>
      </c>
      <c r="O35" s="121">
        <f t="shared" si="2"/>
        <v>5.068379279756584</v>
      </c>
      <c r="Q35" s="96" t="s">
        <v>480</v>
      </c>
      <c r="R35" s="96" t="s">
        <v>385</v>
      </c>
      <c r="S35" s="109">
        <v>9552843</v>
      </c>
      <c r="T35" s="118">
        <v>23126318</v>
      </c>
      <c r="U35" s="113">
        <v>34690625</v>
      </c>
      <c r="V35" s="140">
        <v>46833930.99999997</v>
      </c>
      <c r="W35" s="140">
        <v>12867749</v>
      </c>
      <c r="X35" s="140">
        <v>26417716.00000002</v>
      </c>
      <c r="Y35" s="140">
        <v>38000821.00000001</v>
      </c>
      <c r="Z35" s="140">
        <v>44147974.999999955</v>
      </c>
      <c r="AA35" s="140">
        <v>6481175.999999999</v>
      </c>
      <c r="AB35" s="140">
        <v>7168975.000000007</v>
      </c>
      <c r="AC35" s="140">
        <f t="shared" si="3"/>
        <v>13650151.000000007</v>
      </c>
      <c r="AD35" s="121">
        <f t="shared" si="4"/>
        <v>-49.63240268363954</v>
      </c>
      <c r="AE35" s="121">
        <f t="shared" si="5"/>
        <v>-48.329556574837895</v>
      </c>
    </row>
    <row r="36" spans="1:31" ht="16.5" customHeight="1">
      <c r="A36" s="96" t="s">
        <v>481</v>
      </c>
      <c r="B36" s="96" t="s">
        <v>386</v>
      </c>
      <c r="C36" s="109">
        <v>170053191</v>
      </c>
      <c r="D36" s="109">
        <v>319674644</v>
      </c>
      <c r="E36" s="140">
        <v>525938786</v>
      </c>
      <c r="F36" s="140">
        <v>666278322.0000026</v>
      </c>
      <c r="G36" s="140">
        <v>183733250</v>
      </c>
      <c r="H36" s="140">
        <v>339129890.0000006</v>
      </c>
      <c r="I36" s="140">
        <v>539876400.0000005</v>
      </c>
      <c r="J36" s="140">
        <v>681125607</v>
      </c>
      <c r="K36" s="140">
        <v>191045054.00000003</v>
      </c>
      <c r="L36" s="140">
        <v>121635766.99999994</v>
      </c>
      <c r="M36" s="140">
        <f t="shared" si="0"/>
        <v>312680821</v>
      </c>
      <c r="N36" s="121">
        <f t="shared" si="1"/>
        <v>3.9795758252793263</v>
      </c>
      <c r="O36" s="121">
        <f t="shared" si="2"/>
        <v>-7.799096977267482</v>
      </c>
      <c r="Q36" s="96" t="s">
        <v>481</v>
      </c>
      <c r="R36" s="96" t="s">
        <v>386</v>
      </c>
      <c r="S36" s="109">
        <v>46176700</v>
      </c>
      <c r="T36" s="118">
        <v>79163578</v>
      </c>
      <c r="U36" s="113">
        <v>157354898</v>
      </c>
      <c r="V36" s="140">
        <v>200463579.99999967</v>
      </c>
      <c r="W36" s="140">
        <v>66838479</v>
      </c>
      <c r="X36" s="140">
        <v>114602485.99999978</v>
      </c>
      <c r="Y36" s="140">
        <v>167159156</v>
      </c>
      <c r="Z36" s="140">
        <v>218401581.99999896</v>
      </c>
      <c r="AA36" s="140">
        <v>52185782.99999998</v>
      </c>
      <c r="AB36" s="140">
        <v>42937224.00000004</v>
      </c>
      <c r="AC36" s="140">
        <f t="shared" si="3"/>
        <v>95123007.00000001</v>
      </c>
      <c r="AD36" s="121">
        <f t="shared" si="4"/>
        <v>-21.92254554446103</v>
      </c>
      <c r="AE36" s="121">
        <f t="shared" si="5"/>
        <v>-16.997431451879493</v>
      </c>
    </row>
    <row r="37" spans="1:31" ht="16.5" customHeight="1">
      <c r="A37" s="96" t="s">
        <v>482</v>
      </c>
      <c r="B37" s="96" t="s">
        <v>387</v>
      </c>
      <c r="C37" s="109">
        <v>411414</v>
      </c>
      <c r="D37" s="109">
        <v>965455</v>
      </c>
      <c r="E37" s="140">
        <v>2298763</v>
      </c>
      <c r="F37" s="140">
        <v>2663018.0000000005</v>
      </c>
      <c r="G37" s="140">
        <v>273569</v>
      </c>
      <c r="H37" s="140">
        <v>872615.0000000001</v>
      </c>
      <c r="I37" s="140">
        <v>2162425.0000000005</v>
      </c>
      <c r="J37" s="140">
        <v>2612506.0000000005</v>
      </c>
      <c r="K37" s="140">
        <v>206074.00000000003</v>
      </c>
      <c r="L37" s="140">
        <v>560273</v>
      </c>
      <c r="M37" s="140">
        <f t="shared" si="0"/>
        <v>766347</v>
      </c>
      <c r="N37" s="121">
        <f t="shared" si="1"/>
        <v>-24.672020587127918</v>
      </c>
      <c r="O37" s="121">
        <f t="shared" si="2"/>
        <v>-12.178108329561155</v>
      </c>
      <c r="Q37" s="96" t="s">
        <v>482</v>
      </c>
      <c r="R37" s="96" t="s">
        <v>387</v>
      </c>
      <c r="S37" s="109">
        <v>164986</v>
      </c>
      <c r="T37" s="118">
        <v>1376244</v>
      </c>
      <c r="U37" s="113">
        <v>2923781</v>
      </c>
      <c r="V37" s="140">
        <v>3632131.9999999986</v>
      </c>
      <c r="W37" s="140">
        <v>185138</v>
      </c>
      <c r="X37" s="140">
        <v>526257.9999999998</v>
      </c>
      <c r="Y37" s="140">
        <v>1598952.9999999998</v>
      </c>
      <c r="Z37" s="140">
        <v>2426156</v>
      </c>
      <c r="AA37" s="140">
        <v>1029828.9999999999</v>
      </c>
      <c r="AB37" s="140">
        <v>1011082.0000000002</v>
      </c>
      <c r="AC37" s="140">
        <f t="shared" si="3"/>
        <v>2040911</v>
      </c>
      <c r="AD37" s="121">
        <f t="shared" si="4"/>
        <v>456.24939234516944</v>
      </c>
      <c r="AE37" s="121">
        <f t="shared" si="5"/>
        <v>287.81567216080344</v>
      </c>
    </row>
    <row r="38" spans="1:31" ht="16.5" customHeight="1">
      <c r="A38" s="96" t="s">
        <v>483</v>
      </c>
      <c r="B38" s="96" t="s">
        <v>388</v>
      </c>
      <c r="C38" s="109">
        <v>18188545</v>
      </c>
      <c r="D38" s="109">
        <v>29935611</v>
      </c>
      <c r="E38" s="140">
        <v>80902150</v>
      </c>
      <c r="F38" s="140">
        <v>110691275.00000003</v>
      </c>
      <c r="G38" s="140">
        <v>20599779</v>
      </c>
      <c r="H38" s="140">
        <v>32763632</v>
      </c>
      <c r="I38" s="140">
        <v>83336502.99999997</v>
      </c>
      <c r="J38" s="140">
        <v>111281005.00000004</v>
      </c>
      <c r="K38" s="140">
        <v>17978728</v>
      </c>
      <c r="L38" s="140">
        <v>11329096</v>
      </c>
      <c r="M38" s="140">
        <f t="shared" si="0"/>
        <v>29307824</v>
      </c>
      <c r="N38" s="121">
        <f t="shared" si="1"/>
        <v>-12.723685045358977</v>
      </c>
      <c r="O38" s="121">
        <f t="shared" si="2"/>
        <v>-10.547695078494343</v>
      </c>
      <c r="Q38" s="96" t="s">
        <v>483</v>
      </c>
      <c r="R38" s="96" t="s">
        <v>388</v>
      </c>
      <c r="S38" s="109">
        <v>3518376</v>
      </c>
      <c r="T38" s="118">
        <v>6498965</v>
      </c>
      <c r="U38" s="113">
        <v>21900166</v>
      </c>
      <c r="V38" s="140">
        <v>30857276.999999985</v>
      </c>
      <c r="W38" s="140">
        <v>7558996</v>
      </c>
      <c r="X38" s="140">
        <v>12167814.000000006</v>
      </c>
      <c r="Y38" s="140">
        <v>19545461.000000004</v>
      </c>
      <c r="Z38" s="140">
        <v>26395865.999999985</v>
      </c>
      <c r="AA38" s="140">
        <v>4920850</v>
      </c>
      <c r="AB38" s="140">
        <v>4856641</v>
      </c>
      <c r="AC38" s="140">
        <f t="shared" si="3"/>
        <v>9777491</v>
      </c>
      <c r="AD38" s="121">
        <f t="shared" si="4"/>
        <v>-34.900746077918285</v>
      </c>
      <c r="AE38" s="121">
        <f t="shared" si="5"/>
        <v>-19.64463789469501</v>
      </c>
    </row>
    <row r="39" spans="1:31" ht="16.5" customHeight="1">
      <c r="A39" s="96" t="s">
        <v>484</v>
      </c>
      <c r="B39" s="96" t="s">
        <v>389</v>
      </c>
      <c r="C39" s="109">
        <v>21171920</v>
      </c>
      <c r="D39" s="109">
        <v>43717163</v>
      </c>
      <c r="E39" s="140">
        <v>67100917</v>
      </c>
      <c r="F39" s="140">
        <v>89900747.00000012</v>
      </c>
      <c r="G39" s="140">
        <v>25171434</v>
      </c>
      <c r="H39" s="140">
        <v>48665504.99999992</v>
      </c>
      <c r="I39" s="140">
        <v>74609363.00000003</v>
      </c>
      <c r="J39" s="140">
        <v>97411907.99999988</v>
      </c>
      <c r="K39" s="140">
        <v>26858471.999999993</v>
      </c>
      <c r="L39" s="140">
        <v>23041195</v>
      </c>
      <c r="M39" s="140">
        <f t="shared" si="0"/>
        <v>49899666.99999999</v>
      </c>
      <c r="N39" s="121">
        <f t="shared" si="1"/>
        <v>6.702192652194512</v>
      </c>
      <c r="O39" s="121">
        <f t="shared" si="2"/>
        <v>2.536009849276354</v>
      </c>
      <c r="Q39" s="96" t="s">
        <v>484</v>
      </c>
      <c r="R39" s="96" t="s">
        <v>389</v>
      </c>
      <c r="S39" s="109">
        <v>17132343</v>
      </c>
      <c r="T39" s="118">
        <v>32020240</v>
      </c>
      <c r="U39" s="113">
        <v>45663391</v>
      </c>
      <c r="V39" s="140">
        <v>61990972.99999998</v>
      </c>
      <c r="W39" s="140">
        <v>17283990</v>
      </c>
      <c r="X39" s="140">
        <v>34398394.00000004</v>
      </c>
      <c r="Y39" s="140">
        <v>49819813.000000015</v>
      </c>
      <c r="Z39" s="140">
        <v>65605287.99999995</v>
      </c>
      <c r="AA39" s="140">
        <v>15245737</v>
      </c>
      <c r="AB39" s="140">
        <v>19199360.000000026</v>
      </c>
      <c r="AC39" s="140">
        <f t="shared" si="3"/>
        <v>34445097.00000003</v>
      </c>
      <c r="AD39" s="121">
        <f t="shared" si="4"/>
        <v>-11.792722629439155</v>
      </c>
      <c r="AE39" s="121">
        <f t="shared" si="5"/>
        <v>0.1357708734890224</v>
      </c>
    </row>
    <row r="40" spans="1:31" ht="16.5" customHeight="1">
      <c r="A40" s="96" t="s">
        <v>485</v>
      </c>
      <c r="B40" s="96" t="s">
        <v>26</v>
      </c>
      <c r="C40" s="109">
        <v>23358223</v>
      </c>
      <c r="D40" s="109">
        <v>40324706</v>
      </c>
      <c r="E40" s="140">
        <v>62076230</v>
      </c>
      <c r="F40" s="140">
        <v>79092194.99999993</v>
      </c>
      <c r="G40" s="140">
        <v>19183579</v>
      </c>
      <c r="H40" s="140">
        <v>34035242.00000002</v>
      </c>
      <c r="I40" s="140">
        <v>58995540</v>
      </c>
      <c r="J40" s="140">
        <v>75782890.99999993</v>
      </c>
      <c r="K40" s="140">
        <v>23652227.00000001</v>
      </c>
      <c r="L40" s="140">
        <v>17020955.000000007</v>
      </c>
      <c r="M40" s="140">
        <f t="shared" si="0"/>
        <v>40673182.000000015</v>
      </c>
      <c r="N40" s="121">
        <f t="shared" si="1"/>
        <v>23.29413088141692</v>
      </c>
      <c r="O40" s="121">
        <f t="shared" si="2"/>
        <v>19.503137365675215</v>
      </c>
      <c r="Q40" s="96" t="s">
        <v>485</v>
      </c>
      <c r="R40" s="96" t="s">
        <v>26</v>
      </c>
      <c r="S40" s="109">
        <v>112501732</v>
      </c>
      <c r="T40" s="118">
        <v>229743275</v>
      </c>
      <c r="U40" s="113">
        <v>363611359</v>
      </c>
      <c r="V40" s="140">
        <v>478791690.00000006</v>
      </c>
      <c r="W40" s="140">
        <v>133855183</v>
      </c>
      <c r="X40" s="140">
        <v>265145940.00000033</v>
      </c>
      <c r="Y40" s="140">
        <v>400662983.00000036</v>
      </c>
      <c r="Z40" s="140">
        <v>540128937.9999994</v>
      </c>
      <c r="AA40" s="140">
        <v>145086072.99999988</v>
      </c>
      <c r="AB40" s="140">
        <v>139483576.00000024</v>
      </c>
      <c r="AC40" s="140">
        <f t="shared" si="3"/>
        <v>284569649.0000001</v>
      </c>
      <c r="AD40" s="121">
        <f t="shared" si="4"/>
        <v>8.390328822754569</v>
      </c>
      <c r="AE40" s="121">
        <f t="shared" si="5"/>
        <v>7.325667140141661</v>
      </c>
    </row>
    <row r="41" spans="1:31" ht="16.5" customHeight="1">
      <c r="A41" s="96" t="s">
        <v>486</v>
      </c>
      <c r="B41" s="96" t="s">
        <v>390</v>
      </c>
      <c r="C41" s="109">
        <v>3864188</v>
      </c>
      <c r="D41" s="109">
        <v>8065115</v>
      </c>
      <c r="E41" s="140">
        <v>11383804</v>
      </c>
      <c r="F41" s="140">
        <v>15205262.000000015</v>
      </c>
      <c r="G41" s="140">
        <v>4377396</v>
      </c>
      <c r="H41" s="140">
        <v>8689724.999999996</v>
      </c>
      <c r="I41" s="140">
        <v>12504397</v>
      </c>
      <c r="J41" s="140">
        <v>17429001</v>
      </c>
      <c r="K41" s="140">
        <v>4210569.000000001</v>
      </c>
      <c r="L41" s="140">
        <v>4184417.0000000005</v>
      </c>
      <c r="M41" s="140">
        <f t="shared" si="0"/>
        <v>8394986.000000002</v>
      </c>
      <c r="N41" s="121">
        <f t="shared" si="1"/>
        <v>-3.8111013945276824</v>
      </c>
      <c r="O41" s="121">
        <f t="shared" si="2"/>
        <v>-3.391810442793002</v>
      </c>
      <c r="Q41" s="96" t="s">
        <v>486</v>
      </c>
      <c r="R41" s="96" t="s">
        <v>390</v>
      </c>
      <c r="S41" s="109">
        <v>1563818</v>
      </c>
      <c r="T41" s="118">
        <v>3690025</v>
      </c>
      <c r="U41" s="113">
        <v>5163354</v>
      </c>
      <c r="V41" s="140">
        <v>6928980.999999994</v>
      </c>
      <c r="W41" s="140">
        <v>1280798</v>
      </c>
      <c r="X41" s="140">
        <v>4046124.9999999977</v>
      </c>
      <c r="Y41" s="140">
        <v>6302111.999999999</v>
      </c>
      <c r="Z41" s="140">
        <v>9232434.000000002</v>
      </c>
      <c r="AA41" s="140">
        <v>2830432.9999999995</v>
      </c>
      <c r="AB41" s="140">
        <v>3184760.0000000005</v>
      </c>
      <c r="AC41" s="140">
        <f t="shared" si="3"/>
        <v>6015193</v>
      </c>
      <c r="AD41" s="121">
        <f t="shared" si="4"/>
        <v>120.98980479357397</v>
      </c>
      <c r="AE41" s="121">
        <f t="shared" si="5"/>
        <v>48.665525657264766</v>
      </c>
    </row>
    <row r="42" spans="1:31" ht="16.5" customHeight="1">
      <c r="A42" s="96" t="s">
        <v>487</v>
      </c>
      <c r="B42" s="96" t="s">
        <v>391</v>
      </c>
      <c r="C42" s="109">
        <v>6307271</v>
      </c>
      <c r="D42" s="109">
        <v>13091551</v>
      </c>
      <c r="E42" s="140">
        <v>18524392</v>
      </c>
      <c r="F42" s="140">
        <v>24612014.000000015</v>
      </c>
      <c r="G42" s="140">
        <v>7422150</v>
      </c>
      <c r="H42" s="140">
        <v>13621678.000000011</v>
      </c>
      <c r="I42" s="140">
        <v>21243828.000000007</v>
      </c>
      <c r="J42" s="140">
        <v>28746924.99999998</v>
      </c>
      <c r="K42" s="140">
        <v>6965246.000000001</v>
      </c>
      <c r="L42" s="140">
        <v>6835932.999999996</v>
      </c>
      <c r="M42" s="140">
        <f t="shared" si="0"/>
        <v>13801178.999999996</v>
      </c>
      <c r="N42" s="121">
        <f t="shared" si="1"/>
        <v>-6.155952116300526</v>
      </c>
      <c r="O42" s="121">
        <f t="shared" si="2"/>
        <v>1.3177598237161874</v>
      </c>
      <c r="Q42" s="96" t="s">
        <v>487</v>
      </c>
      <c r="R42" s="96" t="s">
        <v>391</v>
      </c>
      <c r="S42" s="109">
        <v>5464283</v>
      </c>
      <c r="T42" s="118">
        <v>10637785</v>
      </c>
      <c r="U42" s="113">
        <v>15602224</v>
      </c>
      <c r="V42" s="140">
        <v>20310256.99999997</v>
      </c>
      <c r="W42" s="140">
        <v>5520504</v>
      </c>
      <c r="X42" s="140">
        <v>11383787.000000015</v>
      </c>
      <c r="Y42" s="140">
        <v>16391311.000000004</v>
      </c>
      <c r="Z42" s="140">
        <v>22091887.000000004</v>
      </c>
      <c r="AA42" s="140">
        <v>5147272.999999994</v>
      </c>
      <c r="AB42" s="140">
        <v>5746255</v>
      </c>
      <c r="AC42" s="140">
        <f t="shared" si="3"/>
        <v>10893527.999999994</v>
      </c>
      <c r="AD42" s="121">
        <f t="shared" si="4"/>
        <v>-6.760813867719435</v>
      </c>
      <c r="AE42" s="121">
        <f t="shared" si="5"/>
        <v>-4.306642420488188</v>
      </c>
    </row>
    <row r="43" spans="1:31" ht="16.5" customHeight="1">
      <c r="A43" s="96" t="s">
        <v>488</v>
      </c>
      <c r="B43" s="96" t="s">
        <v>392</v>
      </c>
      <c r="C43" s="109">
        <v>22429022</v>
      </c>
      <c r="D43" s="109">
        <v>45378698</v>
      </c>
      <c r="E43" s="140">
        <v>68907750</v>
      </c>
      <c r="F43" s="140">
        <v>94001065.00000003</v>
      </c>
      <c r="G43" s="140">
        <v>24990644</v>
      </c>
      <c r="H43" s="140">
        <v>52066952.99999995</v>
      </c>
      <c r="I43" s="140">
        <v>75405716.99999996</v>
      </c>
      <c r="J43" s="140">
        <v>100990009.99999996</v>
      </c>
      <c r="K43" s="140">
        <v>22517738.999999993</v>
      </c>
      <c r="L43" s="140">
        <v>24290497.99999999</v>
      </c>
      <c r="M43" s="140">
        <f t="shared" si="0"/>
        <v>46808236.999999985</v>
      </c>
      <c r="N43" s="121">
        <f t="shared" si="1"/>
        <v>-9.895323225764045</v>
      </c>
      <c r="O43" s="121">
        <f t="shared" si="2"/>
        <v>-10.099911166301524</v>
      </c>
      <c r="Q43" s="96" t="s">
        <v>488</v>
      </c>
      <c r="R43" s="96" t="s">
        <v>392</v>
      </c>
      <c r="S43" s="109">
        <v>1075760</v>
      </c>
      <c r="T43" s="118">
        <v>2210873</v>
      </c>
      <c r="U43" s="113">
        <v>3793108</v>
      </c>
      <c r="V43" s="140">
        <v>5102350.000000002</v>
      </c>
      <c r="W43" s="140">
        <v>1089648</v>
      </c>
      <c r="X43" s="140">
        <v>2188393.9999999995</v>
      </c>
      <c r="Y43" s="140">
        <v>3004277.0000000005</v>
      </c>
      <c r="Z43" s="140">
        <v>4074343.999999999</v>
      </c>
      <c r="AA43" s="140">
        <v>1298546.0000000005</v>
      </c>
      <c r="AB43" s="140">
        <v>994794</v>
      </c>
      <c r="AC43" s="140">
        <f t="shared" si="3"/>
        <v>2293340.0000000005</v>
      </c>
      <c r="AD43" s="121">
        <f t="shared" si="4"/>
        <v>19.171145177158166</v>
      </c>
      <c r="AE43" s="121">
        <f t="shared" si="5"/>
        <v>4.79557154698837</v>
      </c>
    </row>
    <row r="44" spans="1:31" ht="16.5" customHeight="1">
      <c r="A44" s="96" t="s">
        <v>489</v>
      </c>
      <c r="B44" s="96" t="s">
        <v>393</v>
      </c>
      <c r="C44" s="109">
        <v>3115895</v>
      </c>
      <c r="D44" s="109">
        <v>7055190</v>
      </c>
      <c r="E44" s="140">
        <v>10656614</v>
      </c>
      <c r="F44" s="140">
        <v>14373659.000000015</v>
      </c>
      <c r="G44" s="140">
        <v>3188663</v>
      </c>
      <c r="H44" s="140">
        <v>6278550.000000005</v>
      </c>
      <c r="I44" s="140">
        <v>9728157</v>
      </c>
      <c r="J44" s="140">
        <v>13161747.999999987</v>
      </c>
      <c r="K44" s="140">
        <v>3092244.0000000037</v>
      </c>
      <c r="L44" s="140">
        <v>2761937.000000002</v>
      </c>
      <c r="M44" s="140">
        <f t="shared" si="0"/>
        <v>5854181.000000006</v>
      </c>
      <c r="N44" s="121">
        <f t="shared" si="1"/>
        <v>-3.0238065295704217</v>
      </c>
      <c r="O44" s="121">
        <f t="shared" si="2"/>
        <v>-6.759028756639651</v>
      </c>
      <c r="Q44" s="96" t="s">
        <v>489</v>
      </c>
      <c r="R44" s="96" t="s">
        <v>393</v>
      </c>
      <c r="S44" s="109">
        <v>12212685</v>
      </c>
      <c r="T44" s="118">
        <v>25059976</v>
      </c>
      <c r="U44" s="113">
        <v>37532021</v>
      </c>
      <c r="V44" s="140">
        <v>51635850.99999997</v>
      </c>
      <c r="W44" s="140">
        <v>12284881</v>
      </c>
      <c r="X44" s="140">
        <v>24571447</v>
      </c>
      <c r="Y44" s="140">
        <v>38278431.99999999</v>
      </c>
      <c r="Z44" s="140">
        <v>53048199.0000001</v>
      </c>
      <c r="AA44" s="140">
        <v>13021484.000000006</v>
      </c>
      <c r="AB44" s="140">
        <v>16133772.000000013</v>
      </c>
      <c r="AC44" s="140">
        <f t="shared" si="3"/>
        <v>29155256.00000002</v>
      </c>
      <c r="AD44" s="121">
        <f t="shared" si="4"/>
        <v>5.9960124969872055</v>
      </c>
      <c r="AE44" s="121">
        <f t="shared" si="5"/>
        <v>18.65502263664007</v>
      </c>
    </row>
    <row r="45" spans="1:31" ht="16.5" customHeight="1">
      <c r="A45" s="96" t="s">
        <v>490</v>
      </c>
      <c r="B45" s="96" t="s">
        <v>394</v>
      </c>
      <c r="C45" s="109">
        <v>3430</v>
      </c>
      <c r="D45" s="109">
        <v>14052</v>
      </c>
      <c r="E45" s="140">
        <v>22365</v>
      </c>
      <c r="F45" s="140">
        <v>29749</v>
      </c>
      <c r="G45" s="140">
        <v>2941</v>
      </c>
      <c r="H45" s="140">
        <v>3453</v>
      </c>
      <c r="I45" s="140">
        <v>3453</v>
      </c>
      <c r="J45" s="140">
        <v>3453</v>
      </c>
      <c r="K45" s="140">
        <v>8794</v>
      </c>
      <c r="L45" s="140">
        <v>173</v>
      </c>
      <c r="M45" s="140">
        <f t="shared" si="0"/>
        <v>8967</v>
      </c>
      <c r="N45" s="121">
        <f t="shared" si="1"/>
        <v>199.01394083645016</v>
      </c>
      <c r="O45" s="121">
        <f t="shared" si="2"/>
        <v>159.68722849695916</v>
      </c>
      <c r="Q45" s="96" t="s">
        <v>490</v>
      </c>
      <c r="R45" s="96" t="s">
        <v>394</v>
      </c>
      <c r="S45" s="109">
        <v>366</v>
      </c>
      <c r="T45" s="118">
        <v>553</v>
      </c>
      <c r="U45" s="113">
        <v>553</v>
      </c>
      <c r="V45" s="140">
        <v>921</v>
      </c>
      <c r="W45" s="140" t="s">
        <v>340</v>
      </c>
      <c r="X45" s="140">
        <v>41364</v>
      </c>
      <c r="Y45" s="140">
        <v>72836</v>
      </c>
      <c r="Z45" s="140">
        <v>72836</v>
      </c>
      <c r="AA45" s="140">
        <v>108</v>
      </c>
      <c r="AB45" s="140"/>
      <c r="AC45" s="140">
        <f t="shared" si="3"/>
        <v>108</v>
      </c>
      <c r="AD45" s="121" t="str">
        <f t="shared" si="4"/>
        <v> </v>
      </c>
      <c r="AE45" s="121">
        <f t="shared" si="5"/>
        <v>-99.73890339425587</v>
      </c>
    </row>
    <row r="46" spans="1:31" ht="16.5" customHeight="1">
      <c r="A46" s="96" t="s">
        <v>491</v>
      </c>
      <c r="B46" s="96" t="s">
        <v>395</v>
      </c>
      <c r="C46" s="109">
        <v>8249</v>
      </c>
      <c r="D46" s="109">
        <v>8249</v>
      </c>
      <c r="E46" s="140">
        <v>16724</v>
      </c>
      <c r="F46" s="140">
        <v>24192</v>
      </c>
      <c r="G46" s="140" t="s">
        <v>340</v>
      </c>
      <c r="H46" s="140">
        <v>7468</v>
      </c>
      <c r="I46" s="140">
        <v>7468</v>
      </c>
      <c r="J46" s="140">
        <v>16639</v>
      </c>
      <c r="K46" s="140">
        <v>18719</v>
      </c>
      <c r="L46" s="140">
        <v>19363</v>
      </c>
      <c r="M46" s="140">
        <f t="shared" si="0"/>
        <v>38082</v>
      </c>
      <c r="N46" s="121" t="str">
        <f t="shared" si="1"/>
        <v> </v>
      </c>
      <c r="O46" s="121">
        <f t="shared" si="2"/>
        <v>409.9357257632565</v>
      </c>
      <c r="Q46" s="96" t="s">
        <v>491</v>
      </c>
      <c r="R46" s="96" t="s">
        <v>395</v>
      </c>
      <c r="S46" s="109">
        <v>0</v>
      </c>
      <c r="T46" s="118">
        <v>525</v>
      </c>
      <c r="U46" s="113">
        <v>525</v>
      </c>
      <c r="V46" s="140">
        <v>525</v>
      </c>
      <c r="W46" s="140" t="s">
        <v>340</v>
      </c>
      <c r="X46" s="140">
        <v>25382</v>
      </c>
      <c r="Y46" s="140">
        <v>25382</v>
      </c>
      <c r="Z46" s="140">
        <v>25382</v>
      </c>
      <c r="AA46" s="140"/>
      <c r="AB46" s="140"/>
      <c r="AC46" s="140">
        <f t="shared" si="3"/>
      </c>
      <c r="AD46" s="121" t="str">
        <f t="shared" si="4"/>
        <v> </v>
      </c>
      <c r="AE46" s="121" t="str">
        <f t="shared" si="5"/>
        <v> </v>
      </c>
    </row>
    <row r="47" spans="1:31" ht="16.5" customHeight="1">
      <c r="A47" s="96" t="s">
        <v>492</v>
      </c>
      <c r="B47" s="96" t="s">
        <v>396</v>
      </c>
      <c r="C47" s="109">
        <v>266935885</v>
      </c>
      <c r="D47" s="109">
        <v>567105732</v>
      </c>
      <c r="E47" s="140">
        <v>906979317</v>
      </c>
      <c r="F47" s="140">
        <v>1124890842.000001</v>
      </c>
      <c r="G47" s="140">
        <v>309299984</v>
      </c>
      <c r="H47" s="140">
        <v>614552367.9999998</v>
      </c>
      <c r="I47" s="140">
        <v>885410117</v>
      </c>
      <c r="J47" s="140">
        <v>1155532822.0000007</v>
      </c>
      <c r="K47" s="140">
        <v>260609171.00000003</v>
      </c>
      <c r="L47" s="140">
        <v>168980882</v>
      </c>
      <c r="M47" s="140">
        <f t="shared" si="0"/>
        <v>429590053</v>
      </c>
      <c r="N47" s="121">
        <f t="shared" si="1"/>
        <v>-15.742261726078837</v>
      </c>
      <c r="O47" s="121">
        <f t="shared" si="2"/>
        <v>-30.097079538061408</v>
      </c>
      <c r="Q47" s="96" t="s">
        <v>492</v>
      </c>
      <c r="R47" s="96" t="s">
        <v>396</v>
      </c>
      <c r="S47" s="109">
        <v>31996165</v>
      </c>
      <c r="T47" s="118">
        <v>71936983</v>
      </c>
      <c r="U47" s="113">
        <v>127939783</v>
      </c>
      <c r="V47" s="140">
        <v>178721048.00000003</v>
      </c>
      <c r="W47" s="140">
        <v>31095999</v>
      </c>
      <c r="X47" s="140">
        <v>86013623.00000001</v>
      </c>
      <c r="Y47" s="140">
        <v>154409507</v>
      </c>
      <c r="Z47" s="140">
        <v>229497855.0000001</v>
      </c>
      <c r="AA47" s="140">
        <v>40970051.99999999</v>
      </c>
      <c r="AB47" s="140">
        <v>59471472.999999985</v>
      </c>
      <c r="AC47" s="140">
        <f t="shared" si="3"/>
        <v>100441524.99999997</v>
      </c>
      <c r="AD47" s="121">
        <f t="shared" si="4"/>
        <v>31.753451625721993</v>
      </c>
      <c r="AE47" s="121">
        <f t="shared" si="5"/>
        <v>16.77397311818845</v>
      </c>
    </row>
    <row r="48" spans="1:31" ht="16.5" customHeight="1">
      <c r="A48" s="96" t="s">
        <v>493</v>
      </c>
      <c r="B48" s="96" t="s">
        <v>397</v>
      </c>
      <c r="C48" s="109">
        <v>119472351</v>
      </c>
      <c r="D48" s="109">
        <v>258051861</v>
      </c>
      <c r="E48" s="140">
        <v>352804824</v>
      </c>
      <c r="F48" s="140">
        <v>443004037.99999994</v>
      </c>
      <c r="G48" s="140">
        <v>121093229</v>
      </c>
      <c r="H48" s="140">
        <v>261679341.99999943</v>
      </c>
      <c r="I48" s="140">
        <v>394276802.99999994</v>
      </c>
      <c r="J48" s="140">
        <v>522247771.0000007</v>
      </c>
      <c r="K48" s="140">
        <v>133870952.99999985</v>
      </c>
      <c r="L48" s="140">
        <v>138879561.9999998</v>
      </c>
      <c r="M48" s="140">
        <f t="shared" si="0"/>
        <v>272750514.99999964</v>
      </c>
      <c r="N48" s="121">
        <f t="shared" si="1"/>
        <v>10.551972315479219</v>
      </c>
      <c r="O48" s="121">
        <f t="shared" si="2"/>
        <v>4.23081658467342</v>
      </c>
      <c r="Q48" s="96" t="s">
        <v>493</v>
      </c>
      <c r="R48" s="96" t="s">
        <v>397</v>
      </c>
      <c r="S48" s="109">
        <v>29123113</v>
      </c>
      <c r="T48" s="118">
        <v>61297945</v>
      </c>
      <c r="U48" s="113">
        <v>85939237</v>
      </c>
      <c r="V48" s="140">
        <v>123362284.99999988</v>
      </c>
      <c r="W48" s="140">
        <v>24662474</v>
      </c>
      <c r="X48" s="140">
        <v>67837536.99999997</v>
      </c>
      <c r="Y48" s="140">
        <v>116173216.99999997</v>
      </c>
      <c r="Z48" s="140">
        <v>155140333</v>
      </c>
      <c r="AA48" s="140">
        <v>22115202.000000007</v>
      </c>
      <c r="AB48" s="140">
        <v>21357418.000000004</v>
      </c>
      <c r="AC48" s="140">
        <f t="shared" si="3"/>
        <v>43472620.000000015</v>
      </c>
      <c r="AD48" s="121">
        <f t="shared" si="4"/>
        <v>-10.328533950000292</v>
      </c>
      <c r="AE48" s="121">
        <f t="shared" si="5"/>
        <v>-35.916570791772656</v>
      </c>
    </row>
    <row r="49" spans="1:31" ht="16.5" customHeight="1">
      <c r="A49" s="96" t="s">
        <v>494</v>
      </c>
      <c r="B49" s="96" t="s">
        <v>398</v>
      </c>
      <c r="C49" s="109">
        <v>1161041</v>
      </c>
      <c r="D49" s="109">
        <v>2339068</v>
      </c>
      <c r="E49" s="140">
        <v>2669748</v>
      </c>
      <c r="F49" s="140">
        <v>3037751</v>
      </c>
      <c r="G49" s="140">
        <v>988472</v>
      </c>
      <c r="H49" s="140">
        <v>1786635.9999999993</v>
      </c>
      <c r="I49" s="140">
        <v>2260959.9999999995</v>
      </c>
      <c r="J49" s="140">
        <v>2698121.0000000005</v>
      </c>
      <c r="K49" s="140">
        <v>1044160.9999999998</v>
      </c>
      <c r="L49" s="140">
        <v>895952.9999999999</v>
      </c>
      <c r="M49" s="140">
        <f t="shared" si="0"/>
        <v>1940113.9999999995</v>
      </c>
      <c r="N49" s="121">
        <f t="shared" si="1"/>
        <v>5.633846988078545</v>
      </c>
      <c r="O49" s="121">
        <f t="shared" si="2"/>
        <v>8.590334013195758</v>
      </c>
      <c r="Q49" s="96" t="s">
        <v>494</v>
      </c>
      <c r="R49" s="96" t="s">
        <v>398</v>
      </c>
      <c r="S49" s="109">
        <v>1243050</v>
      </c>
      <c r="T49" s="118">
        <v>6736613</v>
      </c>
      <c r="U49" s="113">
        <v>10530393</v>
      </c>
      <c r="V49" s="140">
        <v>10879560.000000002</v>
      </c>
      <c r="W49" s="140">
        <v>129826</v>
      </c>
      <c r="X49" s="140">
        <v>711632.9999999998</v>
      </c>
      <c r="Y49" s="140">
        <v>892765.9999999999</v>
      </c>
      <c r="Z49" s="140">
        <v>1174615.9999999995</v>
      </c>
      <c r="AA49" s="140">
        <v>226649.99999999994</v>
      </c>
      <c r="AB49" s="140">
        <v>341821</v>
      </c>
      <c r="AC49" s="140">
        <f t="shared" si="3"/>
        <v>568471</v>
      </c>
      <c r="AD49" s="121">
        <f t="shared" si="4"/>
        <v>74.57982222359155</v>
      </c>
      <c r="AE49" s="121">
        <f t="shared" si="5"/>
        <v>-20.117391970299266</v>
      </c>
    </row>
    <row r="50" spans="1:31" ht="16.5" customHeight="1">
      <c r="A50" s="96" t="s">
        <v>495</v>
      </c>
      <c r="B50" s="96" t="s">
        <v>399</v>
      </c>
      <c r="C50" s="109">
        <v>2440651</v>
      </c>
      <c r="D50" s="109">
        <v>5677556</v>
      </c>
      <c r="E50" s="140">
        <v>8338100</v>
      </c>
      <c r="F50" s="140">
        <v>11567022</v>
      </c>
      <c r="G50" s="140">
        <v>2373256</v>
      </c>
      <c r="H50" s="140">
        <v>5458750.999999995</v>
      </c>
      <c r="I50" s="140">
        <v>7657282.000000002</v>
      </c>
      <c r="J50" s="140">
        <v>9918454.999999998</v>
      </c>
      <c r="K50" s="140">
        <v>2783592.999999999</v>
      </c>
      <c r="L50" s="140">
        <v>2773050.999999999</v>
      </c>
      <c r="M50" s="140">
        <f t="shared" si="0"/>
        <v>5556643.999999998</v>
      </c>
      <c r="N50" s="121">
        <f t="shared" si="1"/>
        <v>17.290043720525688</v>
      </c>
      <c r="O50" s="121">
        <f t="shared" si="2"/>
        <v>1.7933223186036997</v>
      </c>
      <c r="Q50" s="96" t="s">
        <v>495</v>
      </c>
      <c r="R50" s="96" t="s">
        <v>399</v>
      </c>
      <c r="S50" s="109">
        <v>8002597</v>
      </c>
      <c r="T50" s="118">
        <v>18468901</v>
      </c>
      <c r="U50" s="113">
        <v>27462860</v>
      </c>
      <c r="V50" s="140">
        <v>38168259.00000006</v>
      </c>
      <c r="W50" s="140">
        <v>7771356</v>
      </c>
      <c r="X50" s="140">
        <v>17921912</v>
      </c>
      <c r="Y50" s="140">
        <v>26896077</v>
      </c>
      <c r="Z50" s="140">
        <v>35276789</v>
      </c>
      <c r="AA50" s="140">
        <v>6394484.999999996</v>
      </c>
      <c r="AB50" s="140">
        <v>12185466</v>
      </c>
      <c r="AC50" s="140">
        <f t="shared" si="3"/>
        <v>18579950.999999996</v>
      </c>
      <c r="AD50" s="121">
        <f t="shared" si="4"/>
        <v>-17.71725552143029</v>
      </c>
      <c r="AE50" s="121">
        <f t="shared" si="5"/>
        <v>3.6717008765582335</v>
      </c>
    </row>
    <row r="51" spans="1:31" ht="16.5" customHeight="1">
      <c r="A51" s="96" t="s">
        <v>496</v>
      </c>
      <c r="B51" s="96" t="s">
        <v>400</v>
      </c>
      <c r="C51" s="109">
        <v>22925359</v>
      </c>
      <c r="D51" s="109">
        <v>45784012</v>
      </c>
      <c r="E51" s="140">
        <v>72584855</v>
      </c>
      <c r="F51" s="140">
        <v>91012474.00000007</v>
      </c>
      <c r="G51" s="140">
        <v>27298310</v>
      </c>
      <c r="H51" s="140">
        <v>54075709.99999997</v>
      </c>
      <c r="I51" s="140">
        <v>78590880</v>
      </c>
      <c r="J51" s="140">
        <v>106715050.00000001</v>
      </c>
      <c r="K51" s="140">
        <v>25071633.000000022</v>
      </c>
      <c r="L51" s="140">
        <v>24095260.99999998</v>
      </c>
      <c r="M51" s="140">
        <f t="shared" si="0"/>
        <v>49166894</v>
      </c>
      <c r="N51" s="121">
        <f t="shared" si="1"/>
        <v>-8.156830954004036</v>
      </c>
      <c r="O51" s="121">
        <f t="shared" si="2"/>
        <v>-9.077672766571112</v>
      </c>
      <c r="Q51" s="96" t="s">
        <v>496</v>
      </c>
      <c r="R51" s="96" t="s">
        <v>400</v>
      </c>
      <c r="S51" s="109">
        <v>19116908</v>
      </c>
      <c r="T51" s="118">
        <v>39109690</v>
      </c>
      <c r="U51" s="113">
        <v>61345331</v>
      </c>
      <c r="V51" s="140">
        <v>82011166.99999993</v>
      </c>
      <c r="W51" s="140">
        <v>18443525</v>
      </c>
      <c r="X51" s="140">
        <v>38459010.99999998</v>
      </c>
      <c r="Y51" s="140">
        <v>60802962.99999998</v>
      </c>
      <c r="Z51" s="140">
        <v>82433006.00000013</v>
      </c>
      <c r="AA51" s="140">
        <v>20166570.00000002</v>
      </c>
      <c r="AB51" s="140">
        <v>20046176</v>
      </c>
      <c r="AC51" s="140">
        <f t="shared" si="3"/>
        <v>40212746.000000015</v>
      </c>
      <c r="AD51" s="121">
        <f t="shared" si="4"/>
        <v>9.34227594779206</v>
      </c>
      <c r="AE51" s="121">
        <f t="shared" si="5"/>
        <v>4.560010656540385</v>
      </c>
    </row>
    <row r="52" spans="1:31" ht="16.5" customHeight="1">
      <c r="A52" s="96" t="s">
        <v>497</v>
      </c>
      <c r="B52" s="96" t="s">
        <v>401</v>
      </c>
      <c r="C52" s="109">
        <v>14519990</v>
      </c>
      <c r="D52" s="109">
        <v>49974491</v>
      </c>
      <c r="E52" s="140">
        <v>72622782</v>
      </c>
      <c r="F52" s="140">
        <v>86847480.99999984</v>
      </c>
      <c r="G52" s="140">
        <v>17321462</v>
      </c>
      <c r="H52" s="140">
        <v>47553318</v>
      </c>
      <c r="I52" s="140">
        <v>73351344.00000001</v>
      </c>
      <c r="J52" s="140">
        <v>88479314.00000018</v>
      </c>
      <c r="K52" s="140">
        <v>19057994.999999996</v>
      </c>
      <c r="L52" s="140">
        <v>40333998.99999996</v>
      </c>
      <c r="M52" s="140">
        <f t="shared" si="0"/>
        <v>59391993.999999955</v>
      </c>
      <c r="N52" s="121">
        <f t="shared" si="1"/>
        <v>10.025325806793887</v>
      </c>
      <c r="O52" s="121">
        <f t="shared" si="2"/>
        <v>24.89558352163766</v>
      </c>
      <c r="Q52" s="96" t="s">
        <v>497</v>
      </c>
      <c r="R52" s="96" t="s">
        <v>401</v>
      </c>
      <c r="S52" s="109">
        <v>2416411</v>
      </c>
      <c r="T52" s="118">
        <v>4952040</v>
      </c>
      <c r="U52" s="113">
        <v>7509351</v>
      </c>
      <c r="V52" s="140">
        <v>9794104.999999998</v>
      </c>
      <c r="W52" s="140">
        <v>2052798</v>
      </c>
      <c r="X52" s="140">
        <v>3944282.999999999</v>
      </c>
      <c r="Y52" s="140">
        <v>6540928</v>
      </c>
      <c r="Z52" s="140">
        <v>8466556.000000002</v>
      </c>
      <c r="AA52" s="140">
        <v>1949919.0000000014</v>
      </c>
      <c r="AB52" s="140">
        <v>2760807.9999999977</v>
      </c>
      <c r="AC52" s="140">
        <f t="shared" si="3"/>
        <v>4710726.999999999</v>
      </c>
      <c r="AD52" s="121">
        <f t="shared" si="4"/>
        <v>-5.011647517193538</v>
      </c>
      <c r="AE52" s="121">
        <f t="shared" si="5"/>
        <v>19.43176998202209</v>
      </c>
    </row>
    <row r="53" spans="1:31" ht="16.5" customHeight="1">
      <c r="A53" s="96" t="s">
        <v>498</v>
      </c>
      <c r="B53" s="96" t="s">
        <v>402</v>
      </c>
      <c r="C53" s="109">
        <v>1705440</v>
      </c>
      <c r="D53" s="109">
        <v>3390486</v>
      </c>
      <c r="E53" s="140">
        <v>5168452</v>
      </c>
      <c r="F53" s="140">
        <v>6733886.999999999</v>
      </c>
      <c r="G53" s="140">
        <v>2477780</v>
      </c>
      <c r="H53" s="140">
        <v>4982479</v>
      </c>
      <c r="I53" s="140">
        <v>6883580</v>
      </c>
      <c r="J53" s="140">
        <v>8395366</v>
      </c>
      <c r="K53" s="140">
        <v>1989538</v>
      </c>
      <c r="L53" s="140">
        <v>2098967</v>
      </c>
      <c r="M53" s="140">
        <f t="shared" si="0"/>
        <v>4088505</v>
      </c>
      <c r="N53" s="121">
        <f t="shared" si="1"/>
        <v>-19.704816408236397</v>
      </c>
      <c r="O53" s="121">
        <f t="shared" si="2"/>
        <v>-17.942353595469243</v>
      </c>
      <c r="Q53" s="96" t="s">
        <v>498</v>
      </c>
      <c r="R53" s="96" t="s">
        <v>402</v>
      </c>
      <c r="S53" s="109">
        <v>57159</v>
      </c>
      <c r="T53" s="118">
        <v>85889</v>
      </c>
      <c r="U53" s="113">
        <v>130105</v>
      </c>
      <c r="V53" s="140">
        <v>146363</v>
      </c>
      <c r="W53" s="140">
        <v>29047</v>
      </c>
      <c r="X53" s="140">
        <v>256158.99999999994</v>
      </c>
      <c r="Y53" s="140">
        <v>363737</v>
      </c>
      <c r="Z53" s="140">
        <v>421868.9999999998</v>
      </c>
      <c r="AA53" s="140">
        <v>158694.99999999997</v>
      </c>
      <c r="AB53" s="140">
        <v>86117</v>
      </c>
      <c r="AC53" s="140">
        <f t="shared" si="3"/>
        <v>244811.99999999997</v>
      </c>
      <c r="AD53" s="121">
        <f t="shared" si="4"/>
        <v>446.3386924639376</v>
      </c>
      <c r="AE53" s="121">
        <f t="shared" si="5"/>
        <v>-4.4296706342545065</v>
      </c>
    </row>
    <row r="54" spans="1:31" ht="16.5" customHeight="1">
      <c r="A54" s="96" t="s">
        <v>499</v>
      </c>
      <c r="B54" s="96" t="s">
        <v>403</v>
      </c>
      <c r="C54" s="109">
        <v>2161283</v>
      </c>
      <c r="D54" s="109">
        <v>5154895</v>
      </c>
      <c r="E54" s="140">
        <v>6625532</v>
      </c>
      <c r="F54" s="140">
        <v>8144705.999999999</v>
      </c>
      <c r="G54" s="140">
        <v>1715959</v>
      </c>
      <c r="H54" s="140">
        <v>3117732.0000000005</v>
      </c>
      <c r="I54" s="140">
        <v>4185550</v>
      </c>
      <c r="J54" s="140">
        <v>4975398.000000001</v>
      </c>
      <c r="K54" s="140">
        <v>1268318.0000000005</v>
      </c>
      <c r="L54" s="140">
        <v>1640285</v>
      </c>
      <c r="M54" s="140">
        <f t="shared" si="0"/>
        <v>2908603.0000000005</v>
      </c>
      <c r="N54" s="121">
        <f t="shared" si="1"/>
        <v>-26.086928650393133</v>
      </c>
      <c r="O54" s="121">
        <f t="shared" si="2"/>
        <v>-6.707728566791502</v>
      </c>
      <c r="Q54" s="96" t="s">
        <v>499</v>
      </c>
      <c r="R54" s="96" t="s">
        <v>403</v>
      </c>
      <c r="S54" s="109">
        <v>398760</v>
      </c>
      <c r="T54" s="118">
        <v>705457</v>
      </c>
      <c r="U54" s="113">
        <v>1117881</v>
      </c>
      <c r="V54" s="140">
        <v>1748030.0000000002</v>
      </c>
      <c r="W54" s="140">
        <v>370163</v>
      </c>
      <c r="X54" s="140">
        <v>1104448</v>
      </c>
      <c r="Y54" s="140">
        <v>1599861</v>
      </c>
      <c r="Z54" s="140">
        <v>2129240.000000001</v>
      </c>
      <c r="AA54" s="140">
        <v>665178</v>
      </c>
      <c r="AB54" s="140">
        <v>743602</v>
      </c>
      <c r="AC54" s="140">
        <f t="shared" si="3"/>
        <v>1408780</v>
      </c>
      <c r="AD54" s="121">
        <f t="shared" si="4"/>
        <v>79.69867328717348</v>
      </c>
      <c r="AE54" s="121">
        <f t="shared" si="5"/>
        <v>27.55512255896157</v>
      </c>
    </row>
    <row r="55" spans="1:31" ht="16.5" customHeight="1">
      <c r="A55" s="96" t="s">
        <v>500</v>
      </c>
      <c r="B55" s="96" t="s">
        <v>404</v>
      </c>
      <c r="C55" s="109">
        <v>1940884</v>
      </c>
      <c r="D55" s="109">
        <v>3823411</v>
      </c>
      <c r="E55" s="140">
        <v>5593954</v>
      </c>
      <c r="F55" s="140">
        <v>7247155</v>
      </c>
      <c r="G55" s="140">
        <v>1518877</v>
      </c>
      <c r="H55" s="140">
        <v>3231196.9999999995</v>
      </c>
      <c r="I55" s="140">
        <v>4785669.999999999</v>
      </c>
      <c r="J55" s="140">
        <v>6646119</v>
      </c>
      <c r="K55" s="140">
        <v>1749392.9999999998</v>
      </c>
      <c r="L55" s="140">
        <v>2235175.0000000005</v>
      </c>
      <c r="M55" s="140">
        <f t="shared" si="0"/>
        <v>3984568</v>
      </c>
      <c r="N55" s="121">
        <f t="shared" si="1"/>
        <v>15.17673913029165</v>
      </c>
      <c r="O55" s="121">
        <f t="shared" si="2"/>
        <v>23.31553910207272</v>
      </c>
      <c r="Q55" s="96" t="s">
        <v>500</v>
      </c>
      <c r="R55" s="96" t="s">
        <v>404</v>
      </c>
      <c r="S55" s="109">
        <v>3635771</v>
      </c>
      <c r="T55" s="118">
        <v>7605254</v>
      </c>
      <c r="U55" s="113">
        <v>11146622</v>
      </c>
      <c r="V55" s="140">
        <v>14075621.999999998</v>
      </c>
      <c r="W55" s="140">
        <v>2722780</v>
      </c>
      <c r="X55" s="140">
        <v>5249793</v>
      </c>
      <c r="Y55" s="140">
        <v>8244301</v>
      </c>
      <c r="Z55" s="140">
        <v>10877499.999999998</v>
      </c>
      <c r="AA55" s="140">
        <v>2316372</v>
      </c>
      <c r="AB55" s="140">
        <v>1766249.0000000002</v>
      </c>
      <c r="AC55" s="140">
        <f t="shared" si="3"/>
        <v>4082621</v>
      </c>
      <c r="AD55" s="121">
        <f t="shared" si="4"/>
        <v>-14.926215118371672</v>
      </c>
      <c r="AE55" s="121">
        <f t="shared" si="5"/>
        <v>-22.232724223602716</v>
      </c>
    </row>
    <row r="56" spans="1:31" ht="16.5" customHeight="1">
      <c r="A56" s="96" t="s">
        <v>501</v>
      </c>
      <c r="B56" s="96" t="s">
        <v>405</v>
      </c>
      <c r="C56" s="109">
        <v>5211727</v>
      </c>
      <c r="D56" s="109">
        <v>12198739</v>
      </c>
      <c r="E56" s="140">
        <v>17420282</v>
      </c>
      <c r="F56" s="140">
        <v>22737519.000000007</v>
      </c>
      <c r="G56" s="140">
        <v>5585458</v>
      </c>
      <c r="H56" s="140">
        <v>12002766</v>
      </c>
      <c r="I56" s="140">
        <v>18714819.999999993</v>
      </c>
      <c r="J56" s="140">
        <v>26464583.000000022</v>
      </c>
      <c r="K56" s="140">
        <v>5399996</v>
      </c>
      <c r="L56" s="140">
        <v>6350904.000000003</v>
      </c>
      <c r="M56" s="140">
        <f t="shared" si="0"/>
        <v>11750900.000000004</v>
      </c>
      <c r="N56" s="121">
        <f t="shared" si="1"/>
        <v>-3.3204439098817033</v>
      </c>
      <c r="O56" s="121">
        <f t="shared" si="2"/>
        <v>-2.098399652213473</v>
      </c>
      <c r="Q56" s="96" t="s">
        <v>501</v>
      </c>
      <c r="R56" s="96" t="s">
        <v>405</v>
      </c>
      <c r="S56" s="109">
        <v>2789242</v>
      </c>
      <c r="T56" s="118">
        <v>6414586</v>
      </c>
      <c r="U56" s="113">
        <v>9132317</v>
      </c>
      <c r="V56" s="140">
        <v>11964910.000000004</v>
      </c>
      <c r="W56" s="140">
        <v>2625835</v>
      </c>
      <c r="X56" s="140">
        <v>6244733.9999999935</v>
      </c>
      <c r="Y56" s="140">
        <v>8515643.999999998</v>
      </c>
      <c r="Z56" s="140">
        <v>11313205.000000004</v>
      </c>
      <c r="AA56" s="140">
        <v>2143744</v>
      </c>
      <c r="AB56" s="140">
        <v>2501695.999999999</v>
      </c>
      <c r="AC56" s="140">
        <f t="shared" si="3"/>
        <v>4645439.999999999</v>
      </c>
      <c r="AD56" s="121">
        <f t="shared" si="4"/>
        <v>-18.359531349075624</v>
      </c>
      <c r="AE56" s="121">
        <f t="shared" si="5"/>
        <v>-25.610282199369834</v>
      </c>
    </row>
    <row r="57" spans="1:31" ht="16.5" customHeight="1">
      <c r="A57" s="96" t="s">
        <v>502</v>
      </c>
      <c r="B57" s="96" t="s">
        <v>406</v>
      </c>
      <c r="C57" s="109">
        <v>20339763</v>
      </c>
      <c r="D57" s="109">
        <v>42343442</v>
      </c>
      <c r="E57" s="140">
        <v>61447274</v>
      </c>
      <c r="F57" s="140">
        <v>82307195.99999993</v>
      </c>
      <c r="G57" s="140">
        <v>23610946</v>
      </c>
      <c r="H57" s="140">
        <v>45297298.99999999</v>
      </c>
      <c r="I57" s="140">
        <v>65283698.999999985</v>
      </c>
      <c r="J57" s="140">
        <v>87055566.00000004</v>
      </c>
      <c r="K57" s="140">
        <v>23696526.00000002</v>
      </c>
      <c r="L57" s="140">
        <v>24400244.000000015</v>
      </c>
      <c r="M57" s="140">
        <f t="shared" si="0"/>
        <v>48096770.00000003</v>
      </c>
      <c r="N57" s="121">
        <f t="shared" si="1"/>
        <v>0.3624590052428118</v>
      </c>
      <c r="O57" s="121">
        <f t="shared" si="2"/>
        <v>6.180216175803423</v>
      </c>
      <c r="Q57" s="96" t="s">
        <v>502</v>
      </c>
      <c r="R57" s="96" t="s">
        <v>406</v>
      </c>
      <c r="S57" s="109">
        <v>32970923</v>
      </c>
      <c r="T57" s="118">
        <v>70690423</v>
      </c>
      <c r="U57" s="113">
        <v>105784208</v>
      </c>
      <c r="V57" s="140">
        <v>139667342.99999964</v>
      </c>
      <c r="W57" s="140">
        <v>36876339</v>
      </c>
      <c r="X57" s="140">
        <v>74370106.99999972</v>
      </c>
      <c r="Y57" s="140">
        <v>107278917.99999994</v>
      </c>
      <c r="Z57" s="140">
        <v>138341048.0000001</v>
      </c>
      <c r="AA57" s="140">
        <v>30906709.000000045</v>
      </c>
      <c r="AB57" s="140">
        <v>32742485</v>
      </c>
      <c r="AC57" s="140">
        <f t="shared" si="3"/>
        <v>63649194.000000045</v>
      </c>
      <c r="AD57" s="121">
        <f t="shared" si="4"/>
        <v>-16.188239293493737</v>
      </c>
      <c r="AE57" s="121">
        <f t="shared" si="5"/>
        <v>-14.415621319463355</v>
      </c>
    </row>
    <row r="58" spans="1:31" ht="16.5" customHeight="1">
      <c r="A58" s="96" t="s">
        <v>503</v>
      </c>
      <c r="B58" s="96" t="s">
        <v>34</v>
      </c>
      <c r="C58" s="109">
        <v>12160665</v>
      </c>
      <c r="D58" s="109">
        <v>26580123</v>
      </c>
      <c r="E58" s="140">
        <v>38478999</v>
      </c>
      <c r="F58" s="140">
        <v>47903008.999999985</v>
      </c>
      <c r="G58" s="140">
        <v>9295359</v>
      </c>
      <c r="H58" s="140">
        <v>20327691.000000004</v>
      </c>
      <c r="I58" s="140">
        <v>30051681.000000007</v>
      </c>
      <c r="J58" s="140">
        <v>39438119.000000075</v>
      </c>
      <c r="K58" s="140">
        <v>8901049.999999996</v>
      </c>
      <c r="L58" s="140">
        <v>8978456.99999999</v>
      </c>
      <c r="M58" s="140">
        <f t="shared" si="0"/>
        <v>17879506.999999985</v>
      </c>
      <c r="N58" s="121">
        <f t="shared" si="1"/>
        <v>-4.241998614577497</v>
      </c>
      <c r="O58" s="121">
        <f t="shared" si="2"/>
        <v>-12.043591178161932</v>
      </c>
      <c r="Q58" s="96" t="s">
        <v>503</v>
      </c>
      <c r="R58" s="96" t="s">
        <v>34</v>
      </c>
      <c r="S58" s="109">
        <v>20908593</v>
      </c>
      <c r="T58" s="118">
        <v>47673719</v>
      </c>
      <c r="U58" s="113">
        <v>77503138</v>
      </c>
      <c r="V58" s="140">
        <v>108220901.99999967</v>
      </c>
      <c r="W58" s="140">
        <v>26443589</v>
      </c>
      <c r="X58" s="140">
        <v>59656750.00000005</v>
      </c>
      <c r="Y58" s="140">
        <v>96451371.99999994</v>
      </c>
      <c r="Z58" s="140">
        <v>134316451.99999985</v>
      </c>
      <c r="AA58" s="140">
        <v>23955156.000000004</v>
      </c>
      <c r="AB58" s="140">
        <v>28750977.99999999</v>
      </c>
      <c r="AC58" s="140">
        <f t="shared" si="3"/>
        <v>52706133.99999999</v>
      </c>
      <c r="AD58" s="121">
        <f t="shared" si="4"/>
        <v>-9.410345169106947</v>
      </c>
      <c r="AE58" s="121">
        <f t="shared" si="5"/>
        <v>-11.651013506434822</v>
      </c>
    </row>
    <row r="59" spans="1:31" ht="16.5" customHeight="1">
      <c r="A59" s="96" t="s">
        <v>504</v>
      </c>
      <c r="B59" s="96" t="s">
        <v>407</v>
      </c>
      <c r="C59" s="109">
        <v>302478</v>
      </c>
      <c r="D59" s="109">
        <v>1164179</v>
      </c>
      <c r="E59" s="140">
        <v>4062286</v>
      </c>
      <c r="F59" s="140">
        <v>4651636.999999999</v>
      </c>
      <c r="G59" s="140">
        <v>511062</v>
      </c>
      <c r="H59" s="140">
        <v>815947.9999999998</v>
      </c>
      <c r="I59" s="140">
        <v>4349154</v>
      </c>
      <c r="J59" s="140">
        <v>4860046.000000001</v>
      </c>
      <c r="K59" s="140">
        <v>382765</v>
      </c>
      <c r="L59" s="140">
        <v>336385.00000000006</v>
      </c>
      <c r="M59" s="140">
        <f t="shared" si="0"/>
        <v>719150</v>
      </c>
      <c r="N59" s="121">
        <f t="shared" si="1"/>
        <v>-25.103999123394033</v>
      </c>
      <c r="O59" s="121">
        <f t="shared" si="2"/>
        <v>-11.863255991803385</v>
      </c>
      <c r="Q59" s="96" t="s">
        <v>504</v>
      </c>
      <c r="R59" s="96" t="s">
        <v>407</v>
      </c>
      <c r="S59" s="109">
        <v>49130</v>
      </c>
      <c r="T59" s="118">
        <v>480416</v>
      </c>
      <c r="U59" s="113">
        <v>563006</v>
      </c>
      <c r="V59" s="140">
        <v>2367396.9999999995</v>
      </c>
      <c r="W59" s="140">
        <v>104983</v>
      </c>
      <c r="X59" s="140">
        <v>243986</v>
      </c>
      <c r="Y59" s="140">
        <v>316800.00000000006</v>
      </c>
      <c r="Z59" s="140">
        <v>412504.9999999997</v>
      </c>
      <c r="AA59" s="140">
        <v>94325.00000000001</v>
      </c>
      <c r="AB59" s="140">
        <v>233999.00000000006</v>
      </c>
      <c r="AC59" s="140">
        <f t="shared" si="3"/>
        <v>328324.00000000006</v>
      </c>
      <c r="AD59" s="121">
        <f t="shared" si="4"/>
        <v>-10.152119867026073</v>
      </c>
      <c r="AE59" s="121">
        <f t="shared" si="5"/>
        <v>34.56673743575453</v>
      </c>
    </row>
    <row r="60" spans="1:31" ht="16.5" customHeight="1">
      <c r="A60" s="96" t="s">
        <v>505</v>
      </c>
      <c r="B60" s="96" t="s">
        <v>408</v>
      </c>
      <c r="C60" s="109">
        <v>339924</v>
      </c>
      <c r="D60" s="109">
        <v>713434</v>
      </c>
      <c r="E60" s="140">
        <v>933605</v>
      </c>
      <c r="F60" s="140">
        <v>958541.0000000001</v>
      </c>
      <c r="G60" s="140">
        <v>28408</v>
      </c>
      <c r="H60" s="140">
        <v>74734</v>
      </c>
      <c r="I60" s="140">
        <v>121657</v>
      </c>
      <c r="J60" s="140">
        <v>204654.00000000003</v>
      </c>
      <c r="K60" s="140">
        <v>67848</v>
      </c>
      <c r="L60" s="140">
        <v>41478</v>
      </c>
      <c r="M60" s="140">
        <f t="shared" si="0"/>
        <v>109326</v>
      </c>
      <c r="N60" s="121">
        <f t="shared" si="1"/>
        <v>138.83413123063923</v>
      </c>
      <c r="O60" s="121">
        <f t="shared" si="2"/>
        <v>46.28683062595337</v>
      </c>
      <c r="Q60" s="96" t="s">
        <v>505</v>
      </c>
      <c r="R60" s="96" t="s">
        <v>408</v>
      </c>
      <c r="S60" s="109">
        <v>133398</v>
      </c>
      <c r="T60" s="118">
        <v>408756</v>
      </c>
      <c r="U60" s="113">
        <v>751259</v>
      </c>
      <c r="V60" s="140">
        <v>1034092</v>
      </c>
      <c r="W60" s="140">
        <v>444067</v>
      </c>
      <c r="X60" s="140">
        <v>863332</v>
      </c>
      <c r="Y60" s="140">
        <v>1337496</v>
      </c>
      <c r="Z60" s="140">
        <v>1637766.9999999998</v>
      </c>
      <c r="AA60" s="140">
        <v>319231</v>
      </c>
      <c r="AB60" s="140">
        <v>539545.9999999999</v>
      </c>
      <c r="AC60" s="140">
        <f t="shared" si="3"/>
        <v>858776.9999999999</v>
      </c>
      <c r="AD60" s="121">
        <f t="shared" si="4"/>
        <v>-28.111974093999322</v>
      </c>
      <c r="AE60" s="121">
        <f t="shared" si="5"/>
        <v>-0.5276069924432392</v>
      </c>
    </row>
    <row r="61" spans="1:31" ht="16.5" customHeight="1">
      <c r="A61" s="96" t="s">
        <v>506</v>
      </c>
      <c r="B61" s="96" t="s">
        <v>409</v>
      </c>
      <c r="C61" s="109">
        <v>5128409</v>
      </c>
      <c r="D61" s="109">
        <v>8885851</v>
      </c>
      <c r="E61" s="140">
        <v>12435218</v>
      </c>
      <c r="F61" s="140">
        <v>18621598.000000015</v>
      </c>
      <c r="G61" s="140">
        <v>4770935</v>
      </c>
      <c r="H61" s="140">
        <v>13873577.999999996</v>
      </c>
      <c r="I61" s="140">
        <v>18968770.999999996</v>
      </c>
      <c r="J61" s="140">
        <v>24642225.00000001</v>
      </c>
      <c r="K61" s="140">
        <v>5469134.000000002</v>
      </c>
      <c r="L61" s="140">
        <v>4806853</v>
      </c>
      <c r="M61" s="140">
        <f t="shared" si="0"/>
        <v>10275987.000000002</v>
      </c>
      <c r="N61" s="121">
        <f t="shared" si="1"/>
        <v>14.634427004350343</v>
      </c>
      <c r="O61" s="121">
        <f t="shared" si="2"/>
        <v>-25.9312413856036</v>
      </c>
      <c r="Q61" s="96" t="s">
        <v>506</v>
      </c>
      <c r="R61" s="96" t="s">
        <v>409</v>
      </c>
      <c r="S61" s="109">
        <v>1457156</v>
      </c>
      <c r="T61" s="118">
        <v>2522023</v>
      </c>
      <c r="U61" s="113">
        <v>3296787</v>
      </c>
      <c r="V61" s="140">
        <v>4349338.999999998</v>
      </c>
      <c r="W61" s="140">
        <v>1095798</v>
      </c>
      <c r="X61" s="140">
        <v>2342642.999999998</v>
      </c>
      <c r="Y61" s="140">
        <v>3585021.0000000005</v>
      </c>
      <c r="Z61" s="140">
        <v>4729539.000000002</v>
      </c>
      <c r="AA61" s="140">
        <v>1111535</v>
      </c>
      <c r="AB61" s="140">
        <v>1357319.0000000002</v>
      </c>
      <c r="AC61" s="140">
        <f t="shared" si="3"/>
        <v>2468854</v>
      </c>
      <c r="AD61" s="121">
        <f t="shared" si="4"/>
        <v>1.4361223510172465</v>
      </c>
      <c r="AE61" s="121">
        <f t="shared" si="5"/>
        <v>5.387547313013627</v>
      </c>
    </row>
    <row r="62" spans="1:31" ht="16.5" customHeight="1">
      <c r="A62" s="96" t="s">
        <v>507</v>
      </c>
      <c r="B62" s="96" t="s">
        <v>410</v>
      </c>
      <c r="C62" s="109">
        <v>3911372</v>
      </c>
      <c r="D62" s="109">
        <v>8089342</v>
      </c>
      <c r="E62" s="140">
        <v>11883358</v>
      </c>
      <c r="F62" s="140">
        <v>15030746.999999998</v>
      </c>
      <c r="G62" s="140">
        <v>4273439</v>
      </c>
      <c r="H62" s="140">
        <v>9237717</v>
      </c>
      <c r="I62" s="140">
        <v>13749956</v>
      </c>
      <c r="J62" s="140">
        <v>18260888.000000004</v>
      </c>
      <c r="K62" s="140">
        <v>4909153</v>
      </c>
      <c r="L62" s="140">
        <v>4068255</v>
      </c>
      <c r="M62" s="140">
        <f t="shared" si="0"/>
        <v>8977408</v>
      </c>
      <c r="N62" s="121">
        <f t="shared" si="1"/>
        <v>14.875934815028359</v>
      </c>
      <c r="O62" s="121">
        <f t="shared" si="2"/>
        <v>-2.8178932088956543</v>
      </c>
      <c r="Q62" s="96" t="s">
        <v>507</v>
      </c>
      <c r="R62" s="96" t="s">
        <v>410</v>
      </c>
      <c r="S62" s="109">
        <v>6545</v>
      </c>
      <c r="T62" s="118">
        <v>21152</v>
      </c>
      <c r="U62" s="113">
        <v>44693</v>
      </c>
      <c r="V62" s="140">
        <v>47690</v>
      </c>
      <c r="W62" s="140">
        <v>1204</v>
      </c>
      <c r="X62" s="140">
        <v>1204</v>
      </c>
      <c r="Y62" s="140">
        <v>4709</v>
      </c>
      <c r="Z62" s="140">
        <v>4710</v>
      </c>
      <c r="AA62" s="140">
        <v>3860</v>
      </c>
      <c r="AB62" s="140">
        <v>3850</v>
      </c>
      <c r="AC62" s="140">
        <f t="shared" si="3"/>
        <v>7710</v>
      </c>
      <c r="AD62" s="121">
        <f t="shared" si="4"/>
        <v>220.59800664451825</v>
      </c>
      <c r="AE62" s="121">
        <f t="shared" si="5"/>
        <v>540.3654485049833</v>
      </c>
    </row>
    <row r="63" spans="1:31" ht="16.5" customHeight="1">
      <c r="A63" s="96" t="s">
        <v>508</v>
      </c>
      <c r="B63" s="96" t="s">
        <v>411</v>
      </c>
      <c r="C63" s="109">
        <v>2400588</v>
      </c>
      <c r="D63" s="109">
        <v>5199367</v>
      </c>
      <c r="E63" s="140">
        <v>6772131</v>
      </c>
      <c r="F63" s="140">
        <v>9016999.999999993</v>
      </c>
      <c r="G63" s="140">
        <v>1831387</v>
      </c>
      <c r="H63" s="140">
        <v>3621550.999999999</v>
      </c>
      <c r="I63" s="140">
        <v>4440327</v>
      </c>
      <c r="J63" s="140">
        <v>5539371</v>
      </c>
      <c r="K63" s="140">
        <v>1443698.0000000002</v>
      </c>
      <c r="L63" s="140">
        <v>835605.9999999999</v>
      </c>
      <c r="M63" s="140">
        <f t="shared" si="0"/>
        <v>2279304</v>
      </c>
      <c r="N63" s="121">
        <f t="shared" si="1"/>
        <v>-21.169146663157477</v>
      </c>
      <c r="O63" s="121">
        <f t="shared" si="2"/>
        <v>-37.062766753802435</v>
      </c>
      <c r="Q63" s="96" t="s">
        <v>508</v>
      </c>
      <c r="R63" s="96" t="s">
        <v>411</v>
      </c>
      <c r="S63" s="109">
        <v>349921</v>
      </c>
      <c r="T63" s="118">
        <v>642907</v>
      </c>
      <c r="U63" s="113">
        <v>1197154</v>
      </c>
      <c r="V63" s="140">
        <v>1706412.0000000012</v>
      </c>
      <c r="W63" s="140">
        <v>895458</v>
      </c>
      <c r="X63" s="140">
        <v>2080978.9999999995</v>
      </c>
      <c r="Y63" s="140">
        <v>2343352</v>
      </c>
      <c r="Z63" s="140">
        <v>2957069.0000000014</v>
      </c>
      <c r="AA63" s="140">
        <v>466787.0000000001</v>
      </c>
      <c r="AB63" s="140">
        <v>604731.9999999999</v>
      </c>
      <c r="AC63" s="140">
        <f t="shared" si="3"/>
        <v>1071519</v>
      </c>
      <c r="AD63" s="121">
        <f t="shared" si="4"/>
        <v>-47.87170364215852</v>
      </c>
      <c r="AE63" s="121">
        <f t="shared" si="5"/>
        <v>-48.50889893651016</v>
      </c>
    </row>
    <row r="64" spans="1:31" ht="16.5" customHeight="1">
      <c r="A64" s="96" t="s">
        <v>509</v>
      </c>
      <c r="B64" s="96" t="s">
        <v>35</v>
      </c>
      <c r="C64" s="109">
        <v>144977</v>
      </c>
      <c r="D64" s="109">
        <v>407709</v>
      </c>
      <c r="E64" s="140">
        <v>601718</v>
      </c>
      <c r="F64" s="140">
        <v>823549.0000000001</v>
      </c>
      <c r="G64" s="140">
        <v>224543</v>
      </c>
      <c r="H64" s="140">
        <v>387272.9999999999</v>
      </c>
      <c r="I64" s="140">
        <v>501088</v>
      </c>
      <c r="J64" s="140">
        <v>821642.9999999995</v>
      </c>
      <c r="K64" s="140">
        <v>217461.99999999994</v>
      </c>
      <c r="L64" s="140">
        <v>181045.00000000003</v>
      </c>
      <c r="M64" s="140">
        <f t="shared" si="0"/>
        <v>398507</v>
      </c>
      <c r="N64" s="121">
        <f t="shared" si="1"/>
        <v>-3.153516253011702</v>
      </c>
      <c r="O64" s="121">
        <f t="shared" si="2"/>
        <v>2.90079607925162</v>
      </c>
      <c r="Q64" s="96" t="s">
        <v>509</v>
      </c>
      <c r="R64" s="96" t="s">
        <v>35</v>
      </c>
      <c r="S64" s="109">
        <v>372564</v>
      </c>
      <c r="T64" s="118">
        <v>1343302</v>
      </c>
      <c r="U64" s="113">
        <v>1928088</v>
      </c>
      <c r="V64" s="140">
        <v>2850727.9999999995</v>
      </c>
      <c r="W64" s="140">
        <v>516443</v>
      </c>
      <c r="X64" s="140">
        <v>1180210</v>
      </c>
      <c r="Y64" s="140">
        <v>1789198.0000000002</v>
      </c>
      <c r="Z64" s="140">
        <v>2616974.0000000005</v>
      </c>
      <c r="AA64" s="140">
        <v>306242.99999999994</v>
      </c>
      <c r="AB64" s="140">
        <v>797937</v>
      </c>
      <c r="AC64" s="140">
        <f t="shared" si="3"/>
        <v>1104180</v>
      </c>
      <c r="AD64" s="121">
        <f t="shared" si="4"/>
        <v>-40.701490774393314</v>
      </c>
      <c r="AE64" s="121">
        <f t="shared" si="5"/>
        <v>-6.442073868209903</v>
      </c>
    </row>
    <row r="65" spans="1:31" ht="16.5" customHeight="1">
      <c r="A65" s="96" t="s">
        <v>510</v>
      </c>
      <c r="B65" s="96" t="s">
        <v>412</v>
      </c>
      <c r="C65" s="109">
        <v>5081964</v>
      </c>
      <c r="D65" s="109">
        <v>9573291</v>
      </c>
      <c r="E65" s="140">
        <v>13819866</v>
      </c>
      <c r="F65" s="140">
        <v>18213263.999999985</v>
      </c>
      <c r="G65" s="140">
        <v>4729709</v>
      </c>
      <c r="H65" s="140">
        <v>9567540.000000002</v>
      </c>
      <c r="I65" s="140">
        <v>13258582.000000004</v>
      </c>
      <c r="J65" s="140">
        <v>17613153.999999996</v>
      </c>
      <c r="K65" s="140">
        <v>4881181</v>
      </c>
      <c r="L65" s="140">
        <v>4654860.999999999</v>
      </c>
      <c r="M65" s="140">
        <f t="shared" si="0"/>
        <v>9536042</v>
      </c>
      <c r="N65" s="121">
        <f t="shared" si="1"/>
        <v>3.2025648935272812</v>
      </c>
      <c r="O65" s="121">
        <f t="shared" si="2"/>
        <v>-0.32921733277312626</v>
      </c>
      <c r="Q65" s="96" t="s">
        <v>510</v>
      </c>
      <c r="R65" s="96" t="s">
        <v>412</v>
      </c>
      <c r="S65" s="109">
        <v>6499707</v>
      </c>
      <c r="T65" s="118">
        <v>13827879</v>
      </c>
      <c r="U65" s="113">
        <v>19480336</v>
      </c>
      <c r="V65" s="140">
        <v>25810608.999999978</v>
      </c>
      <c r="W65" s="140">
        <v>6445279</v>
      </c>
      <c r="X65" s="140">
        <v>14634118.999999996</v>
      </c>
      <c r="Y65" s="140">
        <v>21119333</v>
      </c>
      <c r="Z65" s="140">
        <v>28050502.99999997</v>
      </c>
      <c r="AA65" s="140">
        <v>5726517.999999996</v>
      </c>
      <c r="AB65" s="140">
        <v>6997797.000000001</v>
      </c>
      <c r="AC65" s="140">
        <f t="shared" si="3"/>
        <v>12724314.999999996</v>
      </c>
      <c r="AD65" s="121">
        <f t="shared" si="4"/>
        <v>-11.151743780215</v>
      </c>
      <c r="AE65" s="121">
        <f t="shared" si="5"/>
        <v>-13.050351715740462</v>
      </c>
    </row>
    <row r="66" spans="1:31" ht="16.5" customHeight="1">
      <c r="A66" s="96" t="s">
        <v>511</v>
      </c>
      <c r="B66" s="96" t="s">
        <v>413</v>
      </c>
      <c r="C66" s="109">
        <v>55713146</v>
      </c>
      <c r="D66" s="109">
        <v>95324846</v>
      </c>
      <c r="E66" s="140">
        <v>167230489</v>
      </c>
      <c r="F66" s="140">
        <v>210351965.00000003</v>
      </c>
      <c r="G66" s="140">
        <v>65723332</v>
      </c>
      <c r="H66" s="140">
        <v>118886833.00000009</v>
      </c>
      <c r="I66" s="140">
        <v>192909339.99999994</v>
      </c>
      <c r="J66" s="140">
        <v>239930705.00000003</v>
      </c>
      <c r="K66" s="140">
        <v>59542244</v>
      </c>
      <c r="L66" s="140">
        <v>37697332.00000001</v>
      </c>
      <c r="M66" s="140">
        <f t="shared" si="0"/>
        <v>97239576</v>
      </c>
      <c r="N66" s="121">
        <f t="shared" si="1"/>
        <v>-9.40470881786699</v>
      </c>
      <c r="O66" s="121">
        <f t="shared" si="2"/>
        <v>-18.208288044816598</v>
      </c>
      <c r="Q66" s="96" t="s">
        <v>511</v>
      </c>
      <c r="R66" s="96" t="s">
        <v>413</v>
      </c>
      <c r="S66" s="109">
        <v>9221280</v>
      </c>
      <c r="T66" s="118">
        <v>19820861</v>
      </c>
      <c r="U66" s="113">
        <v>31939571</v>
      </c>
      <c r="V66" s="140">
        <v>44601056.00000003</v>
      </c>
      <c r="W66" s="140">
        <v>13615648</v>
      </c>
      <c r="X66" s="140">
        <v>28765893.999999996</v>
      </c>
      <c r="Y66" s="140">
        <v>49556258</v>
      </c>
      <c r="Z66" s="140">
        <v>64025485.99999994</v>
      </c>
      <c r="AA66" s="140">
        <v>12832309.999999994</v>
      </c>
      <c r="AB66" s="140">
        <v>14996281</v>
      </c>
      <c r="AC66" s="140">
        <f t="shared" si="3"/>
        <v>27828590.999999993</v>
      </c>
      <c r="AD66" s="121">
        <f t="shared" si="4"/>
        <v>-5.7532186496008535</v>
      </c>
      <c r="AE66" s="121">
        <f t="shared" si="5"/>
        <v>-3.2583830003684398</v>
      </c>
    </row>
    <row r="67" spans="1:31" ht="16.5" customHeight="1">
      <c r="A67" s="96" t="s">
        <v>512</v>
      </c>
      <c r="B67" s="96" t="s">
        <v>414</v>
      </c>
      <c r="C67" s="109">
        <v>4776240</v>
      </c>
      <c r="D67" s="109">
        <v>8559963</v>
      </c>
      <c r="E67" s="140">
        <v>11858764</v>
      </c>
      <c r="F67" s="140">
        <v>17469084.000000007</v>
      </c>
      <c r="G67" s="140">
        <v>6116886</v>
      </c>
      <c r="H67" s="140">
        <v>10876527.999999993</v>
      </c>
      <c r="I67" s="140">
        <v>15862081</v>
      </c>
      <c r="J67" s="140">
        <v>21773521.99999999</v>
      </c>
      <c r="K67" s="140">
        <v>4234510</v>
      </c>
      <c r="L67" s="140">
        <v>2627994.0000000014</v>
      </c>
      <c r="M67" s="140">
        <f t="shared" si="0"/>
        <v>6862504.000000002</v>
      </c>
      <c r="N67" s="121">
        <f t="shared" si="1"/>
        <v>-30.773436026108712</v>
      </c>
      <c r="O67" s="121">
        <f t="shared" si="2"/>
        <v>-36.9053800992375</v>
      </c>
      <c r="Q67" s="96" t="s">
        <v>512</v>
      </c>
      <c r="R67" s="96" t="s">
        <v>414</v>
      </c>
      <c r="S67" s="109">
        <v>583412</v>
      </c>
      <c r="T67" s="118">
        <v>2306787</v>
      </c>
      <c r="U67" s="113">
        <v>3699606</v>
      </c>
      <c r="V67" s="140">
        <v>5528625.000000003</v>
      </c>
      <c r="W67" s="140">
        <v>725999</v>
      </c>
      <c r="X67" s="140">
        <v>1429374.999999999</v>
      </c>
      <c r="Y67" s="140">
        <v>2181938</v>
      </c>
      <c r="Z67" s="140">
        <v>2791623</v>
      </c>
      <c r="AA67" s="140">
        <v>861968.0000000001</v>
      </c>
      <c r="AB67" s="140">
        <v>1583490.0000000005</v>
      </c>
      <c r="AC67" s="140">
        <f t="shared" si="3"/>
        <v>2445458.0000000005</v>
      </c>
      <c r="AD67" s="121">
        <f t="shared" si="4"/>
        <v>18.7285381935788</v>
      </c>
      <c r="AE67" s="121">
        <f t="shared" si="5"/>
        <v>71.08582422387423</v>
      </c>
    </row>
    <row r="68" spans="1:31" ht="16.5" customHeight="1">
      <c r="A68" s="96" t="s">
        <v>513</v>
      </c>
      <c r="B68" s="96" t="s">
        <v>415</v>
      </c>
      <c r="C68" s="109">
        <v>1015615</v>
      </c>
      <c r="D68" s="109">
        <v>2224979</v>
      </c>
      <c r="E68" s="140">
        <v>3191953</v>
      </c>
      <c r="F68" s="140">
        <v>4917143.000000003</v>
      </c>
      <c r="G68" s="140">
        <v>1601288</v>
      </c>
      <c r="H68" s="140">
        <v>2952724.000000001</v>
      </c>
      <c r="I68" s="140">
        <v>4940187.999999999</v>
      </c>
      <c r="J68" s="140">
        <v>6154598.000000005</v>
      </c>
      <c r="K68" s="140">
        <v>1402043.9999999998</v>
      </c>
      <c r="L68" s="140">
        <v>2284036</v>
      </c>
      <c r="M68" s="140">
        <f t="shared" si="0"/>
        <v>3686080</v>
      </c>
      <c r="N68" s="121">
        <f t="shared" si="1"/>
        <v>-12.442733599452467</v>
      </c>
      <c r="O68" s="121">
        <f t="shared" si="2"/>
        <v>24.83659156765073</v>
      </c>
      <c r="Q68" s="96" t="s">
        <v>513</v>
      </c>
      <c r="R68" s="96" t="s">
        <v>415</v>
      </c>
      <c r="S68" s="109">
        <v>1755544</v>
      </c>
      <c r="T68" s="118">
        <v>2640144</v>
      </c>
      <c r="U68" s="113">
        <v>3587723</v>
      </c>
      <c r="V68" s="140">
        <v>5216198.999999998</v>
      </c>
      <c r="W68" s="140">
        <v>1661071</v>
      </c>
      <c r="X68" s="140">
        <v>4621523</v>
      </c>
      <c r="Y68" s="140">
        <v>7019903.000000002</v>
      </c>
      <c r="Z68" s="140">
        <v>11682603.999999998</v>
      </c>
      <c r="AA68" s="140">
        <v>1846143.0000000002</v>
      </c>
      <c r="AB68" s="140">
        <v>3203794.999999998</v>
      </c>
      <c r="AC68" s="140">
        <f t="shared" si="3"/>
        <v>5049937.999999998</v>
      </c>
      <c r="AD68" s="121">
        <f t="shared" si="4"/>
        <v>11.141727235018877</v>
      </c>
      <c r="AE68" s="121">
        <f t="shared" si="5"/>
        <v>9.269996059740436</v>
      </c>
    </row>
    <row r="69" spans="1:31" ht="16.5" customHeight="1">
      <c r="A69" s="96" t="s">
        <v>514</v>
      </c>
      <c r="B69" s="96" t="s">
        <v>416</v>
      </c>
      <c r="C69" s="109">
        <v>27203290</v>
      </c>
      <c r="D69" s="109">
        <v>53897568</v>
      </c>
      <c r="E69" s="140">
        <v>86661671</v>
      </c>
      <c r="F69" s="140">
        <v>121569941.00000003</v>
      </c>
      <c r="G69" s="140">
        <v>33848683</v>
      </c>
      <c r="H69" s="140">
        <v>74175760.00000001</v>
      </c>
      <c r="I69" s="140">
        <v>105641418.00000003</v>
      </c>
      <c r="J69" s="140">
        <v>133931272.99999982</v>
      </c>
      <c r="K69" s="140">
        <v>28801998.99999999</v>
      </c>
      <c r="L69" s="140">
        <v>36383070.00000001</v>
      </c>
      <c r="M69" s="140">
        <f t="shared" si="0"/>
        <v>65185069</v>
      </c>
      <c r="N69" s="121">
        <f t="shared" si="1"/>
        <v>-14.909543157114896</v>
      </c>
      <c r="O69" s="121">
        <f t="shared" si="2"/>
        <v>-12.120793908953559</v>
      </c>
      <c r="Q69" s="96" t="s">
        <v>514</v>
      </c>
      <c r="R69" s="96" t="s">
        <v>416</v>
      </c>
      <c r="S69" s="109">
        <v>66222557</v>
      </c>
      <c r="T69" s="118">
        <v>119279677</v>
      </c>
      <c r="U69" s="113">
        <v>176669232</v>
      </c>
      <c r="V69" s="140">
        <v>238020020.00000024</v>
      </c>
      <c r="W69" s="140">
        <v>70902927</v>
      </c>
      <c r="X69" s="140">
        <v>141011761.99999997</v>
      </c>
      <c r="Y69" s="140">
        <v>204167128</v>
      </c>
      <c r="Z69" s="140">
        <v>263650272.9999999</v>
      </c>
      <c r="AA69" s="140">
        <v>66521876</v>
      </c>
      <c r="AB69" s="140">
        <v>72525380</v>
      </c>
      <c r="AC69" s="140">
        <f t="shared" si="3"/>
        <v>139047256</v>
      </c>
      <c r="AD69" s="121">
        <f t="shared" si="4"/>
        <v>-6.1789423728586</v>
      </c>
      <c r="AE69" s="121">
        <f t="shared" si="5"/>
        <v>-1.3931504522296336</v>
      </c>
    </row>
    <row r="70" spans="1:31" ht="16.5" customHeight="1">
      <c r="A70" s="96" t="s">
        <v>515</v>
      </c>
      <c r="B70" s="96" t="s">
        <v>417</v>
      </c>
      <c r="C70" s="109">
        <v>533162</v>
      </c>
      <c r="D70" s="109">
        <v>631006</v>
      </c>
      <c r="E70" s="140">
        <v>860014</v>
      </c>
      <c r="F70" s="140">
        <v>1062553</v>
      </c>
      <c r="G70" s="140">
        <v>100902</v>
      </c>
      <c r="H70" s="140">
        <v>386861.00000000006</v>
      </c>
      <c r="I70" s="140">
        <v>570496</v>
      </c>
      <c r="J70" s="140">
        <v>671268</v>
      </c>
      <c r="K70" s="140">
        <v>131180.00000000006</v>
      </c>
      <c r="L70" s="140">
        <v>195406</v>
      </c>
      <c r="M70" s="140">
        <f t="shared" si="0"/>
        <v>326586.00000000006</v>
      </c>
      <c r="N70" s="121">
        <f t="shared" si="1"/>
        <v>30.007333848684937</v>
      </c>
      <c r="O70" s="121">
        <f t="shared" si="2"/>
        <v>-15.580531508733102</v>
      </c>
      <c r="Q70" s="96" t="s">
        <v>515</v>
      </c>
      <c r="R70" s="96" t="s">
        <v>417</v>
      </c>
      <c r="S70" s="109">
        <v>60597</v>
      </c>
      <c r="T70" s="118">
        <v>162802</v>
      </c>
      <c r="U70" s="113">
        <v>225182</v>
      </c>
      <c r="V70" s="140">
        <v>328421.0000000001</v>
      </c>
      <c r="W70" s="140">
        <v>91024</v>
      </c>
      <c r="X70" s="140">
        <v>128989.00000000003</v>
      </c>
      <c r="Y70" s="140">
        <v>138409</v>
      </c>
      <c r="Z70" s="140">
        <v>146382.99999999997</v>
      </c>
      <c r="AA70" s="140">
        <v>7589</v>
      </c>
      <c r="AB70" s="140">
        <v>8850</v>
      </c>
      <c r="AC70" s="140">
        <f t="shared" si="3"/>
        <v>16439</v>
      </c>
      <c r="AD70" s="121">
        <f t="shared" si="4"/>
        <v>-91.66263842503076</v>
      </c>
      <c r="AE70" s="121">
        <f t="shared" si="5"/>
        <v>-87.25550240718201</v>
      </c>
    </row>
    <row r="71" spans="1:31" ht="16.5" customHeight="1">
      <c r="A71" s="96" t="s">
        <v>516</v>
      </c>
      <c r="B71" s="96" t="s">
        <v>418</v>
      </c>
      <c r="C71" s="109">
        <v>2662399</v>
      </c>
      <c r="D71" s="109">
        <v>5876873</v>
      </c>
      <c r="E71" s="140">
        <v>8226715</v>
      </c>
      <c r="F71" s="140">
        <v>11309719.000000002</v>
      </c>
      <c r="G71" s="140">
        <v>28780046</v>
      </c>
      <c r="H71" s="140">
        <v>31428522</v>
      </c>
      <c r="I71" s="140">
        <v>61797722.00000003</v>
      </c>
      <c r="J71" s="140">
        <v>65050091.000000015</v>
      </c>
      <c r="K71" s="140">
        <v>2731191</v>
      </c>
      <c r="L71" s="140">
        <v>4773744.000000001</v>
      </c>
      <c r="M71" s="140">
        <f aca="true" t="shared" si="6" ref="M71:M125">IF(SUM(L71,K71)=0,"",SUM(L71,K71))</f>
        <v>7504935.000000001</v>
      </c>
      <c r="N71" s="121">
        <f aca="true" t="shared" si="7" ref="N71:N126">_xlfn.IFERROR(K71/G71*100-100," ")</f>
        <v>-90.51012288166599</v>
      </c>
      <c r="O71" s="121">
        <f aca="true" t="shared" si="8" ref="O71:O126">_xlfn.IFERROR(M71/H71*100-100," ")</f>
        <v>-76.12062380789017</v>
      </c>
      <c r="Q71" s="96" t="s">
        <v>516</v>
      </c>
      <c r="R71" s="96" t="s">
        <v>418</v>
      </c>
      <c r="S71" s="109">
        <v>14374705</v>
      </c>
      <c r="T71" s="118">
        <v>32584538</v>
      </c>
      <c r="U71" s="113">
        <v>70172083</v>
      </c>
      <c r="V71" s="140">
        <v>89135763</v>
      </c>
      <c r="W71" s="140">
        <v>15247801</v>
      </c>
      <c r="X71" s="140">
        <v>39796975.999999985</v>
      </c>
      <c r="Y71" s="140">
        <v>56842865</v>
      </c>
      <c r="Z71" s="140">
        <v>79364118.00000003</v>
      </c>
      <c r="AA71" s="140">
        <v>17401303</v>
      </c>
      <c r="AB71" s="140">
        <v>20969676.99999999</v>
      </c>
      <c r="AC71" s="140">
        <f aca="true" t="shared" si="9" ref="AC71:AC125">IF(SUM(AB71,AA71)=0,"",SUM(AB71,AA71))</f>
        <v>38370979.999999985</v>
      </c>
      <c r="AD71" s="121">
        <f aca="true" t="shared" si="10" ref="AD71:AD126">_xlfn.IFERROR(AA71/W71*100-100," ")</f>
        <v>14.123361132533148</v>
      </c>
      <c r="AE71" s="121">
        <f aca="true" t="shared" si="11" ref="AE71:AE126">_xlfn.IFERROR(AC71/X71*100-100," ")</f>
        <v>-3.583176772024089</v>
      </c>
    </row>
    <row r="72" spans="1:31" ht="16.5" customHeight="1">
      <c r="A72" s="96" t="s">
        <v>517</v>
      </c>
      <c r="B72" s="96" t="s">
        <v>419</v>
      </c>
      <c r="C72" s="109">
        <v>589647</v>
      </c>
      <c r="D72" s="109">
        <v>1140319</v>
      </c>
      <c r="E72" s="140">
        <v>1564933</v>
      </c>
      <c r="F72" s="140">
        <v>10943544.000000006</v>
      </c>
      <c r="G72" s="140">
        <v>626337</v>
      </c>
      <c r="H72" s="140">
        <v>1419326.0000000002</v>
      </c>
      <c r="I72" s="140">
        <v>1963553</v>
      </c>
      <c r="J72" s="140">
        <v>2658002.9999999995</v>
      </c>
      <c r="K72" s="140">
        <v>555149.0000000001</v>
      </c>
      <c r="L72" s="140">
        <v>708390</v>
      </c>
      <c r="M72" s="140">
        <f t="shared" si="6"/>
        <v>1263539</v>
      </c>
      <c r="N72" s="121">
        <f t="shared" si="7"/>
        <v>-11.36576635261845</v>
      </c>
      <c r="O72" s="121">
        <f t="shared" si="8"/>
        <v>-10.976125287636535</v>
      </c>
      <c r="Q72" s="96" t="s">
        <v>517</v>
      </c>
      <c r="R72" s="96" t="s">
        <v>419</v>
      </c>
      <c r="S72" s="109">
        <v>2896394</v>
      </c>
      <c r="T72" s="118">
        <v>4740127</v>
      </c>
      <c r="U72" s="113">
        <v>7549461</v>
      </c>
      <c r="V72" s="140">
        <v>8763699</v>
      </c>
      <c r="W72" s="140">
        <v>1555113</v>
      </c>
      <c r="X72" s="140">
        <v>3293698</v>
      </c>
      <c r="Y72" s="140">
        <v>6677654.999999999</v>
      </c>
      <c r="Z72" s="140">
        <v>8387169.999999999</v>
      </c>
      <c r="AA72" s="140">
        <v>398951</v>
      </c>
      <c r="AB72" s="140">
        <v>1500095</v>
      </c>
      <c r="AC72" s="140">
        <f t="shared" si="9"/>
        <v>1899046</v>
      </c>
      <c r="AD72" s="121">
        <f t="shared" si="10"/>
        <v>-74.34585139472179</v>
      </c>
      <c r="AE72" s="121">
        <f t="shared" si="11"/>
        <v>-42.34304420138094</v>
      </c>
    </row>
    <row r="73" spans="1:31" ht="16.5" customHeight="1">
      <c r="A73" s="96" t="s">
        <v>518</v>
      </c>
      <c r="B73" s="96" t="s">
        <v>420</v>
      </c>
      <c r="C73" s="109">
        <v>716225</v>
      </c>
      <c r="D73" s="109">
        <v>1054813</v>
      </c>
      <c r="E73" s="140">
        <v>1722466</v>
      </c>
      <c r="F73" s="140">
        <v>1887985.0000000002</v>
      </c>
      <c r="G73" s="140">
        <v>578315</v>
      </c>
      <c r="H73" s="140">
        <v>761106.9999999998</v>
      </c>
      <c r="I73" s="140">
        <v>1078176</v>
      </c>
      <c r="J73" s="140">
        <v>1102776</v>
      </c>
      <c r="K73" s="140">
        <v>386506</v>
      </c>
      <c r="L73" s="140">
        <v>70974</v>
      </c>
      <c r="M73" s="140">
        <f t="shared" si="6"/>
        <v>457480</v>
      </c>
      <c r="N73" s="121">
        <f t="shared" si="7"/>
        <v>-33.16687272507197</v>
      </c>
      <c r="O73" s="121">
        <f t="shared" si="8"/>
        <v>-39.89281401957936</v>
      </c>
      <c r="Q73" s="96" t="s">
        <v>518</v>
      </c>
      <c r="R73" s="96" t="s">
        <v>420</v>
      </c>
      <c r="S73" s="109">
        <v>205152</v>
      </c>
      <c r="T73" s="118">
        <v>313552</v>
      </c>
      <c r="U73" s="113">
        <v>419448</v>
      </c>
      <c r="V73" s="140">
        <v>918011.9999999998</v>
      </c>
      <c r="W73" s="140">
        <v>304562</v>
      </c>
      <c r="X73" s="140">
        <v>650687</v>
      </c>
      <c r="Y73" s="140">
        <v>943771</v>
      </c>
      <c r="Z73" s="140">
        <v>1258203.9999999998</v>
      </c>
      <c r="AA73" s="140">
        <v>428006.99999999994</v>
      </c>
      <c r="AB73" s="140">
        <v>178317</v>
      </c>
      <c r="AC73" s="140">
        <f t="shared" si="9"/>
        <v>606324</v>
      </c>
      <c r="AD73" s="121">
        <f t="shared" si="10"/>
        <v>40.53197706870847</v>
      </c>
      <c r="AE73" s="121">
        <f t="shared" si="11"/>
        <v>-6.817870957926004</v>
      </c>
    </row>
    <row r="74" spans="1:31" ht="16.5" customHeight="1">
      <c r="A74" s="96" t="s">
        <v>519</v>
      </c>
      <c r="B74" s="96" t="s">
        <v>421</v>
      </c>
      <c r="C74" s="109">
        <v>24311</v>
      </c>
      <c r="D74" s="109">
        <v>65040</v>
      </c>
      <c r="E74" s="140">
        <v>88781</v>
      </c>
      <c r="F74" s="140">
        <v>118154.99999999999</v>
      </c>
      <c r="G74" s="140">
        <v>33532</v>
      </c>
      <c r="H74" s="140">
        <v>72485</v>
      </c>
      <c r="I74" s="140">
        <v>102735</v>
      </c>
      <c r="J74" s="140">
        <v>119146.00000000001</v>
      </c>
      <c r="K74" s="140">
        <v>23268.000000000004</v>
      </c>
      <c r="L74" s="140">
        <v>49096</v>
      </c>
      <c r="M74" s="140">
        <f t="shared" si="6"/>
        <v>72364</v>
      </c>
      <c r="N74" s="121">
        <f t="shared" si="7"/>
        <v>-30.609566980794455</v>
      </c>
      <c r="O74" s="121">
        <f t="shared" si="8"/>
        <v>-0.16693108919086797</v>
      </c>
      <c r="Q74" s="96" t="s">
        <v>519</v>
      </c>
      <c r="R74" s="96" t="s">
        <v>421</v>
      </c>
      <c r="S74" s="109">
        <v>85015</v>
      </c>
      <c r="T74" s="118">
        <v>187497</v>
      </c>
      <c r="U74" s="113">
        <v>283205</v>
      </c>
      <c r="V74" s="140">
        <v>498553</v>
      </c>
      <c r="W74" s="140">
        <v>100142</v>
      </c>
      <c r="X74" s="140">
        <v>211410</v>
      </c>
      <c r="Y74" s="140">
        <v>303974</v>
      </c>
      <c r="Z74" s="140">
        <v>447758</v>
      </c>
      <c r="AA74" s="140">
        <v>94967</v>
      </c>
      <c r="AB74" s="140">
        <v>205720.99999999997</v>
      </c>
      <c r="AC74" s="140">
        <f t="shared" si="9"/>
        <v>300688</v>
      </c>
      <c r="AD74" s="121">
        <f t="shared" si="10"/>
        <v>-5.167661920073499</v>
      </c>
      <c r="AE74" s="121">
        <f t="shared" si="11"/>
        <v>42.22979045456697</v>
      </c>
    </row>
    <row r="75" spans="1:31" ht="16.5" customHeight="1">
      <c r="A75" s="96" t="s">
        <v>520</v>
      </c>
      <c r="B75" s="96" t="s">
        <v>422</v>
      </c>
      <c r="C75" s="109">
        <v>17788683</v>
      </c>
      <c r="D75" s="109">
        <v>41821665</v>
      </c>
      <c r="E75" s="140">
        <v>61297022</v>
      </c>
      <c r="F75" s="140">
        <v>84701786.99999985</v>
      </c>
      <c r="G75" s="140">
        <v>17108344</v>
      </c>
      <c r="H75" s="140">
        <v>34919231.99999999</v>
      </c>
      <c r="I75" s="140">
        <v>55042204</v>
      </c>
      <c r="J75" s="140">
        <v>74506810.00000007</v>
      </c>
      <c r="K75" s="140">
        <v>20102031.999999996</v>
      </c>
      <c r="L75" s="140">
        <v>18344833.00000001</v>
      </c>
      <c r="M75" s="140">
        <f t="shared" si="6"/>
        <v>38446865.00000001</v>
      </c>
      <c r="N75" s="121">
        <f t="shared" si="7"/>
        <v>17.498408963485872</v>
      </c>
      <c r="O75" s="121">
        <f t="shared" si="8"/>
        <v>10.102263990227556</v>
      </c>
      <c r="Q75" s="96" t="s">
        <v>520</v>
      </c>
      <c r="R75" s="96" t="s">
        <v>422</v>
      </c>
      <c r="S75" s="109">
        <v>23277926</v>
      </c>
      <c r="T75" s="118">
        <v>51449627</v>
      </c>
      <c r="U75" s="113">
        <v>76520107</v>
      </c>
      <c r="V75" s="140">
        <v>110073567.99999994</v>
      </c>
      <c r="W75" s="140">
        <v>21914057</v>
      </c>
      <c r="X75" s="140">
        <v>41539235.000000015</v>
      </c>
      <c r="Y75" s="140">
        <v>64031563</v>
      </c>
      <c r="Z75" s="140">
        <v>85405581.00000012</v>
      </c>
      <c r="AA75" s="140">
        <v>15391812.000000007</v>
      </c>
      <c r="AB75" s="140">
        <v>18685516.000000004</v>
      </c>
      <c r="AC75" s="140">
        <f t="shared" si="9"/>
        <v>34077328.000000015</v>
      </c>
      <c r="AD75" s="121">
        <f t="shared" si="10"/>
        <v>-29.76283670339997</v>
      </c>
      <c r="AE75" s="121">
        <f t="shared" si="11"/>
        <v>-17.963515697869724</v>
      </c>
    </row>
    <row r="76" spans="1:31" ht="16.5" customHeight="1">
      <c r="A76" s="96" t="s">
        <v>521</v>
      </c>
      <c r="B76" s="96" t="s">
        <v>423</v>
      </c>
      <c r="C76" s="109">
        <v>8905659</v>
      </c>
      <c r="D76" s="109">
        <v>17681343</v>
      </c>
      <c r="E76" s="140">
        <v>25706148</v>
      </c>
      <c r="F76" s="140">
        <v>35448097.00000001</v>
      </c>
      <c r="G76" s="140">
        <v>9161909</v>
      </c>
      <c r="H76" s="140">
        <v>18045218.00000003</v>
      </c>
      <c r="I76" s="140">
        <v>25702597.999999996</v>
      </c>
      <c r="J76" s="140">
        <v>33089336.99999998</v>
      </c>
      <c r="K76" s="140">
        <v>8547967.000000002</v>
      </c>
      <c r="L76" s="140">
        <v>9608375</v>
      </c>
      <c r="M76" s="140">
        <f t="shared" si="6"/>
        <v>18156342</v>
      </c>
      <c r="N76" s="121">
        <f t="shared" si="7"/>
        <v>-6.701027045782695</v>
      </c>
      <c r="O76" s="121">
        <f t="shared" si="8"/>
        <v>0.6158085759893339</v>
      </c>
      <c r="Q76" s="96" t="s">
        <v>521</v>
      </c>
      <c r="R76" s="96" t="s">
        <v>423</v>
      </c>
      <c r="S76" s="109">
        <v>23130904</v>
      </c>
      <c r="T76" s="118">
        <v>46998731</v>
      </c>
      <c r="U76" s="113">
        <v>68659676</v>
      </c>
      <c r="V76" s="140">
        <v>88736890</v>
      </c>
      <c r="W76" s="140">
        <v>23388540</v>
      </c>
      <c r="X76" s="140">
        <v>47694388.999999925</v>
      </c>
      <c r="Y76" s="140">
        <v>65543764.99999991</v>
      </c>
      <c r="Z76" s="140">
        <v>82680436</v>
      </c>
      <c r="AA76" s="140">
        <v>21832864.000000015</v>
      </c>
      <c r="AB76" s="140">
        <v>23744057.999999996</v>
      </c>
      <c r="AC76" s="140">
        <f t="shared" si="9"/>
        <v>45576922.000000015</v>
      </c>
      <c r="AD76" s="121">
        <f t="shared" si="10"/>
        <v>-6.651445537002246</v>
      </c>
      <c r="AE76" s="121">
        <f t="shared" si="11"/>
        <v>-4.4396564132521235</v>
      </c>
    </row>
    <row r="77" spans="1:31" ht="16.5" customHeight="1">
      <c r="A77" s="96" t="s">
        <v>522</v>
      </c>
      <c r="B77" s="96" t="s">
        <v>424</v>
      </c>
      <c r="C77" s="109">
        <v>914882</v>
      </c>
      <c r="D77" s="109">
        <v>1663391</v>
      </c>
      <c r="E77" s="140">
        <v>2312017</v>
      </c>
      <c r="F77" s="140">
        <v>3315254.0000000014</v>
      </c>
      <c r="G77" s="140">
        <v>949069</v>
      </c>
      <c r="H77" s="140">
        <v>1818249</v>
      </c>
      <c r="I77" s="140">
        <v>2538998.0000000005</v>
      </c>
      <c r="J77" s="140">
        <v>3349229.9999999977</v>
      </c>
      <c r="K77" s="140">
        <v>1440408.9999999998</v>
      </c>
      <c r="L77" s="140">
        <v>1065222.0000000002</v>
      </c>
      <c r="M77" s="140">
        <f t="shared" si="6"/>
        <v>2505631</v>
      </c>
      <c r="N77" s="121">
        <f t="shared" si="7"/>
        <v>51.77073532061419</v>
      </c>
      <c r="O77" s="121">
        <f t="shared" si="8"/>
        <v>37.80461311954525</v>
      </c>
      <c r="Q77" s="96" t="s">
        <v>522</v>
      </c>
      <c r="R77" s="96" t="s">
        <v>424</v>
      </c>
      <c r="S77" s="109">
        <v>1132585</v>
      </c>
      <c r="T77" s="118">
        <v>1907203</v>
      </c>
      <c r="U77" s="113">
        <v>2366841</v>
      </c>
      <c r="V77" s="140">
        <v>4090429.0000000005</v>
      </c>
      <c r="W77" s="140">
        <v>668300</v>
      </c>
      <c r="X77" s="140">
        <v>1162966</v>
      </c>
      <c r="Y77" s="140">
        <v>1750619.0000000005</v>
      </c>
      <c r="Z77" s="140">
        <v>2537261.999999999</v>
      </c>
      <c r="AA77" s="140">
        <v>864293.0000000002</v>
      </c>
      <c r="AB77" s="140">
        <v>1380107</v>
      </c>
      <c r="AC77" s="140">
        <f t="shared" si="9"/>
        <v>2244400</v>
      </c>
      <c r="AD77" s="121">
        <f t="shared" si="10"/>
        <v>29.327098608409443</v>
      </c>
      <c r="AE77" s="121">
        <f t="shared" si="11"/>
        <v>92.9893049323884</v>
      </c>
    </row>
    <row r="78" spans="1:31" ht="16.5" customHeight="1">
      <c r="A78" s="96" t="s">
        <v>523</v>
      </c>
      <c r="B78" s="96" t="s">
        <v>425</v>
      </c>
      <c r="C78" s="109">
        <v>4663110</v>
      </c>
      <c r="D78" s="109">
        <v>8489745</v>
      </c>
      <c r="E78" s="140">
        <v>12416880</v>
      </c>
      <c r="F78" s="140">
        <v>17333129.999999996</v>
      </c>
      <c r="G78" s="140">
        <v>4605897</v>
      </c>
      <c r="H78" s="140">
        <v>10224457.000000002</v>
      </c>
      <c r="I78" s="140">
        <v>16637040.000000002</v>
      </c>
      <c r="J78" s="140">
        <v>21452691.999999985</v>
      </c>
      <c r="K78" s="140">
        <v>4303575</v>
      </c>
      <c r="L78" s="140">
        <v>7103197.000000003</v>
      </c>
      <c r="M78" s="140">
        <f t="shared" si="6"/>
        <v>11406772.000000004</v>
      </c>
      <c r="N78" s="121">
        <f t="shared" si="7"/>
        <v>-6.56380288139313</v>
      </c>
      <c r="O78" s="121">
        <f t="shared" si="8"/>
        <v>11.56359697145777</v>
      </c>
      <c r="Q78" s="96" t="s">
        <v>523</v>
      </c>
      <c r="R78" s="96" t="s">
        <v>425</v>
      </c>
      <c r="S78" s="109">
        <v>2559366</v>
      </c>
      <c r="T78" s="118">
        <v>4909216</v>
      </c>
      <c r="U78" s="113">
        <v>7242741</v>
      </c>
      <c r="V78" s="140">
        <v>9904404.999999998</v>
      </c>
      <c r="W78" s="140">
        <v>2799243</v>
      </c>
      <c r="X78" s="140">
        <v>5594558.000000005</v>
      </c>
      <c r="Y78" s="140">
        <v>8401980.000000002</v>
      </c>
      <c r="Z78" s="140">
        <v>10971984.00000001</v>
      </c>
      <c r="AA78" s="140">
        <v>3251129.000000001</v>
      </c>
      <c r="AB78" s="140">
        <v>3404748</v>
      </c>
      <c r="AC78" s="140">
        <f t="shared" si="9"/>
        <v>6655877.000000001</v>
      </c>
      <c r="AD78" s="121">
        <f t="shared" si="10"/>
        <v>16.14315013023166</v>
      </c>
      <c r="AE78" s="121">
        <f t="shared" si="11"/>
        <v>18.97056031951041</v>
      </c>
    </row>
    <row r="79" spans="1:31" ht="16.5" customHeight="1">
      <c r="A79" s="96" t="s">
        <v>524</v>
      </c>
      <c r="B79" s="96" t="s">
        <v>426</v>
      </c>
      <c r="C79" s="109">
        <v>1529827</v>
      </c>
      <c r="D79" s="109">
        <v>2609889</v>
      </c>
      <c r="E79" s="140">
        <v>4474231</v>
      </c>
      <c r="F79" s="140">
        <v>6079601.000000002</v>
      </c>
      <c r="G79" s="140">
        <v>1561993</v>
      </c>
      <c r="H79" s="140">
        <v>3284177</v>
      </c>
      <c r="I79" s="140">
        <v>5164640</v>
      </c>
      <c r="J79" s="140">
        <v>7343669.999999999</v>
      </c>
      <c r="K79" s="140">
        <v>2505172</v>
      </c>
      <c r="L79" s="140">
        <v>2447620.9999999995</v>
      </c>
      <c r="M79" s="140">
        <f t="shared" si="6"/>
        <v>4952793</v>
      </c>
      <c r="N79" s="121">
        <f t="shared" si="7"/>
        <v>60.383049091769294</v>
      </c>
      <c r="O79" s="121">
        <f t="shared" si="8"/>
        <v>50.807736611029185</v>
      </c>
      <c r="Q79" s="96" t="s">
        <v>524</v>
      </c>
      <c r="R79" s="96" t="s">
        <v>426</v>
      </c>
      <c r="S79" s="109">
        <v>919166</v>
      </c>
      <c r="T79" s="118">
        <v>1793317</v>
      </c>
      <c r="U79" s="113">
        <v>2289996</v>
      </c>
      <c r="V79" s="140">
        <v>3069246.000000001</v>
      </c>
      <c r="W79" s="140">
        <v>1139383</v>
      </c>
      <c r="X79" s="140">
        <v>2019804.0000000005</v>
      </c>
      <c r="Y79" s="140">
        <v>3173128</v>
      </c>
      <c r="Z79" s="140">
        <v>3766794.9999999995</v>
      </c>
      <c r="AA79" s="140">
        <v>598251.0000000001</v>
      </c>
      <c r="AB79" s="140">
        <v>482145</v>
      </c>
      <c r="AC79" s="140">
        <f t="shared" si="9"/>
        <v>1080396</v>
      </c>
      <c r="AD79" s="121">
        <f t="shared" si="10"/>
        <v>-47.493424072502386</v>
      </c>
      <c r="AE79" s="121">
        <f t="shared" si="11"/>
        <v>-46.50985937249358</v>
      </c>
    </row>
    <row r="80" spans="1:31" ht="16.5" customHeight="1">
      <c r="A80" s="96" t="s">
        <v>525</v>
      </c>
      <c r="B80" s="96" t="s">
        <v>427</v>
      </c>
      <c r="C80" s="109">
        <v>3322329</v>
      </c>
      <c r="D80" s="109">
        <v>6921542</v>
      </c>
      <c r="E80" s="140">
        <v>11002918</v>
      </c>
      <c r="F80" s="140">
        <v>16020028.000000002</v>
      </c>
      <c r="G80" s="140">
        <v>3536809</v>
      </c>
      <c r="H80" s="140">
        <v>7984067.9999999935</v>
      </c>
      <c r="I80" s="140">
        <v>11132886.000000002</v>
      </c>
      <c r="J80" s="140">
        <v>15593937.000000015</v>
      </c>
      <c r="K80" s="140">
        <v>5154660.000000001</v>
      </c>
      <c r="L80" s="140">
        <v>4189841.9999999995</v>
      </c>
      <c r="M80" s="140">
        <f t="shared" si="6"/>
        <v>9344502</v>
      </c>
      <c r="N80" s="121">
        <f t="shared" si="7"/>
        <v>45.74323917406909</v>
      </c>
      <c r="O80" s="121">
        <f t="shared" si="8"/>
        <v>17.03935888321601</v>
      </c>
      <c r="Q80" s="96" t="s">
        <v>525</v>
      </c>
      <c r="R80" s="96" t="s">
        <v>427</v>
      </c>
      <c r="S80" s="109">
        <v>325897</v>
      </c>
      <c r="T80" s="118">
        <v>621232</v>
      </c>
      <c r="U80" s="113">
        <v>864754</v>
      </c>
      <c r="V80" s="140">
        <v>1078150.0000000002</v>
      </c>
      <c r="W80" s="140">
        <v>292871</v>
      </c>
      <c r="X80" s="140">
        <v>562723.0000000003</v>
      </c>
      <c r="Y80" s="140">
        <v>798602</v>
      </c>
      <c r="Z80" s="140">
        <v>1195380.0000000007</v>
      </c>
      <c r="AA80" s="140">
        <v>506795</v>
      </c>
      <c r="AB80" s="140">
        <v>382380.00000000006</v>
      </c>
      <c r="AC80" s="140">
        <f t="shared" si="9"/>
        <v>889175</v>
      </c>
      <c r="AD80" s="121">
        <f t="shared" si="10"/>
        <v>73.04376329510262</v>
      </c>
      <c r="AE80" s="121">
        <f t="shared" si="11"/>
        <v>58.012912214357584</v>
      </c>
    </row>
    <row r="81" spans="1:31" ht="16.5" customHeight="1">
      <c r="A81" s="96" t="s">
        <v>526</v>
      </c>
      <c r="B81" s="96" t="s">
        <v>428</v>
      </c>
      <c r="C81" s="109">
        <v>7874890</v>
      </c>
      <c r="D81" s="109">
        <v>17470118</v>
      </c>
      <c r="E81" s="140">
        <v>31638091</v>
      </c>
      <c r="F81" s="140">
        <v>47334181.99999998</v>
      </c>
      <c r="G81" s="140">
        <v>9255574</v>
      </c>
      <c r="H81" s="140">
        <v>21760863.000000015</v>
      </c>
      <c r="I81" s="140">
        <v>33834471.00000001</v>
      </c>
      <c r="J81" s="140">
        <v>47345053.99999996</v>
      </c>
      <c r="K81" s="140">
        <v>11826320.999999998</v>
      </c>
      <c r="L81" s="140">
        <v>19563015.000000004</v>
      </c>
      <c r="M81" s="140">
        <f t="shared" si="6"/>
        <v>31389336</v>
      </c>
      <c r="N81" s="121">
        <f t="shared" si="7"/>
        <v>27.775122320884662</v>
      </c>
      <c r="O81" s="121">
        <f t="shared" si="8"/>
        <v>44.24674242009601</v>
      </c>
      <c r="Q81" s="96" t="s">
        <v>526</v>
      </c>
      <c r="R81" s="96" t="s">
        <v>428</v>
      </c>
      <c r="S81" s="109">
        <v>9025576</v>
      </c>
      <c r="T81" s="118">
        <v>17844045</v>
      </c>
      <c r="U81" s="113">
        <v>25225684</v>
      </c>
      <c r="V81" s="140">
        <v>35502637.00000002</v>
      </c>
      <c r="W81" s="140">
        <v>8727854</v>
      </c>
      <c r="X81" s="140">
        <v>18559489.99999999</v>
      </c>
      <c r="Y81" s="140">
        <v>25667011</v>
      </c>
      <c r="Z81" s="140">
        <v>34451275</v>
      </c>
      <c r="AA81" s="140">
        <v>8042926.999999994</v>
      </c>
      <c r="AB81" s="140">
        <v>8375098</v>
      </c>
      <c r="AC81" s="140">
        <f t="shared" si="9"/>
        <v>16418024.999999994</v>
      </c>
      <c r="AD81" s="121">
        <f t="shared" si="10"/>
        <v>-7.847599192195531</v>
      </c>
      <c r="AE81" s="121">
        <f t="shared" si="11"/>
        <v>-11.538382789613266</v>
      </c>
    </row>
    <row r="82" spans="1:31" ht="16.5" customHeight="1">
      <c r="A82" s="96" t="s">
        <v>527</v>
      </c>
      <c r="B82" s="96" t="s">
        <v>429</v>
      </c>
      <c r="C82" s="109">
        <v>608564</v>
      </c>
      <c r="D82" s="109">
        <v>1447078</v>
      </c>
      <c r="E82" s="140">
        <v>1954704</v>
      </c>
      <c r="F82" s="140">
        <v>3118075</v>
      </c>
      <c r="G82" s="140">
        <v>412771</v>
      </c>
      <c r="H82" s="140">
        <v>1423769.0000000005</v>
      </c>
      <c r="I82" s="140">
        <v>1962516</v>
      </c>
      <c r="J82" s="140">
        <v>2555021.0000000005</v>
      </c>
      <c r="K82" s="140">
        <v>904576</v>
      </c>
      <c r="L82" s="140">
        <v>1084118</v>
      </c>
      <c r="M82" s="140">
        <f t="shared" si="6"/>
        <v>1988694</v>
      </c>
      <c r="N82" s="121">
        <f t="shared" si="7"/>
        <v>119.14717845972706</v>
      </c>
      <c r="O82" s="121">
        <f t="shared" si="8"/>
        <v>39.678135989756726</v>
      </c>
      <c r="Q82" s="96" t="s">
        <v>527</v>
      </c>
      <c r="R82" s="96" t="s">
        <v>429</v>
      </c>
      <c r="S82" s="109">
        <v>236604</v>
      </c>
      <c r="T82" s="118">
        <v>479267</v>
      </c>
      <c r="U82" s="113">
        <v>724629</v>
      </c>
      <c r="V82" s="140">
        <v>961030.9999999999</v>
      </c>
      <c r="W82" s="140">
        <v>1312346</v>
      </c>
      <c r="X82" s="140">
        <v>1459279</v>
      </c>
      <c r="Y82" s="140">
        <v>1635657.0000000002</v>
      </c>
      <c r="Z82" s="140">
        <v>1725947.0000000002</v>
      </c>
      <c r="AA82" s="140">
        <v>87523</v>
      </c>
      <c r="AB82" s="140">
        <v>331175</v>
      </c>
      <c r="AC82" s="140">
        <f t="shared" si="9"/>
        <v>418698</v>
      </c>
      <c r="AD82" s="121">
        <f t="shared" si="10"/>
        <v>-93.33079843273039</v>
      </c>
      <c r="AE82" s="121">
        <f t="shared" si="11"/>
        <v>-71.30788560652212</v>
      </c>
    </row>
    <row r="83" spans="1:31" ht="16.5" customHeight="1">
      <c r="A83" s="96" t="s">
        <v>528</v>
      </c>
      <c r="B83" s="96" t="s">
        <v>430</v>
      </c>
      <c r="C83" s="109">
        <v>110958</v>
      </c>
      <c r="D83" s="109">
        <v>920179</v>
      </c>
      <c r="E83" s="140">
        <v>1187368</v>
      </c>
      <c r="F83" s="140">
        <v>1502856.0000000005</v>
      </c>
      <c r="G83" s="140">
        <v>509660</v>
      </c>
      <c r="H83" s="140">
        <v>918213</v>
      </c>
      <c r="I83" s="140">
        <v>1304598</v>
      </c>
      <c r="J83" s="140">
        <v>1626282.9999999995</v>
      </c>
      <c r="K83" s="140">
        <v>596452.9999999999</v>
      </c>
      <c r="L83" s="140">
        <v>388450</v>
      </c>
      <c r="M83" s="140">
        <f t="shared" si="6"/>
        <v>984902.9999999999</v>
      </c>
      <c r="N83" s="121">
        <f t="shared" si="7"/>
        <v>17.029588353019648</v>
      </c>
      <c r="O83" s="121">
        <f t="shared" si="8"/>
        <v>7.263020671674212</v>
      </c>
      <c r="Q83" s="96" t="s">
        <v>528</v>
      </c>
      <c r="R83" s="96" t="s">
        <v>430</v>
      </c>
      <c r="S83" s="109">
        <v>1171701</v>
      </c>
      <c r="T83" s="118">
        <v>1278193</v>
      </c>
      <c r="U83" s="113">
        <v>1512034</v>
      </c>
      <c r="V83" s="140">
        <v>1961750.0000000005</v>
      </c>
      <c r="W83" s="140">
        <v>823251</v>
      </c>
      <c r="X83" s="140">
        <v>3928779.0000000014</v>
      </c>
      <c r="Y83" s="140">
        <v>5258483.000000002</v>
      </c>
      <c r="Z83" s="140">
        <v>5962852.999999999</v>
      </c>
      <c r="AA83" s="140">
        <v>389197.9999999999</v>
      </c>
      <c r="AB83" s="140">
        <v>1605444.9999999998</v>
      </c>
      <c r="AC83" s="140">
        <f t="shared" si="9"/>
        <v>1994642.9999999995</v>
      </c>
      <c r="AD83" s="121">
        <f t="shared" si="10"/>
        <v>-52.724260280279054</v>
      </c>
      <c r="AE83" s="121">
        <f t="shared" si="11"/>
        <v>-49.229951595648444</v>
      </c>
    </row>
    <row r="84" spans="1:31" ht="16.5" customHeight="1">
      <c r="A84" s="96" t="s">
        <v>529</v>
      </c>
      <c r="B84" s="96" t="s">
        <v>431</v>
      </c>
      <c r="C84" s="109">
        <v>880</v>
      </c>
      <c r="D84" s="109">
        <v>14668</v>
      </c>
      <c r="E84" s="140">
        <v>25013</v>
      </c>
      <c r="F84" s="140">
        <v>40114</v>
      </c>
      <c r="G84" s="140">
        <v>17122</v>
      </c>
      <c r="H84" s="140">
        <v>37437</v>
      </c>
      <c r="I84" s="140">
        <v>46697</v>
      </c>
      <c r="J84" s="140">
        <v>57434</v>
      </c>
      <c r="K84" s="140">
        <v>15463</v>
      </c>
      <c r="L84" s="140">
        <v>16455</v>
      </c>
      <c r="M84" s="140">
        <f t="shared" si="6"/>
        <v>31918</v>
      </c>
      <c r="N84" s="121">
        <f t="shared" si="7"/>
        <v>-9.689288634505317</v>
      </c>
      <c r="O84" s="121">
        <f t="shared" si="8"/>
        <v>-14.742100061436545</v>
      </c>
      <c r="Q84" s="96" t="s">
        <v>529</v>
      </c>
      <c r="R84" s="96" t="s">
        <v>431</v>
      </c>
      <c r="S84" s="109">
        <v>21108</v>
      </c>
      <c r="T84" s="118">
        <v>52839</v>
      </c>
      <c r="U84" s="113">
        <v>81897</v>
      </c>
      <c r="V84" s="140">
        <v>136421.00000000003</v>
      </c>
      <c r="W84" s="140">
        <v>45885</v>
      </c>
      <c r="X84" s="140">
        <v>70753</v>
      </c>
      <c r="Y84" s="140">
        <v>92058</v>
      </c>
      <c r="Z84" s="140">
        <v>102868.00000000001</v>
      </c>
      <c r="AA84" s="140">
        <v>27024</v>
      </c>
      <c r="AB84" s="140">
        <v>8661</v>
      </c>
      <c r="AC84" s="140">
        <f t="shared" si="9"/>
        <v>35685</v>
      </c>
      <c r="AD84" s="121">
        <f t="shared" si="10"/>
        <v>-41.10493625367767</v>
      </c>
      <c r="AE84" s="121">
        <f t="shared" si="11"/>
        <v>-49.56397608581968</v>
      </c>
    </row>
    <row r="85" spans="1:31" ht="16.5" customHeight="1">
      <c r="A85" s="96" t="s">
        <v>530</v>
      </c>
      <c r="B85" s="96" t="s">
        <v>432</v>
      </c>
      <c r="C85" s="109">
        <v>23331431</v>
      </c>
      <c r="D85" s="109">
        <v>39328779</v>
      </c>
      <c r="E85" s="140">
        <v>52609618</v>
      </c>
      <c r="F85" s="140">
        <v>69821990.00000007</v>
      </c>
      <c r="G85" s="140">
        <v>18443209</v>
      </c>
      <c r="H85" s="140">
        <v>40851879.000000015</v>
      </c>
      <c r="I85" s="140">
        <v>59300404.99999999</v>
      </c>
      <c r="J85" s="140">
        <v>94183095.99999999</v>
      </c>
      <c r="K85" s="140">
        <v>28988392.999999993</v>
      </c>
      <c r="L85" s="140">
        <v>23921088.999999993</v>
      </c>
      <c r="M85" s="140">
        <f t="shared" si="6"/>
        <v>52909481.999999985</v>
      </c>
      <c r="N85" s="121">
        <f t="shared" si="7"/>
        <v>57.1765141304856</v>
      </c>
      <c r="O85" s="121">
        <f t="shared" si="8"/>
        <v>29.515418372799843</v>
      </c>
      <c r="Q85" s="96" t="s">
        <v>530</v>
      </c>
      <c r="R85" s="96" t="s">
        <v>432</v>
      </c>
      <c r="S85" s="109">
        <v>51116070</v>
      </c>
      <c r="T85" s="118">
        <v>125229769</v>
      </c>
      <c r="U85" s="113">
        <v>170975630</v>
      </c>
      <c r="V85" s="140">
        <v>247189256.99999985</v>
      </c>
      <c r="W85" s="140">
        <v>65600212</v>
      </c>
      <c r="X85" s="140">
        <v>133024269.99999987</v>
      </c>
      <c r="Y85" s="140">
        <v>227717582.00000006</v>
      </c>
      <c r="Z85" s="140">
        <v>285515608.9999999</v>
      </c>
      <c r="AA85" s="140">
        <v>51293707.00000001</v>
      </c>
      <c r="AB85" s="140">
        <v>57032558.99999999</v>
      </c>
      <c r="AC85" s="140">
        <f t="shared" si="9"/>
        <v>108326266</v>
      </c>
      <c r="AD85" s="121">
        <f t="shared" si="10"/>
        <v>-21.808626167244697</v>
      </c>
      <c r="AE85" s="121">
        <f t="shared" si="11"/>
        <v>-18.566539775034954</v>
      </c>
    </row>
    <row r="86" spans="1:31" ht="16.5" customHeight="1">
      <c r="A86" s="96" t="s">
        <v>531</v>
      </c>
      <c r="B86" s="96" t="s">
        <v>433</v>
      </c>
      <c r="C86" s="109">
        <v>636629</v>
      </c>
      <c r="D86" s="109">
        <v>1488368</v>
      </c>
      <c r="E86" s="140">
        <v>2107555</v>
      </c>
      <c r="F86" s="140">
        <v>3072826.9999999944</v>
      </c>
      <c r="G86" s="140">
        <v>1788496</v>
      </c>
      <c r="H86" s="140">
        <v>2705056</v>
      </c>
      <c r="I86" s="140">
        <v>3525528.9999999995</v>
      </c>
      <c r="J86" s="140">
        <v>5791071.000000004</v>
      </c>
      <c r="K86" s="140">
        <v>2552256.9999999995</v>
      </c>
      <c r="L86" s="140">
        <v>1351367</v>
      </c>
      <c r="M86" s="140">
        <f t="shared" si="6"/>
        <v>3903623.9999999995</v>
      </c>
      <c r="N86" s="121">
        <f t="shared" si="7"/>
        <v>42.7040932716651</v>
      </c>
      <c r="O86" s="121">
        <f t="shared" si="8"/>
        <v>44.308435758816074</v>
      </c>
      <c r="Q86" s="96" t="s">
        <v>531</v>
      </c>
      <c r="R86" s="96" t="s">
        <v>433</v>
      </c>
      <c r="S86" s="109">
        <v>48449</v>
      </c>
      <c r="T86" s="118">
        <v>167504</v>
      </c>
      <c r="U86" s="113">
        <v>279934</v>
      </c>
      <c r="V86" s="140">
        <v>312302.9999999999</v>
      </c>
      <c r="W86" s="140">
        <v>188575</v>
      </c>
      <c r="X86" s="140">
        <v>629527.0000000001</v>
      </c>
      <c r="Y86" s="140">
        <v>746301</v>
      </c>
      <c r="Z86" s="140">
        <v>1063709.9999999993</v>
      </c>
      <c r="AA86" s="140">
        <v>253019.99999999994</v>
      </c>
      <c r="AB86" s="140">
        <v>987559.0000000001</v>
      </c>
      <c r="AC86" s="140">
        <f t="shared" si="9"/>
        <v>1240579</v>
      </c>
      <c r="AD86" s="121">
        <f t="shared" si="10"/>
        <v>34.174731539175355</v>
      </c>
      <c r="AE86" s="121">
        <f t="shared" si="11"/>
        <v>97.06525693099738</v>
      </c>
    </row>
    <row r="87" spans="1:31" ht="16.5" customHeight="1">
      <c r="A87" s="96" t="s">
        <v>532</v>
      </c>
      <c r="B87" s="96" t="s">
        <v>434</v>
      </c>
      <c r="C87" s="109">
        <v>4488212</v>
      </c>
      <c r="D87" s="109">
        <v>8620101</v>
      </c>
      <c r="E87" s="140">
        <v>12944400</v>
      </c>
      <c r="F87" s="140">
        <v>16758645.999999985</v>
      </c>
      <c r="G87" s="140">
        <v>4597082</v>
      </c>
      <c r="H87" s="140">
        <v>11462842.999999996</v>
      </c>
      <c r="I87" s="140">
        <v>18489318.000000004</v>
      </c>
      <c r="J87" s="140">
        <v>22822197.00000002</v>
      </c>
      <c r="K87" s="140">
        <v>4137706.000000003</v>
      </c>
      <c r="L87" s="140">
        <v>6044015.000000006</v>
      </c>
      <c r="M87" s="140">
        <f t="shared" si="6"/>
        <v>10181721.000000007</v>
      </c>
      <c r="N87" s="121">
        <f t="shared" si="7"/>
        <v>-9.992773676867145</v>
      </c>
      <c r="O87" s="121">
        <f t="shared" si="8"/>
        <v>-11.17630242340394</v>
      </c>
      <c r="Q87" s="96" t="s">
        <v>532</v>
      </c>
      <c r="R87" s="96" t="s">
        <v>434</v>
      </c>
      <c r="S87" s="109">
        <v>3235449</v>
      </c>
      <c r="T87" s="118">
        <v>5746848</v>
      </c>
      <c r="U87" s="113">
        <v>8073317</v>
      </c>
      <c r="V87" s="140">
        <v>10766950</v>
      </c>
      <c r="W87" s="140">
        <v>2401129</v>
      </c>
      <c r="X87" s="140">
        <v>5555452.000000002</v>
      </c>
      <c r="Y87" s="140">
        <v>8100945</v>
      </c>
      <c r="Z87" s="140">
        <v>11314890.999999994</v>
      </c>
      <c r="AA87" s="140">
        <v>3335703.000000001</v>
      </c>
      <c r="AB87" s="140">
        <v>4317861.999999999</v>
      </c>
      <c r="AC87" s="140">
        <f t="shared" si="9"/>
        <v>7653565</v>
      </c>
      <c r="AD87" s="121">
        <f t="shared" si="10"/>
        <v>38.922273647105214</v>
      </c>
      <c r="AE87" s="121">
        <f t="shared" si="11"/>
        <v>37.76673797199575</v>
      </c>
    </row>
    <row r="88" spans="1:31" ht="16.5" customHeight="1">
      <c r="A88" s="96" t="s">
        <v>533</v>
      </c>
      <c r="B88" s="96" t="s">
        <v>435</v>
      </c>
      <c r="C88" s="109">
        <v>3594330</v>
      </c>
      <c r="D88" s="109">
        <v>7376194</v>
      </c>
      <c r="E88" s="140">
        <v>12451973</v>
      </c>
      <c r="F88" s="140">
        <v>16768631.000000004</v>
      </c>
      <c r="G88" s="140">
        <v>3931064</v>
      </c>
      <c r="H88" s="140">
        <v>7011338</v>
      </c>
      <c r="I88" s="140">
        <v>12444400.000000004</v>
      </c>
      <c r="J88" s="140">
        <v>17896139.000000007</v>
      </c>
      <c r="K88" s="140">
        <v>6146170.999999998</v>
      </c>
      <c r="L88" s="140">
        <v>5685246</v>
      </c>
      <c r="M88" s="140">
        <f t="shared" si="6"/>
        <v>11831416.999999998</v>
      </c>
      <c r="N88" s="121">
        <f t="shared" si="7"/>
        <v>56.34879004768169</v>
      </c>
      <c r="O88" s="121">
        <f t="shared" si="8"/>
        <v>68.7469210584342</v>
      </c>
      <c r="Q88" s="96" t="s">
        <v>533</v>
      </c>
      <c r="R88" s="96" t="s">
        <v>435</v>
      </c>
      <c r="S88" s="109">
        <v>24457008</v>
      </c>
      <c r="T88" s="118">
        <v>50172554</v>
      </c>
      <c r="U88" s="113">
        <v>73940026</v>
      </c>
      <c r="V88" s="140">
        <v>102026204.99999999</v>
      </c>
      <c r="W88" s="140">
        <v>21567845</v>
      </c>
      <c r="X88" s="140">
        <v>44768928.000000015</v>
      </c>
      <c r="Y88" s="140">
        <v>66147361</v>
      </c>
      <c r="Z88" s="140">
        <v>94799638.00000018</v>
      </c>
      <c r="AA88" s="140">
        <v>20573871.000000015</v>
      </c>
      <c r="AB88" s="140">
        <v>22004694.99999998</v>
      </c>
      <c r="AC88" s="140">
        <f t="shared" si="9"/>
        <v>42578566</v>
      </c>
      <c r="AD88" s="121">
        <f t="shared" si="10"/>
        <v>-4.6085920962432</v>
      </c>
      <c r="AE88" s="121">
        <f t="shared" si="11"/>
        <v>-4.892594256445037</v>
      </c>
    </row>
    <row r="89" spans="1:31" ht="16.5" customHeight="1">
      <c r="A89" s="96" t="s">
        <v>534</v>
      </c>
      <c r="B89" s="96" t="s">
        <v>436</v>
      </c>
      <c r="C89" s="109">
        <v>1157593</v>
      </c>
      <c r="D89" s="109">
        <v>2683320</v>
      </c>
      <c r="E89" s="140">
        <v>3571968</v>
      </c>
      <c r="F89" s="140">
        <v>4598654.999999994</v>
      </c>
      <c r="G89" s="140">
        <v>1480288</v>
      </c>
      <c r="H89" s="140">
        <v>2430502.000000001</v>
      </c>
      <c r="I89" s="140">
        <v>3128842</v>
      </c>
      <c r="J89" s="140">
        <v>3876296.0000000005</v>
      </c>
      <c r="K89" s="140">
        <v>781082.9999999998</v>
      </c>
      <c r="L89" s="140">
        <v>897191.9999999998</v>
      </c>
      <c r="M89" s="140">
        <f t="shared" si="6"/>
        <v>1678274.9999999995</v>
      </c>
      <c r="N89" s="121">
        <f t="shared" si="7"/>
        <v>-47.234389524200715</v>
      </c>
      <c r="O89" s="121">
        <f t="shared" si="8"/>
        <v>-30.94944994902292</v>
      </c>
      <c r="Q89" s="96" t="s">
        <v>534</v>
      </c>
      <c r="R89" s="96" t="s">
        <v>436</v>
      </c>
      <c r="S89" s="109">
        <v>11674695</v>
      </c>
      <c r="T89" s="118">
        <v>19005080</v>
      </c>
      <c r="U89" s="113">
        <v>33653035</v>
      </c>
      <c r="V89" s="140">
        <v>44658623.99999999</v>
      </c>
      <c r="W89" s="140">
        <v>8978428</v>
      </c>
      <c r="X89" s="140">
        <v>14389937.000000004</v>
      </c>
      <c r="Y89" s="140">
        <v>30241203.000000004</v>
      </c>
      <c r="Z89" s="140">
        <v>39769428.999999985</v>
      </c>
      <c r="AA89" s="140">
        <v>8229216.999999999</v>
      </c>
      <c r="AB89" s="140">
        <v>5145842.999999999</v>
      </c>
      <c r="AC89" s="140">
        <f t="shared" si="9"/>
        <v>13375059.999999998</v>
      </c>
      <c r="AD89" s="121">
        <f t="shared" si="10"/>
        <v>-8.34456766819315</v>
      </c>
      <c r="AE89" s="121">
        <f t="shared" si="11"/>
        <v>-7.0526854982061735</v>
      </c>
    </row>
    <row r="90" spans="1:31" ht="16.5" customHeight="1">
      <c r="A90" s="96" t="s">
        <v>535</v>
      </c>
      <c r="B90" s="96" t="s">
        <v>40</v>
      </c>
      <c r="C90" s="109">
        <v>2078119</v>
      </c>
      <c r="D90" s="109">
        <v>4384493</v>
      </c>
      <c r="E90" s="140">
        <v>6461857</v>
      </c>
      <c r="F90" s="140">
        <v>8881490.000000002</v>
      </c>
      <c r="G90" s="140">
        <v>1956299</v>
      </c>
      <c r="H90" s="140">
        <v>4169346.0000000005</v>
      </c>
      <c r="I90" s="140">
        <v>6629408.000000002</v>
      </c>
      <c r="J90" s="140">
        <v>8922392.000000019</v>
      </c>
      <c r="K90" s="140">
        <v>1799914.9999999993</v>
      </c>
      <c r="L90" s="140">
        <v>4389002.999999999</v>
      </c>
      <c r="M90" s="140">
        <f t="shared" si="6"/>
        <v>6188917.999999998</v>
      </c>
      <c r="N90" s="121">
        <f t="shared" si="7"/>
        <v>-7.993870057695716</v>
      </c>
      <c r="O90" s="121">
        <f t="shared" si="8"/>
        <v>48.43858005548108</v>
      </c>
      <c r="Q90" s="96" t="s">
        <v>535</v>
      </c>
      <c r="R90" s="96" t="s">
        <v>40</v>
      </c>
      <c r="S90" s="109">
        <v>10157660</v>
      </c>
      <c r="T90" s="118">
        <v>18281797</v>
      </c>
      <c r="U90" s="113">
        <v>24833484</v>
      </c>
      <c r="V90" s="140">
        <v>29629752.000000007</v>
      </c>
      <c r="W90" s="140">
        <v>3994797</v>
      </c>
      <c r="X90" s="140">
        <v>10023278.000000007</v>
      </c>
      <c r="Y90" s="140">
        <v>15199435.000000004</v>
      </c>
      <c r="Z90" s="140">
        <v>22388210.99999999</v>
      </c>
      <c r="AA90" s="140">
        <v>4861715.000000003</v>
      </c>
      <c r="AB90" s="140">
        <v>4577840.000000002</v>
      </c>
      <c r="AC90" s="140">
        <f t="shared" si="9"/>
        <v>9439555.000000004</v>
      </c>
      <c r="AD90" s="121">
        <f t="shared" si="10"/>
        <v>21.70117780703255</v>
      </c>
      <c r="AE90" s="121">
        <f t="shared" si="11"/>
        <v>-5.823673652471811</v>
      </c>
    </row>
    <row r="91" spans="1:31" ht="16.5" customHeight="1">
      <c r="A91" s="96" t="s">
        <v>536</v>
      </c>
      <c r="B91" s="96" t="s">
        <v>437</v>
      </c>
      <c r="C91" s="109">
        <v>15405917</v>
      </c>
      <c r="D91" s="109">
        <v>35714388</v>
      </c>
      <c r="E91" s="140">
        <v>65940719</v>
      </c>
      <c r="F91" s="140">
        <v>86312093.00000001</v>
      </c>
      <c r="G91" s="140">
        <v>28159617</v>
      </c>
      <c r="H91" s="140">
        <v>45758791.000000045</v>
      </c>
      <c r="I91" s="140">
        <v>54478288.999999985</v>
      </c>
      <c r="J91" s="140">
        <v>61893988.99999996</v>
      </c>
      <c r="K91" s="140">
        <v>38129443.99999999</v>
      </c>
      <c r="L91" s="140">
        <v>11684210</v>
      </c>
      <c r="M91" s="140">
        <f t="shared" si="6"/>
        <v>49813653.99999999</v>
      </c>
      <c r="N91" s="121">
        <f t="shared" si="7"/>
        <v>35.404696732913635</v>
      </c>
      <c r="O91" s="121">
        <f t="shared" si="8"/>
        <v>8.86138578267932</v>
      </c>
      <c r="Q91" s="96" t="s">
        <v>536</v>
      </c>
      <c r="R91" s="96" t="s">
        <v>437</v>
      </c>
      <c r="S91" s="109">
        <v>19339309</v>
      </c>
      <c r="T91" s="118">
        <v>30420985</v>
      </c>
      <c r="U91" s="113">
        <v>45444610</v>
      </c>
      <c r="V91" s="140">
        <v>70512293.9999998</v>
      </c>
      <c r="W91" s="140">
        <v>11747497</v>
      </c>
      <c r="X91" s="140">
        <v>22783980.999999996</v>
      </c>
      <c r="Y91" s="140">
        <v>31995688.00000002</v>
      </c>
      <c r="Z91" s="140">
        <v>40562448.00000001</v>
      </c>
      <c r="AA91" s="140">
        <v>8494651.999999994</v>
      </c>
      <c r="AB91" s="140">
        <v>14226814.000000004</v>
      </c>
      <c r="AC91" s="140">
        <f t="shared" si="9"/>
        <v>22721466</v>
      </c>
      <c r="AD91" s="121">
        <f t="shared" si="10"/>
        <v>-27.689685726244534</v>
      </c>
      <c r="AE91" s="121">
        <f t="shared" si="11"/>
        <v>-0.27438137347462543</v>
      </c>
    </row>
    <row r="92" spans="1:31" ht="16.5" customHeight="1">
      <c r="A92" s="96" t="s">
        <v>537</v>
      </c>
      <c r="B92" s="96" t="s">
        <v>438</v>
      </c>
      <c r="C92" s="109">
        <v>21978809</v>
      </c>
      <c r="D92" s="109">
        <v>44650668</v>
      </c>
      <c r="E92" s="140">
        <v>63386004</v>
      </c>
      <c r="F92" s="140">
        <v>87542681.9999999</v>
      </c>
      <c r="G92" s="140">
        <v>23561251</v>
      </c>
      <c r="H92" s="140">
        <v>45562387.99999997</v>
      </c>
      <c r="I92" s="140">
        <v>69190382.99999997</v>
      </c>
      <c r="J92" s="140">
        <v>100749926.99999991</v>
      </c>
      <c r="K92" s="140">
        <v>24155867.000000026</v>
      </c>
      <c r="L92" s="140">
        <v>25987605.000000004</v>
      </c>
      <c r="M92" s="140">
        <f t="shared" si="6"/>
        <v>50143472.00000003</v>
      </c>
      <c r="N92" s="121">
        <f t="shared" si="7"/>
        <v>2.523703007111237</v>
      </c>
      <c r="O92" s="121">
        <f t="shared" si="8"/>
        <v>10.05453006545676</v>
      </c>
      <c r="Q92" s="96" t="s">
        <v>537</v>
      </c>
      <c r="R92" s="96" t="s">
        <v>438</v>
      </c>
      <c r="S92" s="109">
        <v>51096496</v>
      </c>
      <c r="T92" s="118">
        <v>99981927</v>
      </c>
      <c r="U92" s="113">
        <v>140807451</v>
      </c>
      <c r="V92" s="140">
        <v>182953863</v>
      </c>
      <c r="W92" s="140">
        <v>39065775</v>
      </c>
      <c r="X92" s="140">
        <v>92801947.00000013</v>
      </c>
      <c r="Y92" s="140">
        <v>141743290</v>
      </c>
      <c r="Z92" s="140">
        <v>230172265.0000003</v>
      </c>
      <c r="AA92" s="140">
        <v>48030681.99999999</v>
      </c>
      <c r="AB92" s="140">
        <v>87938250.00000012</v>
      </c>
      <c r="AC92" s="140">
        <f t="shared" si="9"/>
        <v>135968932.00000012</v>
      </c>
      <c r="AD92" s="121">
        <f t="shared" si="10"/>
        <v>22.948237939731115</v>
      </c>
      <c r="AE92" s="121">
        <f t="shared" si="11"/>
        <v>46.51517171293821</v>
      </c>
    </row>
    <row r="93" spans="1:31" ht="16.5" customHeight="1">
      <c r="A93" s="96" t="s">
        <v>538</v>
      </c>
      <c r="B93" s="96" t="s">
        <v>439</v>
      </c>
      <c r="C93" s="109">
        <v>1354204</v>
      </c>
      <c r="D93" s="109">
        <v>2024299</v>
      </c>
      <c r="E93" s="140">
        <v>2639227</v>
      </c>
      <c r="F93" s="140">
        <v>2941158.0000000005</v>
      </c>
      <c r="G93" s="140">
        <v>574364</v>
      </c>
      <c r="H93" s="140">
        <v>1528290.9999999998</v>
      </c>
      <c r="I93" s="140">
        <v>2731286.0000000005</v>
      </c>
      <c r="J93" s="140">
        <v>3004752.0000000005</v>
      </c>
      <c r="K93" s="140">
        <v>480128</v>
      </c>
      <c r="L93" s="140">
        <v>1156447.9999999998</v>
      </c>
      <c r="M93" s="140">
        <f t="shared" si="6"/>
        <v>1636575.9999999998</v>
      </c>
      <c r="N93" s="121">
        <f t="shared" si="7"/>
        <v>-16.40701715288563</v>
      </c>
      <c r="O93" s="121">
        <f t="shared" si="8"/>
        <v>7.085365287108274</v>
      </c>
      <c r="Q93" s="96" t="s">
        <v>538</v>
      </c>
      <c r="R93" s="96" t="s">
        <v>439</v>
      </c>
      <c r="S93" s="109">
        <v>3074495</v>
      </c>
      <c r="T93" s="118">
        <v>8013945</v>
      </c>
      <c r="U93" s="113">
        <v>10634465</v>
      </c>
      <c r="V93" s="140">
        <v>13515542.000000007</v>
      </c>
      <c r="W93" s="140">
        <v>3302724</v>
      </c>
      <c r="X93" s="140">
        <v>7983002.000000006</v>
      </c>
      <c r="Y93" s="140">
        <v>12362336.000000004</v>
      </c>
      <c r="Z93" s="140">
        <v>15970918.999999998</v>
      </c>
      <c r="AA93" s="140">
        <v>4202215</v>
      </c>
      <c r="AB93" s="140">
        <v>4288976</v>
      </c>
      <c r="AC93" s="140">
        <f t="shared" si="9"/>
        <v>8491191</v>
      </c>
      <c r="AD93" s="121">
        <f t="shared" si="10"/>
        <v>27.234821922752246</v>
      </c>
      <c r="AE93" s="121">
        <f t="shared" si="11"/>
        <v>6.365888421423335</v>
      </c>
    </row>
    <row r="94" spans="1:31" ht="16.5" customHeight="1">
      <c r="A94" s="96" t="s">
        <v>539</v>
      </c>
      <c r="B94" s="96" t="s">
        <v>440</v>
      </c>
      <c r="C94" s="109">
        <v>2898495</v>
      </c>
      <c r="D94" s="109">
        <v>4945295</v>
      </c>
      <c r="E94" s="140">
        <v>7156123</v>
      </c>
      <c r="F94" s="140">
        <v>12059853.000000006</v>
      </c>
      <c r="G94" s="140">
        <v>3745278</v>
      </c>
      <c r="H94" s="140">
        <v>8798523.000000004</v>
      </c>
      <c r="I94" s="140">
        <v>13642944.000000004</v>
      </c>
      <c r="J94" s="140">
        <v>19534948.000000004</v>
      </c>
      <c r="K94" s="140">
        <v>2290435</v>
      </c>
      <c r="L94" s="140">
        <v>3901396</v>
      </c>
      <c r="M94" s="140">
        <f t="shared" si="6"/>
        <v>6191831</v>
      </c>
      <c r="N94" s="121">
        <f t="shared" si="7"/>
        <v>-38.84472661308453</v>
      </c>
      <c r="O94" s="121">
        <f t="shared" si="8"/>
        <v>-29.626472534083305</v>
      </c>
      <c r="Q94" s="96" t="s">
        <v>539</v>
      </c>
      <c r="R94" s="96" t="s">
        <v>440</v>
      </c>
      <c r="S94" s="109">
        <v>19633688</v>
      </c>
      <c r="T94" s="118">
        <v>41477462</v>
      </c>
      <c r="U94" s="113">
        <v>53943564</v>
      </c>
      <c r="V94" s="140">
        <v>80383147.99999988</v>
      </c>
      <c r="W94" s="140">
        <v>16618646</v>
      </c>
      <c r="X94" s="140">
        <v>40132587.99999999</v>
      </c>
      <c r="Y94" s="140">
        <v>65080304.000000015</v>
      </c>
      <c r="Z94" s="140">
        <v>86296318</v>
      </c>
      <c r="AA94" s="140">
        <v>14530796.000000007</v>
      </c>
      <c r="AB94" s="140">
        <v>15049250.999999987</v>
      </c>
      <c r="AC94" s="140">
        <f t="shared" si="9"/>
        <v>29580046.999999993</v>
      </c>
      <c r="AD94" s="121">
        <f t="shared" si="10"/>
        <v>-12.563297876373284</v>
      </c>
      <c r="AE94" s="121">
        <f t="shared" si="11"/>
        <v>-26.294195131397956</v>
      </c>
    </row>
    <row r="95" spans="1:31" ht="16.5" customHeight="1">
      <c r="A95" s="96" t="s">
        <v>540</v>
      </c>
      <c r="B95" s="96" t="s">
        <v>441</v>
      </c>
      <c r="C95" s="109">
        <v>9785693</v>
      </c>
      <c r="D95" s="109">
        <v>27579918</v>
      </c>
      <c r="E95" s="140">
        <v>42330687</v>
      </c>
      <c r="F95" s="140">
        <v>62377221.99999998</v>
      </c>
      <c r="G95" s="140">
        <v>15420208</v>
      </c>
      <c r="H95" s="140">
        <v>30673122.999999993</v>
      </c>
      <c r="I95" s="140">
        <v>43497293.999999985</v>
      </c>
      <c r="J95" s="140">
        <v>63113345.00000004</v>
      </c>
      <c r="K95" s="140">
        <v>15414560.999999993</v>
      </c>
      <c r="L95" s="140">
        <v>20594035.00000003</v>
      </c>
      <c r="M95" s="140">
        <f t="shared" si="6"/>
        <v>36008596.00000002</v>
      </c>
      <c r="N95" s="121">
        <f t="shared" si="7"/>
        <v>-0.03662077709981304</v>
      </c>
      <c r="O95" s="121">
        <f t="shared" si="8"/>
        <v>17.3946193871424</v>
      </c>
      <c r="Q95" s="96" t="s">
        <v>540</v>
      </c>
      <c r="R95" s="96" t="s">
        <v>441</v>
      </c>
      <c r="S95" s="109">
        <v>52041729</v>
      </c>
      <c r="T95" s="118">
        <v>117367302</v>
      </c>
      <c r="U95" s="113">
        <v>176761327</v>
      </c>
      <c r="V95" s="140">
        <v>263573565.99999994</v>
      </c>
      <c r="W95" s="140">
        <v>58028490</v>
      </c>
      <c r="X95" s="140">
        <v>131319550.99999988</v>
      </c>
      <c r="Y95" s="140">
        <v>204820343</v>
      </c>
      <c r="Z95" s="140">
        <v>272313388.9999995</v>
      </c>
      <c r="AA95" s="140">
        <v>61968536.00000011</v>
      </c>
      <c r="AB95" s="140">
        <v>77859782.99999996</v>
      </c>
      <c r="AC95" s="140">
        <f t="shared" si="9"/>
        <v>139828319.00000006</v>
      </c>
      <c r="AD95" s="121">
        <f t="shared" si="10"/>
        <v>6.789847538683347</v>
      </c>
      <c r="AE95" s="121">
        <f t="shared" si="11"/>
        <v>6.479437323083886</v>
      </c>
    </row>
    <row r="96" spans="1:31" ht="16.5" customHeight="1">
      <c r="A96" s="96" t="s">
        <v>541</v>
      </c>
      <c r="B96" s="96" t="s">
        <v>442</v>
      </c>
      <c r="C96" s="109">
        <v>11683565</v>
      </c>
      <c r="D96" s="109">
        <v>22212065</v>
      </c>
      <c r="E96" s="140">
        <v>30232009</v>
      </c>
      <c r="F96" s="140">
        <v>45190925.000000015</v>
      </c>
      <c r="G96" s="140">
        <v>19855856</v>
      </c>
      <c r="H96" s="140">
        <v>33850171.99999999</v>
      </c>
      <c r="I96" s="140">
        <v>44146947.99999999</v>
      </c>
      <c r="J96" s="140">
        <v>58264239.99999998</v>
      </c>
      <c r="K96" s="140">
        <v>15481953</v>
      </c>
      <c r="L96" s="140">
        <v>11880973</v>
      </c>
      <c r="M96" s="140">
        <f t="shared" si="6"/>
        <v>27362926</v>
      </c>
      <c r="N96" s="121">
        <f t="shared" si="7"/>
        <v>-22.02827719943174</v>
      </c>
      <c r="O96" s="121">
        <f t="shared" si="8"/>
        <v>-19.164587996775893</v>
      </c>
      <c r="Q96" s="96" t="s">
        <v>541</v>
      </c>
      <c r="R96" s="96" t="s">
        <v>442</v>
      </c>
      <c r="S96" s="109">
        <v>2037649</v>
      </c>
      <c r="T96" s="118">
        <v>5819611</v>
      </c>
      <c r="U96" s="113">
        <v>8258786</v>
      </c>
      <c r="V96" s="140">
        <v>11939852</v>
      </c>
      <c r="W96" s="140">
        <v>3778467</v>
      </c>
      <c r="X96" s="140">
        <v>8142657.000000003</v>
      </c>
      <c r="Y96" s="140">
        <v>10881383.000000002</v>
      </c>
      <c r="Z96" s="140">
        <v>13457549.000000002</v>
      </c>
      <c r="AA96" s="140">
        <v>2169348.000000001</v>
      </c>
      <c r="AB96" s="140">
        <v>5032241.000000002</v>
      </c>
      <c r="AC96" s="140">
        <f t="shared" si="9"/>
        <v>7201589.000000003</v>
      </c>
      <c r="AD96" s="121">
        <f t="shared" si="10"/>
        <v>-42.58655692904024</v>
      </c>
      <c r="AE96" s="121">
        <f t="shared" si="11"/>
        <v>-11.55725950386956</v>
      </c>
    </row>
    <row r="97" spans="1:31" ht="16.5" customHeight="1">
      <c r="A97" s="96" t="s">
        <v>542</v>
      </c>
      <c r="B97" s="96" t="s">
        <v>443</v>
      </c>
      <c r="C97" s="109">
        <v>1103676</v>
      </c>
      <c r="D97" s="109">
        <v>1885144</v>
      </c>
      <c r="E97" s="140">
        <v>3062712</v>
      </c>
      <c r="F97" s="140">
        <v>4296716</v>
      </c>
      <c r="G97" s="140">
        <v>1029508</v>
      </c>
      <c r="H97" s="140">
        <v>3528727.9999999986</v>
      </c>
      <c r="I97" s="140">
        <v>5212098.000000001</v>
      </c>
      <c r="J97" s="140">
        <v>5910078</v>
      </c>
      <c r="K97" s="140">
        <v>1764038</v>
      </c>
      <c r="L97" s="140">
        <v>2090079</v>
      </c>
      <c r="M97" s="140">
        <f t="shared" si="6"/>
        <v>3854117</v>
      </c>
      <c r="N97" s="121">
        <f t="shared" si="7"/>
        <v>71.34767286898207</v>
      </c>
      <c r="O97" s="121">
        <f t="shared" si="8"/>
        <v>9.221141442468834</v>
      </c>
      <c r="Q97" s="96" t="s">
        <v>542</v>
      </c>
      <c r="R97" s="96" t="s">
        <v>443</v>
      </c>
      <c r="S97" s="109">
        <v>1114179</v>
      </c>
      <c r="T97" s="118">
        <v>2921201</v>
      </c>
      <c r="U97" s="113">
        <v>4659267</v>
      </c>
      <c r="V97" s="140">
        <v>6332268.000000001</v>
      </c>
      <c r="W97" s="140">
        <v>2536760</v>
      </c>
      <c r="X97" s="140">
        <v>5202248.000000001</v>
      </c>
      <c r="Y97" s="140">
        <v>7226987</v>
      </c>
      <c r="Z97" s="140">
        <v>9433277.000000006</v>
      </c>
      <c r="AA97" s="140">
        <v>2435600.0000000005</v>
      </c>
      <c r="AB97" s="140">
        <v>2932853</v>
      </c>
      <c r="AC97" s="140">
        <f t="shared" si="9"/>
        <v>5368453</v>
      </c>
      <c r="AD97" s="121">
        <f t="shared" si="10"/>
        <v>-3.987763919330149</v>
      </c>
      <c r="AE97" s="121">
        <f t="shared" si="11"/>
        <v>3.1948688336272966</v>
      </c>
    </row>
    <row r="98" spans="1:31" ht="16.5" customHeight="1">
      <c r="A98" s="96" t="s">
        <v>543</v>
      </c>
      <c r="B98" s="96" t="s">
        <v>444</v>
      </c>
      <c r="C98" s="109">
        <v>6170344</v>
      </c>
      <c r="D98" s="109">
        <v>13927570</v>
      </c>
      <c r="E98" s="140">
        <v>20751575</v>
      </c>
      <c r="F98" s="140">
        <v>26172560.999999985</v>
      </c>
      <c r="G98" s="140">
        <v>4157304</v>
      </c>
      <c r="H98" s="140">
        <v>8076586</v>
      </c>
      <c r="I98" s="140">
        <v>12362480.000000004</v>
      </c>
      <c r="J98" s="140">
        <v>15862902.000000004</v>
      </c>
      <c r="K98" s="140">
        <v>3052403</v>
      </c>
      <c r="L98" s="140">
        <v>2396085.999999999</v>
      </c>
      <c r="M98" s="140">
        <f t="shared" si="6"/>
        <v>5448488.999999999</v>
      </c>
      <c r="N98" s="121">
        <f t="shared" si="7"/>
        <v>-26.5773443558614</v>
      </c>
      <c r="O98" s="121">
        <f t="shared" si="8"/>
        <v>-32.5397017997456</v>
      </c>
      <c r="Q98" s="96" t="s">
        <v>543</v>
      </c>
      <c r="R98" s="96" t="s">
        <v>444</v>
      </c>
      <c r="S98" s="109">
        <v>29424061</v>
      </c>
      <c r="T98" s="118">
        <v>57980875</v>
      </c>
      <c r="U98" s="113">
        <v>84324249</v>
      </c>
      <c r="V98" s="140">
        <v>110311025.00000003</v>
      </c>
      <c r="W98" s="140">
        <v>26191227</v>
      </c>
      <c r="X98" s="140">
        <v>55217471.999999985</v>
      </c>
      <c r="Y98" s="140">
        <v>76919430.00000001</v>
      </c>
      <c r="Z98" s="140">
        <v>99465643</v>
      </c>
      <c r="AA98" s="140">
        <v>26882363.999999996</v>
      </c>
      <c r="AB98" s="140">
        <v>27092422.00000001</v>
      </c>
      <c r="AC98" s="140">
        <f t="shared" si="9"/>
        <v>53974786.00000001</v>
      </c>
      <c r="AD98" s="121">
        <f t="shared" si="10"/>
        <v>2.6388110797558113</v>
      </c>
      <c r="AE98" s="121">
        <f t="shared" si="11"/>
        <v>-2.2505304118232345</v>
      </c>
    </row>
    <row r="99" spans="1:31" ht="16.5" customHeight="1">
      <c r="A99" s="96" t="s">
        <v>544</v>
      </c>
      <c r="B99" s="96" t="s">
        <v>445</v>
      </c>
      <c r="C99" s="109">
        <v>11027645</v>
      </c>
      <c r="D99" s="109">
        <v>12717725</v>
      </c>
      <c r="E99" s="140">
        <v>12832328</v>
      </c>
      <c r="F99" s="140">
        <v>16311331</v>
      </c>
      <c r="G99" s="140">
        <v>237315</v>
      </c>
      <c r="H99" s="140">
        <v>1900108.0000000007</v>
      </c>
      <c r="I99" s="140">
        <v>2214854</v>
      </c>
      <c r="J99" s="140">
        <v>2667217</v>
      </c>
      <c r="K99" s="140">
        <v>401438.99999999994</v>
      </c>
      <c r="L99" s="140">
        <v>3953592.000000001</v>
      </c>
      <c r="M99" s="140">
        <f t="shared" si="6"/>
        <v>4355031.000000001</v>
      </c>
      <c r="N99" s="121">
        <f t="shared" si="7"/>
        <v>69.15871310283796</v>
      </c>
      <c r="O99" s="121">
        <f t="shared" si="8"/>
        <v>129.19912973367826</v>
      </c>
      <c r="Q99" s="96" t="s">
        <v>544</v>
      </c>
      <c r="R99" s="96" t="s">
        <v>445</v>
      </c>
      <c r="S99" s="109">
        <v>558399</v>
      </c>
      <c r="T99" s="118">
        <v>1462435</v>
      </c>
      <c r="U99" s="113">
        <v>1764982</v>
      </c>
      <c r="V99" s="140">
        <v>2267530.9999999995</v>
      </c>
      <c r="W99" s="140">
        <v>484736</v>
      </c>
      <c r="X99" s="140">
        <v>3049957</v>
      </c>
      <c r="Y99" s="140">
        <v>3106790.0000000005</v>
      </c>
      <c r="Z99" s="140">
        <v>5408469.999999999</v>
      </c>
      <c r="AA99" s="140">
        <v>5483259</v>
      </c>
      <c r="AB99" s="140">
        <v>8783594</v>
      </c>
      <c r="AC99" s="140">
        <f t="shared" si="9"/>
        <v>14266853</v>
      </c>
      <c r="AD99" s="121">
        <f t="shared" si="10"/>
        <v>1031.18460357803</v>
      </c>
      <c r="AE99" s="121">
        <f t="shared" si="11"/>
        <v>367.7722669532718</v>
      </c>
    </row>
    <row r="100" spans="1:31" ht="16.5" customHeight="1">
      <c r="A100" s="96" t="s">
        <v>545</v>
      </c>
      <c r="B100" s="96" t="s">
        <v>446</v>
      </c>
      <c r="C100" s="109">
        <v>7440287</v>
      </c>
      <c r="D100" s="109">
        <v>8010818</v>
      </c>
      <c r="E100" s="140">
        <v>9406616</v>
      </c>
      <c r="F100" s="140">
        <v>9844634.999999998</v>
      </c>
      <c r="G100" s="140">
        <v>1254003</v>
      </c>
      <c r="H100" s="140">
        <v>7591166.999999999</v>
      </c>
      <c r="I100" s="140">
        <v>11505419</v>
      </c>
      <c r="J100" s="140">
        <v>12401998</v>
      </c>
      <c r="K100" s="140">
        <v>1022628.0000000002</v>
      </c>
      <c r="L100" s="140">
        <v>445750.0000000001</v>
      </c>
      <c r="M100" s="140">
        <f t="shared" si="6"/>
        <v>1468378.0000000005</v>
      </c>
      <c r="N100" s="121">
        <f t="shared" si="7"/>
        <v>-18.450912796859313</v>
      </c>
      <c r="O100" s="121">
        <f t="shared" si="8"/>
        <v>-80.6567554105976</v>
      </c>
      <c r="Q100" s="96" t="s">
        <v>545</v>
      </c>
      <c r="R100" s="96" t="s">
        <v>446</v>
      </c>
      <c r="S100" s="109">
        <v>2399902</v>
      </c>
      <c r="T100" s="118">
        <v>9748417</v>
      </c>
      <c r="U100" s="113">
        <v>12027720</v>
      </c>
      <c r="V100" s="140">
        <v>13407767.999999996</v>
      </c>
      <c r="W100" s="140">
        <v>14557824</v>
      </c>
      <c r="X100" s="140">
        <v>16664458.999999998</v>
      </c>
      <c r="Y100" s="140">
        <v>30217806</v>
      </c>
      <c r="Z100" s="140">
        <v>37249215.00000001</v>
      </c>
      <c r="AA100" s="140">
        <v>1030573.0000000002</v>
      </c>
      <c r="AB100" s="140">
        <v>2455252</v>
      </c>
      <c r="AC100" s="140">
        <f t="shared" si="9"/>
        <v>3485825</v>
      </c>
      <c r="AD100" s="121">
        <f t="shared" si="10"/>
        <v>-92.92083075052975</v>
      </c>
      <c r="AE100" s="121">
        <f t="shared" si="11"/>
        <v>-79.08227923870795</v>
      </c>
    </row>
    <row r="101" spans="1:31" ht="16.5" customHeight="1">
      <c r="A101" s="96" t="s">
        <v>546</v>
      </c>
      <c r="B101" s="96" t="s">
        <v>447</v>
      </c>
      <c r="C101" s="109">
        <v>38670706</v>
      </c>
      <c r="D101" s="109">
        <v>68877599</v>
      </c>
      <c r="E101" s="140">
        <v>111882299</v>
      </c>
      <c r="F101" s="140">
        <v>170304154</v>
      </c>
      <c r="G101" s="140">
        <v>34584847</v>
      </c>
      <c r="H101" s="140">
        <v>66605199.999999985</v>
      </c>
      <c r="I101" s="140">
        <v>93394503</v>
      </c>
      <c r="J101" s="140">
        <v>129138002.99999997</v>
      </c>
      <c r="K101" s="140">
        <v>35272999.99999999</v>
      </c>
      <c r="L101" s="140">
        <v>24987161.999999996</v>
      </c>
      <c r="M101" s="140">
        <f t="shared" si="6"/>
        <v>60260161.999999985</v>
      </c>
      <c r="N101" s="121">
        <f t="shared" si="7"/>
        <v>1.989752911152081</v>
      </c>
      <c r="O101" s="121">
        <f t="shared" si="8"/>
        <v>-9.526340285743458</v>
      </c>
      <c r="Q101" s="96" t="s">
        <v>546</v>
      </c>
      <c r="R101" s="96" t="s">
        <v>447</v>
      </c>
      <c r="S101" s="109">
        <v>39404873</v>
      </c>
      <c r="T101" s="118">
        <v>101171336</v>
      </c>
      <c r="U101" s="113">
        <v>111958521</v>
      </c>
      <c r="V101" s="140">
        <v>128229419.99999994</v>
      </c>
      <c r="W101" s="140">
        <v>13039105</v>
      </c>
      <c r="X101" s="140">
        <v>28286025.000000015</v>
      </c>
      <c r="Y101" s="140">
        <v>51134489</v>
      </c>
      <c r="Z101" s="140">
        <v>95338550.00000006</v>
      </c>
      <c r="AA101" s="140">
        <v>19498545.000000004</v>
      </c>
      <c r="AB101" s="140">
        <v>30209371</v>
      </c>
      <c r="AC101" s="140">
        <f t="shared" si="9"/>
        <v>49707916</v>
      </c>
      <c r="AD101" s="121">
        <f t="shared" si="10"/>
        <v>49.538982928659635</v>
      </c>
      <c r="AE101" s="121">
        <f t="shared" si="11"/>
        <v>75.7331261638918</v>
      </c>
    </row>
    <row r="102" spans="1:31" ht="16.5" customHeight="1">
      <c r="A102" s="96"/>
      <c r="B102" s="209"/>
      <c r="C102" s="109"/>
      <c r="D102" s="109"/>
      <c r="E102" s="140"/>
      <c r="F102" s="140"/>
      <c r="G102" s="140"/>
      <c r="H102" s="140"/>
      <c r="I102" s="140"/>
      <c r="J102" s="140"/>
      <c r="K102" s="140"/>
      <c r="L102" s="140"/>
      <c r="M102" s="140">
        <f t="shared" si="6"/>
      </c>
      <c r="N102" s="121" t="str">
        <f t="shared" si="7"/>
        <v> </v>
      </c>
      <c r="O102" s="121" t="str">
        <f t="shared" si="8"/>
        <v> </v>
      </c>
      <c r="Q102" s="96"/>
      <c r="R102" s="209" t="s">
        <v>448</v>
      </c>
      <c r="S102" s="109"/>
      <c r="T102" s="118"/>
      <c r="U102" s="113"/>
      <c r="V102" s="140"/>
      <c r="W102" s="140"/>
      <c r="X102" s="140"/>
      <c r="Y102" s="140"/>
      <c r="Z102" s="140"/>
      <c r="AA102" s="140"/>
      <c r="AB102" s="140"/>
      <c r="AC102" s="140">
        <f t="shared" si="9"/>
      </c>
      <c r="AD102" s="121" t="str">
        <f t="shared" si="10"/>
        <v> </v>
      </c>
      <c r="AE102" s="121" t="str">
        <f t="shared" si="11"/>
        <v> </v>
      </c>
    </row>
    <row r="103" spans="1:31" ht="16.5" customHeight="1">
      <c r="A103" s="96" t="s">
        <v>548</v>
      </c>
      <c r="B103" s="96" t="s">
        <v>449</v>
      </c>
      <c r="C103" s="109">
        <v>8588908</v>
      </c>
      <c r="D103" s="109">
        <v>18854597</v>
      </c>
      <c r="E103" s="140">
        <v>24546900</v>
      </c>
      <c r="F103" s="140">
        <v>31152544.99999997</v>
      </c>
      <c r="G103" s="140">
        <v>12631279</v>
      </c>
      <c r="H103" s="140">
        <v>22566068</v>
      </c>
      <c r="I103" s="140">
        <v>28481404.999999993</v>
      </c>
      <c r="J103" s="140">
        <v>36430307.99999996</v>
      </c>
      <c r="K103" s="140">
        <v>11116369.999999998</v>
      </c>
      <c r="L103" s="140">
        <v>7801090</v>
      </c>
      <c r="M103" s="140">
        <f t="shared" si="6"/>
        <v>18917460</v>
      </c>
      <c r="N103" s="121">
        <f t="shared" si="7"/>
        <v>-11.993314374577608</v>
      </c>
      <c r="O103" s="121">
        <f t="shared" si="8"/>
        <v>-16.16855891775208</v>
      </c>
      <c r="Q103" s="96" t="s">
        <v>548</v>
      </c>
      <c r="R103" s="96" t="s">
        <v>449</v>
      </c>
      <c r="S103" s="109">
        <v>9654879</v>
      </c>
      <c r="T103" s="118">
        <v>18223646</v>
      </c>
      <c r="U103" s="113">
        <v>21516398</v>
      </c>
      <c r="V103" s="140">
        <v>24858154</v>
      </c>
      <c r="W103" s="140">
        <v>5622238</v>
      </c>
      <c r="X103" s="140">
        <v>11257809.999999996</v>
      </c>
      <c r="Y103" s="140">
        <v>14192598.000000004</v>
      </c>
      <c r="Z103" s="140">
        <v>19353009.000000004</v>
      </c>
      <c r="AA103" s="140">
        <v>9096070.999999993</v>
      </c>
      <c r="AB103" s="140">
        <v>9109548.999999998</v>
      </c>
      <c r="AC103" s="140">
        <f t="shared" si="9"/>
        <v>18205619.999999993</v>
      </c>
      <c r="AD103" s="121">
        <f t="shared" si="10"/>
        <v>61.78737008287433</v>
      </c>
      <c r="AE103" s="121">
        <f t="shared" si="11"/>
        <v>61.71546686256028</v>
      </c>
    </row>
    <row r="104" spans="1:31" ht="16.5" customHeight="1">
      <c r="A104" s="96" t="s">
        <v>549</v>
      </c>
      <c r="B104" s="96" t="s">
        <v>29</v>
      </c>
      <c r="C104" s="109">
        <v>5338049</v>
      </c>
      <c r="D104" s="109">
        <v>10304776</v>
      </c>
      <c r="E104" s="140">
        <v>14537412</v>
      </c>
      <c r="F104" s="140">
        <v>18945547.00000001</v>
      </c>
      <c r="G104" s="140">
        <v>4850463</v>
      </c>
      <c r="H104" s="140">
        <v>10063494.999999993</v>
      </c>
      <c r="I104" s="140">
        <v>14183181.000000002</v>
      </c>
      <c r="J104" s="140">
        <v>19593949.000000015</v>
      </c>
      <c r="K104" s="140">
        <v>4366361.999999995</v>
      </c>
      <c r="L104" s="140">
        <v>4344486.999999999</v>
      </c>
      <c r="M104" s="140">
        <f t="shared" si="6"/>
        <v>8710848.999999994</v>
      </c>
      <c r="N104" s="121">
        <f t="shared" si="7"/>
        <v>-9.980511138833648</v>
      </c>
      <c r="O104" s="121">
        <f t="shared" si="8"/>
        <v>-13.441115636267511</v>
      </c>
      <c r="Q104" s="96" t="s">
        <v>549</v>
      </c>
      <c r="R104" s="96" t="s">
        <v>29</v>
      </c>
      <c r="S104" s="109">
        <v>33011172</v>
      </c>
      <c r="T104" s="118">
        <v>67766416</v>
      </c>
      <c r="U104" s="113">
        <v>98894043</v>
      </c>
      <c r="V104" s="140">
        <v>134583234.9999998</v>
      </c>
      <c r="W104" s="140">
        <v>33285908</v>
      </c>
      <c r="X104" s="140">
        <v>72547691.00000006</v>
      </c>
      <c r="Y104" s="140">
        <v>109561318.00000006</v>
      </c>
      <c r="Z104" s="140">
        <v>149788128.9999998</v>
      </c>
      <c r="AA104" s="140">
        <v>35010164.00000002</v>
      </c>
      <c r="AB104" s="140">
        <v>40557429.00000009</v>
      </c>
      <c r="AC104" s="140">
        <f t="shared" si="9"/>
        <v>75567593.00000012</v>
      </c>
      <c r="AD104" s="121">
        <f t="shared" si="10"/>
        <v>5.180138093273641</v>
      </c>
      <c r="AE104" s="121">
        <f t="shared" si="11"/>
        <v>4.162643853131115</v>
      </c>
    </row>
    <row r="105" spans="1:31" ht="16.5" customHeight="1">
      <c r="A105" s="96" t="s">
        <v>550</v>
      </c>
      <c r="B105" s="96" t="s">
        <v>450</v>
      </c>
      <c r="C105" s="109">
        <v>4758836</v>
      </c>
      <c r="D105" s="109">
        <v>14260768</v>
      </c>
      <c r="E105" s="140">
        <v>24295494</v>
      </c>
      <c r="F105" s="140">
        <v>31988793.00000003</v>
      </c>
      <c r="G105" s="140">
        <v>4727081</v>
      </c>
      <c r="H105" s="140">
        <v>10419847.999999993</v>
      </c>
      <c r="I105" s="140">
        <v>18301584.999999993</v>
      </c>
      <c r="J105" s="140">
        <v>26919759</v>
      </c>
      <c r="K105" s="140">
        <v>5782736.99999999</v>
      </c>
      <c r="L105" s="140">
        <v>8132996.999999996</v>
      </c>
      <c r="M105" s="140">
        <f t="shared" si="6"/>
        <v>13915733.999999985</v>
      </c>
      <c r="N105" s="121">
        <f t="shared" si="7"/>
        <v>22.33209035343353</v>
      </c>
      <c r="O105" s="121">
        <f t="shared" si="8"/>
        <v>33.5502590824741</v>
      </c>
      <c r="Q105" s="96" t="s">
        <v>550</v>
      </c>
      <c r="R105" s="96" t="s">
        <v>450</v>
      </c>
      <c r="S105" s="109">
        <v>6188719</v>
      </c>
      <c r="T105" s="118">
        <v>13835844</v>
      </c>
      <c r="U105" s="113">
        <v>20304017</v>
      </c>
      <c r="V105" s="140">
        <v>30021495.00000002</v>
      </c>
      <c r="W105" s="140">
        <v>6353988</v>
      </c>
      <c r="X105" s="140">
        <v>10292433.999999994</v>
      </c>
      <c r="Y105" s="140">
        <v>16174689.999999989</v>
      </c>
      <c r="Z105" s="140">
        <v>27683750.999999974</v>
      </c>
      <c r="AA105" s="140">
        <v>5933108.000000004</v>
      </c>
      <c r="AB105" s="140">
        <v>3738466.9999999995</v>
      </c>
      <c r="AC105" s="140">
        <f t="shared" si="9"/>
        <v>9671575.000000004</v>
      </c>
      <c r="AD105" s="121">
        <f t="shared" si="10"/>
        <v>-6.623871496137497</v>
      </c>
      <c r="AE105" s="121">
        <f t="shared" si="11"/>
        <v>-6.032188304535069</v>
      </c>
    </row>
    <row r="106" spans="1:31" ht="16.5" customHeight="1">
      <c r="A106" s="96" t="s">
        <v>551</v>
      </c>
      <c r="B106" s="96" t="s">
        <v>451</v>
      </c>
      <c r="C106" s="109">
        <v>81783</v>
      </c>
      <c r="D106" s="109">
        <v>243233</v>
      </c>
      <c r="E106" s="140">
        <v>330009</v>
      </c>
      <c r="F106" s="140">
        <v>483231.0000000001</v>
      </c>
      <c r="G106" s="140">
        <v>100641</v>
      </c>
      <c r="H106" s="140">
        <v>149598.99999999997</v>
      </c>
      <c r="I106" s="140">
        <v>267673</v>
      </c>
      <c r="J106" s="140">
        <v>376442</v>
      </c>
      <c r="K106" s="140">
        <v>53657</v>
      </c>
      <c r="L106" s="140">
        <v>22587.999999999996</v>
      </c>
      <c r="M106" s="140">
        <f t="shared" si="6"/>
        <v>76245</v>
      </c>
      <c r="N106" s="121">
        <f t="shared" si="7"/>
        <v>-46.68475074770719</v>
      </c>
      <c r="O106" s="121">
        <f t="shared" si="8"/>
        <v>-49.0337502256031</v>
      </c>
      <c r="Q106" s="96" t="s">
        <v>551</v>
      </c>
      <c r="R106" s="96" t="s">
        <v>451</v>
      </c>
      <c r="S106" s="109">
        <v>145487</v>
      </c>
      <c r="T106" s="118">
        <v>359181</v>
      </c>
      <c r="U106" s="113">
        <v>446701</v>
      </c>
      <c r="V106" s="140">
        <v>547738</v>
      </c>
      <c r="W106" s="140">
        <v>140893</v>
      </c>
      <c r="X106" s="140">
        <v>288396.99999999994</v>
      </c>
      <c r="Y106" s="140">
        <v>448051</v>
      </c>
      <c r="Z106" s="140">
        <v>608125.0000000001</v>
      </c>
      <c r="AA106" s="140">
        <v>132262</v>
      </c>
      <c r="AB106" s="140">
        <v>148518</v>
      </c>
      <c r="AC106" s="140">
        <f t="shared" si="9"/>
        <v>280780</v>
      </c>
      <c r="AD106" s="121">
        <f t="shared" si="10"/>
        <v>-6.125925347604209</v>
      </c>
      <c r="AE106" s="121">
        <f t="shared" si="11"/>
        <v>-2.6411509134976967</v>
      </c>
    </row>
    <row r="107" spans="1:31" ht="16.5" customHeight="1">
      <c r="A107" s="96" t="s">
        <v>552</v>
      </c>
      <c r="B107" s="96" t="s">
        <v>452</v>
      </c>
      <c r="C107" s="109">
        <v>845815</v>
      </c>
      <c r="D107" s="109">
        <v>1692585</v>
      </c>
      <c r="E107" s="118">
        <v>2284563</v>
      </c>
      <c r="F107" s="118">
        <v>3075463.0000000005</v>
      </c>
      <c r="G107" s="118">
        <v>848654</v>
      </c>
      <c r="H107" s="118">
        <v>1394537</v>
      </c>
      <c r="I107" s="118">
        <v>1880737</v>
      </c>
      <c r="J107" s="118">
        <v>2607166.9999999977</v>
      </c>
      <c r="K107" s="118">
        <v>747059.0000000002</v>
      </c>
      <c r="L107" s="118">
        <v>750311.9999999999</v>
      </c>
      <c r="M107" s="118">
        <f t="shared" si="6"/>
        <v>1497371</v>
      </c>
      <c r="N107" s="121">
        <f t="shared" si="7"/>
        <v>-11.971309862440975</v>
      </c>
      <c r="O107" s="121">
        <f t="shared" si="8"/>
        <v>7.374060351213359</v>
      </c>
      <c r="Q107" s="96" t="s">
        <v>552</v>
      </c>
      <c r="R107" s="96" t="s">
        <v>452</v>
      </c>
      <c r="S107" s="109">
        <v>159098</v>
      </c>
      <c r="T107" s="118">
        <v>279138</v>
      </c>
      <c r="U107" s="113">
        <v>551302</v>
      </c>
      <c r="V107" s="118">
        <v>868330.0000000003</v>
      </c>
      <c r="W107" s="118">
        <v>173778</v>
      </c>
      <c r="X107" s="118">
        <v>338964.0000000002</v>
      </c>
      <c r="Y107" s="118">
        <v>587576</v>
      </c>
      <c r="Z107" s="118">
        <v>921135</v>
      </c>
      <c r="AA107" s="118">
        <v>302746</v>
      </c>
      <c r="AB107" s="118">
        <v>259928</v>
      </c>
      <c r="AC107" s="118">
        <f t="shared" si="9"/>
        <v>562674</v>
      </c>
      <c r="AD107" s="121">
        <f t="shared" si="10"/>
        <v>74.21422734753534</v>
      </c>
      <c r="AE107" s="121">
        <f t="shared" si="11"/>
        <v>65.99815909654114</v>
      </c>
    </row>
    <row r="108" spans="1:31" ht="16.5" customHeight="1">
      <c r="A108" s="96" t="s">
        <v>553</v>
      </c>
      <c r="B108" s="96" t="s">
        <v>453</v>
      </c>
      <c r="C108" s="109">
        <v>2023451</v>
      </c>
      <c r="D108" s="109">
        <v>3953553</v>
      </c>
      <c r="E108" s="118">
        <v>5281910</v>
      </c>
      <c r="F108" s="118">
        <v>6884961.999999992</v>
      </c>
      <c r="G108" s="118">
        <v>1849269</v>
      </c>
      <c r="H108" s="118">
        <v>3120670.999999998</v>
      </c>
      <c r="I108" s="118">
        <v>5105741</v>
      </c>
      <c r="J108" s="118">
        <v>6712058.999999993</v>
      </c>
      <c r="K108" s="118">
        <v>2562763.9999999995</v>
      </c>
      <c r="L108" s="118">
        <v>1864447.0000000005</v>
      </c>
      <c r="M108" s="118">
        <f t="shared" si="6"/>
        <v>4427211</v>
      </c>
      <c r="N108" s="121">
        <f t="shared" si="7"/>
        <v>38.58254261548751</v>
      </c>
      <c r="O108" s="121">
        <f t="shared" si="8"/>
        <v>41.86727790273318</v>
      </c>
      <c r="Q108" s="96" t="s">
        <v>553</v>
      </c>
      <c r="R108" s="96" t="s">
        <v>453</v>
      </c>
      <c r="S108" s="109">
        <v>840678</v>
      </c>
      <c r="T108" s="118">
        <v>1534837</v>
      </c>
      <c r="U108" s="113">
        <v>1743443</v>
      </c>
      <c r="V108" s="118">
        <v>1934453.999999999</v>
      </c>
      <c r="W108" s="118">
        <v>407118</v>
      </c>
      <c r="X108" s="118">
        <v>728369</v>
      </c>
      <c r="Y108" s="118">
        <v>923123.9999999998</v>
      </c>
      <c r="Z108" s="118">
        <v>1320595</v>
      </c>
      <c r="AA108" s="118">
        <v>533691.0000000001</v>
      </c>
      <c r="AB108" s="118">
        <v>430700.00000000006</v>
      </c>
      <c r="AC108" s="118">
        <f t="shared" si="9"/>
        <v>964391.0000000002</v>
      </c>
      <c r="AD108" s="121">
        <f t="shared" si="10"/>
        <v>31.090003389680675</v>
      </c>
      <c r="AE108" s="121">
        <f t="shared" si="11"/>
        <v>32.40417974955005</v>
      </c>
    </row>
    <row r="109" spans="1:31" ht="16.5" customHeight="1">
      <c r="A109" s="96" t="s">
        <v>554</v>
      </c>
      <c r="B109" s="96" t="s">
        <v>454</v>
      </c>
      <c r="C109" s="109">
        <v>3313767</v>
      </c>
      <c r="D109" s="109">
        <v>7194754</v>
      </c>
      <c r="E109" s="118">
        <v>11164538</v>
      </c>
      <c r="F109" s="118">
        <v>15092622.000000015</v>
      </c>
      <c r="G109" s="118">
        <v>4483851</v>
      </c>
      <c r="H109" s="118">
        <v>8506039</v>
      </c>
      <c r="I109" s="118">
        <v>11713287</v>
      </c>
      <c r="J109" s="118">
        <v>15332010.999999993</v>
      </c>
      <c r="K109" s="118">
        <v>3918780.0000000014</v>
      </c>
      <c r="L109" s="118">
        <v>4489055.999999999</v>
      </c>
      <c r="M109" s="118">
        <f t="shared" si="6"/>
        <v>8407836</v>
      </c>
      <c r="N109" s="121">
        <f t="shared" si="7"/>
        <v>-12.602358998994362</v>
      </c>
      <c r="O109" s="121">
        <f t="shared" si="8"/>
        <v>-1.1545091669577232</v>
      </c>
      <c r="Q109" s="96" t="s">
        <v>554</v>
      </c>
      <c r="R109" s="96" t="s">
        <v>454</v>
      </c>
      <c r="S109" s="109">
        <v>10232055</v>
      </c>
      <c r="T109" s="118">
        <v>17229822</v>
      </c>
      <c r="U109" s="113">
        <v>22994183</v>
      </c>
      <c r="V109" s="118">
        <v>28329877.99999999</v>
      </c>
      <c r="W109" s="118">
        <v>4758333</v>
      </c>
      <c r="X109" s="118">
        <v>9134929.000000007</v>
      </c>
      <c r="Y109" s="118">
        <v>14027670.000000004</v>
      </c>
      <c r="Z109" s="118">
        <v>18943305.99999997</v>
      </c>
      <c r="AA109" s="118">
        <v>3344396.0000000005</v>
      </c>
      <c r="AB109" s="118">
        <v>3384020.9999999986</v>
      </c>
      <c r="AC109" s="118">
        <f t="shared" si="9"/>
        <v>6728416.999999999</v>
      </c>
      <c r="AD109" s="121">
        <f t="shared" si="10"/>
        <v>-29.714965304025583</v>
      </c>
      <c r="AE109" s="121">
        <f t="shared" si="11"/>
        <v>-26.34406901246858</v>
      </c>
    </row>
    <row r="110" spans="1:31" ht="16.5" customHeight="1">
      <c r="A110" s="96" t="s">
        <v>555</v>
      </c>
      <c r="B110" s="96" t="s">
        <v>455</v>
      </c>
      <c r="C110" s="109">
        <v>3890915</v>
      </c>
      <c r="D110" s="109">
        <v>10639767</v>
      </c>
      <c r="E110" s="118">
        <v>17007913</v>
      </c>
      <c r="F110" s="118">
        <v>21439622.00000001</v>
      </c>
      <c r="G110" s="118">
        <v>3401834</v>
      </c>
      <c r="H110" s="118">
        <v>7396348.000000006</v>
      </c>
      <c r="I110" s="118">
        <v>13811575</v>
      </c>
      <c r="J110" s="118">
        <v>18355966.99999998</v>
      </c>
      <c r="K110" s="118">
        <v>3267619.0000000005</v>
      </c>
      <c r="L110" s="118">
        <v>4415725.999999999</v>
      </c>
      <c r="M110" s="118">
        <f t="shared" si="6"/>
        <v>7683345</v>
      </c>
      <c r="N110" s="121">
        <f t="shared" si="7"/>
        <v>-3.9453718200241212</v>
      </c>
      <c r="O110" s="121">
        <f t="shared" si="8"/>
        <v>3.880252795027957</v>
      </c>
      <c r="Q110" s="96" t="s">
        <v>555</v>
      </c>
      <c r="R110" s="96" t="s">
        <v>455</v>
      </c>
      <c r="S110" s="109">
        <v>1888471</v>
      </c>
      <c r="T110" s="118">
        <v>4862483</v>
      </c>
      <c r="U110" s="113">
        <v>7712945</v>
      </c>
      <c r="V110" s="118">
        <v>10613717.000000015</v>
      </c>
      <c r="W110" s="118">
        <v>2066067</v>
      </c>
      <c r="X110" s="118">
        <v>4468003.000000003</v>
      </c>
      <c r="Y110" s="118">
        <v>6874563.999999998</v>
      </c>
      <c r="Z110" s="118">
        <v>10011608.999999987</v>
      </c>
      <c r="AA110" s="118">
        <v>2460411.000000001</v>
      </c>
      <c r="AB110" s="118">
        <v>2590597</v>
      </c>
      <c r="AC110" s="118">
        <f t="shared" si="9"/>
        <v>5051008.000000001</v>
      </c>
      <c r="AD110" s="121">
        <f t="shared" si="10"/>
        <v>19.086699511680933</v>
      </c>
      <c r="AE110" s="121">
        <f t="shared" si="11"/>
        <v>13.04844692360318</v>
      </c>
    </row>
    <row r="111" spans="1:31" ht="16.5" customHeight="1">
      <c r="A111" s="96"/>
      <c r="B111" s="209"/>
      <c r="C111" s="109"/>
      <c r="D111" s="109"/>
      <c r="E111" s="118"/>
      <c r="F111" s="118"/>
      <c r="G111" s="118"/>
      <c r="H111" s="118"/>
      <c r="I111" s="118"/>
      <c r="J111" s="118"/>
      <c r="K111" s="118"/>
      <c r="L111" s="118"/>
      <c r="M111" s="118">
        <f t="shared" si="6"/>
      </c>
      <c r="N111" s="121" t="str">
        <f t="shared" si="7"/>
        <v> </v>
      </c>
      <c r="O111" s="121" t="str">
        <f t="shared" si="8"/>
        <v> </v>
      </c>
      <c r="Q111" s="96"/>
      <c r="R111" s="209" t="s">
        <v>578</v>
      </c>
      <c r="S111" s="109"/>
      <c r="T111" s="118"/>
      <c r="U111" s="113"/>
      <c r="V111" s="118"/>
      <c r="W111" s="118"/>
      <c r="X111" s="118"/>
      <c r="Y111" s="118"/>
      <c r="Z111" s="118"/>
      <c r="AA111" s="118"/>
      <c r="AB111" s="118"/>
      <c r="AC111" s="118">
        <f t="shared" si="9"/>
      </c>
      <c r="AD111" s="121" t="str">
        <f t="shared" si="10"/>
        <v> </v>
      </c>
      <c r="AE111" s="121" t="str">
        <f t="shared" si="11"/>
        <v> </v>
      </c>
    </row>
    <row r="112" spans="1:31" ht="16.5" customHeight="1">
      <c r="A112" s="96"/>
      <c r="B112" s="209"/>
      <c r="C112" s="109"/>
      <c r="D112" s="109"/>
      <c r="E112" s="118"/>
      <c r="F112" s="118"/>
      <c r="G112" s="118"/>
      <c r="H112" s="118"/>
      <c r="I112" s="118"/>
      <c r="J112" s="118"/>
      <c r="K112" s="118"/>
      <c r="L112" s="118"/>
      <c r="M112" s="118">
        <f t="shared" si="6"/>
      </c>
      <c r="N112" s="121" t="str">
        <f t="shared" si="7"/>
        <v> </v>
      </c>
      <c r="O112" s="121" t="str">
        <f t="shared" si="8"/>
        <v> </v>
      </c>
      <c r="Q112" s="96"/>
      <c r="R112" s="209" t="s">
        <v>456</v>
      </c>
      <c r="S112" s="109"/>
      <c r="T112" s="118"/>
      <c r="U112" s="113"/>
      <c r="V112" s="118"/>
      <c r="W112" s="118"/>
      <c r="X112" s="118"/>
      <c r="Y112" s="118"/>
      <c r="Z112" s="118"/>
      <c r="AA112" s="118"/>
      <c r="AB112" s="118"/>
      <c r="AC112" s="118">
        <f t="shared" si="9"/>
      </c>
      <c r="AD112" s="121" t="str">
        <f t="shared" si="10"/>
        <v> </v>
      </c>
      <c r="AE112" s="121" t="str">
        <f t="shared" si="11"/>
        <v> </v>
      </c>
    </row>
    <row r="113" spans="1:31" ht="16.5" customHeight="1">
      <c r="A113" s="96"/>
      <c r="B113" s="209"/>
      <c r="C113" s="109"/>
      <c r="D113" s="109"/>
      <c r="E113" s="118"/>
      <c r="F113" s="118"/>
      <c r="G113" s="118"/>
      <c r="H113" s="118"/>
      <c r="I113" s="118"/>
      <c r="J113" s="118"/>
      <c r="K113" s="118"/>
      <c r="L113" s="118"/>
      <c r="M113" s="118">
        <f t="shared" si="6"/>
      </c>
      <c r="N113" s="121" t="str">
        <f t="shared" si="7"/>
        <v> </v>
      </c>
      <c r="O113" s="121" t="str">
        <f t="shared" si="8"/>
        <v> </v>
      </c>
      <c r="Q113" s="96"/>
      <c r="R113" s="209" t="s">
        <v>579</v>
      </c>
      <c r="S113" s="109"/>
      <c r="T113" s="118"/>
      <c r="U113" s="113"/>
      <c r="V113" s="118"/>
      <c r="W113" s="118"/>
      <c r="X113" s="118"/>
      <c r="Y113" s="118"/>
      <c r="Z113" s="118"/>
      <c r="AA113" s="118"/>
      <c r="AB113" s="118"/>
      <c r="AC113" s="118">
        <f t="shared" si="9"/>
      </c>
      <c r="AD113" s="121" t="str">
        <f t="shared" si="10"/>
        <v> </v>
      </c>
      <c r="AE113" s="121" t="str">
        <f t="shared" si="11"/>
        <v> </v>
      </c>
    </row>
    <row r="114" spans="1:31" ht="16.5" customHeight="1">
      <c r="A114" s="96" t="s">
        <v>557</v>
      </c>
      <c r="B114" s="96" t="s">
        <v>457</v>
      </c>
      <c r="C114" s="109">
        <v>12816846</v>
      </c>
      <c r="D114" s="109">
        <v>24796817</v>
      </c>
      <c r="E114" s="118">
        <v>39859794</v>
      </c>
      <c r="F114" s="118">
        <v>50980335.00000004</v>
      </c>
      <c r="G114" s="118">
        <v>16378314</v>
      </c>
      <c r="H114" s="118">
        <v>32789708.000000007</v>
      </c>
      <c r="I114" s="118">
        <v>47647945.00000001</v>
      </c>
      <c r="J114" s="118">
        <v>62892437.99999998</v>
      </c>
      <c r="K114" s="118">
        <v>12411479</v>
      </c>
      <c r="L114" s="118">
        <v>14561840.000000002</v>
      </c>
      <c r="M114" s="118">
        <f t="shared" si="6"/>
        <v>26973319</v>
      </c>
      <c r="N114" s="121">
        <f t="shared" si="7"/>
        <v>-24.22004487152951</v>
      </c>
      <c r="O114" s="121">
        <f t="shared" si="8"/>
        <v>-17.738459275087195</v>
      </c>
      <c r="Q114" s="96" t="s">
        <v>557</v>
      </c>
      <c r="R114" s="96" t="s">
        <v>457</v>
      </c>
      <c r="S114" s="109">
        <v>8269137</v>
      </c>
      <c r="T114" s="118">
        <v>12132662</v>
      </c>
      <c r="U114" s="113">
        <v>17160931</v>
      </c>
      <c r="V114" s="118">
        <v>23171621.000000004</v>
      </c>
      <c r="W114" s="118">
        <v>4682459</v>
      </c>
      <c r="X114" s="118">
        <v>11852252.999999998</v>
      </c>
      <c r="Y114" s="118">
        <v>18446781.000000004</v>
      </c>
      <c r="Z114" s="118">
        <v>24977808.99999999</v>
      </c>
      <c r="AA114" s="118">
        <v>6325977</v>
      </c>
      <c r="AB114" s="118">
        <v>8349390</v>
      </c>
      <c r="AC114" s="118">
        <f t="shared" si="9"/>
        <v>14675367</v>
      </c>
      <c r="AD114" s="121">
        <f t="shared" si="10"/>
        <v>35.09946376465868</v>
      </c>
      <c r="AE114" s="121">
        <f t="shared" si="11"/>
        <v>23.819218168900065</v>
      </c>
    </row>
    <row r="115" spans="1:31" ht="16.5" customHeight="1">
      <c r="A115" s="96" t="s">
        <v>558</v>
      </c>
      <c r="B115" s="96" t="s">
        <v>458</v>
      </c>
      <c r="C115" s="109">
        <v>0</v>
      </c>
      <c r="D115" s="109">
        <v>0</v>
      </c>
      <c r="E115" s="118">
        <v>0</v>
      </c>
      <c r="F115" s="118"/>
      <c r="G115" s="118" t="s">
        <v>340</v>
      </c>
      <c r="H115" s="118"/>
      <c r="I115" s="118">
        <v>0</v>
      </c>
      <c r="J115" s="118"/>
      <c r="K115" s="118"/>
      <c r="L115" s="118"/>
      <c r="M115" s="118">
        <f t="shared" si="6"/>
      </c>
      <c r="N115" s="121" t="str">
        <f t="shared" si="7"/>
        <v> </v>
      </c>
      <c r="O115" s="121" t="str">
        <f t="shared" si="8"/>
        <v> </v>
      </c>
      <c r="Q115" s="96" t="s">
        <v>558</v>
      </c>
      <c r="R115" s="96" t="s">
        <v>458</v>
      </c>
      <c r="S115" s="109">
        <v>0</v>
      </c>
      <c r="T115" s="118">
        <v>0</v>
      </c>
      <c r="U115" s="113">
        <v>1854</v>
      </c>
      <c r="V115" s="118">
        <v>1854</v>
      </c>
      <c r="W115" s="118" t="s">
        <v>340</v>
      </c>
      <c r="X115" s="118">
        <v>2500</v>
      </c>
      <c r="Y115" s="118">
        <v>2500</v>
      </c>
      <c r="Z115" s="118">
        <v>2500</v>
      </c>
      <c r="AA115" s="118"/>
      <c r="AB115" s="118"/>
      <c r="AC115" s="118">
        <f t="shared" si="9"/>
      </c>
      <c r="AD115" s="121" t="str">
        <f t="shared" si="10"/>
        <v> </v>
      </c>
      <c r="AE115" s="121" t="str">
        <f t="shared" si="11"/>
        <v> </v>
      </c>
    </row>
    <row r="116" spans="1:31" ht="16.5" customHeight="1">
      <c r="A116" s="96"/>
      <c r="B116" s="209"/>
      <c r="C116" s="109"/>
      <c r="D116" s="109"/>
      <c r="E116" s="118"/>
      <c r="F116" s="118"/>
      <c r="G116" s="118"/>
      <c r="H116" s="118"/>
      <c r="I116" s="118"/>
      <c r="J116" s="118"/>
      <c r="K116" s="118"/>
      <c r="L116" s="118"/>
      <c r="M116" s="118">
        <f t="shared" si="6"/>
      </c>
      <c r="N116" s="121" t="str">
        <f t="shared" si="7"/>
        <v> </v>
      </c>
      <c r="O116" s="121" t="str">
        <f t="shared" si="8"/>
        <v> </v>
      </c>
      <c r="Q116" s="96"/>
      <c r="R116" s="209" t="s">
        <v>580</v>
      </c>
      <c r="S116" s="109"/>
      <c r="T116" s="118"/>
      <c r="U116" s="113"/>
      <c r="V116" s="118"/>
      <c r="W116" s="118"/>
      <c r="X116" s="118"/>
      <c r="Y116" s="118"/>
      <c r="Z116" s="118"/>
      <c r="AA116" s="118"/>
      <c r="AB116" s="118"/>
      <c r="AC116" s="118">
        <f t="shared" si="9"/>
      </c>
      <c r="AD116" s="121" t="str">
        <f t="shared" si="10"/>
        <v> </v>
      </c>
      <c r="AE116" s="121" t="str">
        <f t="shared" si="11"/>
        <v> </v>
      </c>
    </row>
    <row r="117" spans="1:31" ht="16.5" customHeight="1">
      <c r="A117" s="96" t="s">
        <v>559</v>
      </c>
      <c r="B117" s="96" t="s">
        <v>459</v>
      </c>
      <c r="C117" s="109">
        <v>606087</v>
      </c>
      <c r="D117" s="109">
        <v>1158642</v>
      </c>
      <c r="E117" s="118">
        <v>1699279</v>
      </c>
      <c r="F117" s="118">
        <v>2104059</v>
      </c>
      <c r="G117" s="118">
        <v>335225</v>
      </c>
      <c r="H117" s="118">
        <v>958963.9999999997</v>
      </c>
      <c r="I117" s="118">
        <v>1251253.9999999998</v>
      </c>
      <c r="J117" s="118">
        <v>1805197.0000000016</v>
      </c>
      <c r="K117" s="118">
        <v>619087.0000000001</v>
      </c>
      <c r="L117" s="118">
        <v>273780.00000000006</v>
      </c>
      <c r="M117" s="118">
        <f t="shared" si="6"/>
        <v>892867.0000000002</v>
      </c>
      <c r="N117" s="121">
        <f t="shared" si="7"/>
        <v>84.67805205459024</v>
      </c>
      <c r="O117" s="121">
        <f t="shared" si="8"/>
        <v>-6.892542368639425</v>
      </c>
      <c r="Q117" s="96" t="s">
        <v>559</v>
      </c>
      <c r="R117" s="96" t="s">
        <v>459</v>
      </c>
      <c r="S117" s="109">
        <v>5247201</v>
      </c>
      <c r="T117" s="118">
        <v>11462026</v>
      </c>
      <c r="U117" s="113">
        <v>16591310</v>
      </c>
      <c r="V117" s="118">
        <v>22726170.00000001</v>
      </c>
      <c r="W117" s="118">
        <v>5440287</v>
      </c>
      <c r="X117" s="118">
        <v>11197169.999999998</v>
      </c>
      <c r="Y117" s="118">
        <v>16008147</v>
      </c>
      <c r="Z117" s="118">
        <v>22249859.000000004</v>
      </c>
      <c r="AA117" s="118">
        <v>5338358</v>
      </c>
      <c r="AB117" s="118">
        <v>6062966.999999999</v>
      </c>
      <c r="AC117" s="118">
        <f t="shared" si="9"/>
        <v>11401325</v>
      </c>
      <c r="AD117" s="121">
        <f t="shared" si="10"/>
        <v>-1.8735960069753617</v>
      </c>
      <c r="AE117" s="121">
        <f t="shared" si="11"/>
        <v>1.8232732020680373</v>
      </c>
    </row>
    <row r="118" spans="1:31" ht="16.5" customHeight="1">
      <c r="A118" s="96" t="s">
        <v>560</v>
      </c>
      <c r="B118" s="96" t="s">
        <v>460</v>
      </c>
      <c r="C118" s="109">
        <v>870</v>
      </c>
      <c r="D118" s="109">
        <v>870</v>
      </c>
      <c r="E118" s="118">
        <v>1597</v>
      </c>
      <c r="F118" s="118">
        <v>1597</v>
      </c>
      <c r="G118" s="118">
        <v>4410</v>
      </c>
      <c r="H118" s="118">
        <v>6150</v>
      </c>
      <c r="I118" s="118">
        <v>10325</v>
      </c>
      <c r="J118" s="118">
        <v>10388</v>
      </c>
      <c r="K118" s="118"/>
      <c r="L118" s="118"/>
      <c r="M118" s="118">
        <f t="shared" si="6"/>
      </c>
      <c r="N118" s="121">
        <f t="shared" si="7"/>
        <v>-100</v>
      </c>
      <c r="O118" s="121" t="str">
        <f t="shared" si="8"/>
        <v> </v>
      </c>
      <c r="Q118" s="96" t="s">
        <v>560</v>
      </c>
      <c r="R118" s="96" t="s">
        <v>460</v>
      </c>
      <c r="S118" s="109">
        <v>0</v>
      </c>
      <c r="T118" s="118">
        <v>0</v>
      </c>
      <c r="U118" s="113">
        <v>0</v>
      </c>
      <c r="V118" s="118"/>
      <c r="W118" s="118" t="s">
        <v>340</v>
      </c>
      <c r="X118" s="118"/>
      <c r="Y118" s="118">
        <v>0</v>
      </c>
      <c r="Z118" s="118"/>
      <c r="AA118" s="118"/>
      <c r="AB118" s="118"/>
      <c r="AC118" s="118">
        <f t="shared" si="9"/>
      </c>
      <c r="AD118" s="121" t="str">
        <f t="shared" si="10"/>
        <v> </v>
      </c>
      <c r="AE118" s="121" t="str">
        <f t="shared" si="11"/>
        <v> </v>
      </c>
    </row>
    <row r="119" spans="1:31" ht="16.5" customHeight="1">
      <c r="A119" s="96" t="s">
        <v>561</v>
      </c>
      <c r="B119" s="96" t="s">
        <v>461</v>
      </c>
      <c r="C119" s="109">
        <v>47184</v>
      </c>
      <c r="D119" s="109">
        <v>140488</v>
      </c>
      <c r="E119" s="118">
        <v>202509</v>
      </c>
      <c r="F119" s="118">
        <v>285912.00000000006</v>
      </c>
      <c r="G119" s="118">
        <v>57372</v>
      </c>
      <c r="H119" s="118">
        <v>90580.99999999997</v>
      </c>
      <c r="I119" s="118">
        <v>415991</v>
      </c>
      <c r="J119" s="118">
        <v>529417.9999999999</v>
      </c>
      <c r="K119" s="118">
        <v>62713.000000000015</v>
      </c>
      <c r="L119" s="118">
        <v>62447</v>
      </c>
      <c r="M119" s="118">
        <f t="shared" si="6"/>
        <v>125160.00000000001</v>
      </c>
      <c r="N119" s="121">
        <f t="shared" si="7"/>
        <v>9.309419228892168</v>
      </c>
      <c r="O119" s="121">
        <f t="shared" si="8"/>
        <v>38.1746723926652</v>
      </c>
      <c r="Q119" s="96" t="s">
        <v>561</v>
      </c>
      <c r="R119" s="96" t="s">
        <v>461</v>
      </c>
      <c r="S119" s="109">
        <v>19953</v>
      </c>
      <c r="T119" s="118">
        <v>53544</v>
      </c>
      <c r="U119" s="113">
        <v>71960</v>
      </c>
      <c r="V119" s="118">
        <v>143091.00000000003</v>
      </c>
      <c r="W119" s="118">
        <v>64397</v>
      </c>
      <c r="X119" s="118">
        <v>100989.99999999999</v>
      </c>
      <c r="Y119" s="118">
        <v>131770</v>
      </c>
      <c r="Z119" s="118">
        <v>189397.00000000006</v>
      </c>
      <c r="AA119" s="118">
        <v>39618</v>
      </c>
      <c r="AB119" s="118">
        <v>57257.99999999999</v>
      </c>
      <c r="AC119" s="118">
        <f t="shared" si="9"/>
        <v>96876</v>
      </c>
      <c r="AD119" s="121">
        <f t="shared" si="10"/>
        <v>-38.47850055126791</v>
      </c>
      <c r="AE119" s="121">
        <f t="shared" si="11"/>
        <v>-4.073670660461417</v>
      </c>
    </row>
    <row r="120" spans="1:31" ht="16.5" customHeight="1">
      <c r="A120" s="96" t="s">
        <v>562</v>
      </c>
      <c r="B120" s="96" t="s">
        <v>462</v>
      </c>
      <c r="C120" s="109">
        <v>14481</v>
      </c>
      <c r="D120" s="109">
        <v>43501</v>
      </c>
      <c r="E120" s="118">
        <v>55012</v>
      </c>
      <c r="F120" s="118">
        <v>76180.00000000001</v>
      </c>
      <c r="G120" s="118">
        <v>54960</v>
      </c>
      <c r="H120" s="118">
        <v>81586</v>
      </c>
      <c r="I120" s="118">
        <v>117490</v>
      </c>
      <c r="J120" s="118">
        <v>129498.00000000003</v>
      </c>
      <c r="K120" s="118">
        <v>30104.000000000004</v>
      </c>
      <c r="L120" s="118">
        <v>9693</v>
      </c>
      <c r="M120" s="118">
        <f t="shared" si="6"/>
        <v>39797</v>
      </c>
      <c r="N120" s="121">
        <f t="shared" si="7"/>
        <v>-45.22561863173217</v>
      </c>
      <c r="O120" s="121">
        <f t="shared" si="8"/>
        <v>-51.22079768587748</v>
      </c>
      <c r="Q120" s="96" t="s">
        <v>562</v>
      </c>
      <c r="R120" s="96" t="s">
        <v>462</v>
      </c>
      <c r="S120" s="109">
        <v>69515</v>
      </c>
      <c r="T120" s="118">
        <v>76577</v>
      </c>
      <c r="U120" s="113">
        <v>79803</v>
      </c>
      <c r="V120" s="118">
        <v>80898.00000000001</v>
      </c>
      <c r="W120" s="118">
        <v>5840</v>
      </c>
      <c r="X120" s="118">
        <v>5840</v>
      </c>
      <c r="Y120" s="118">
        <v>5840</v>
      </c>
      <c r="Z120" s="118">
        <v>20075</v>
      </c>
      <c r="AA120" s="118">
        <v>2249</v>
      </c>
      <c r="AB120" s="118">
        <v>8062</v>
      </c>
      <c r="AC120" s="118">
        <f t="shared" si="9"/>
        <v>10311</v>
      </c>
      <c r="AD120" s="121">
        <f t="shared" si="10"/>
        <v>-61.48972602739726</v>
      </c>
      <c r="AE120" s="121">
        <f t="shared" si="11"/>
        <v>76.5582191780822</v>
      </c>
    </row>
    <row r="121" spans="1:31" ht="16.5" customHeight="1">
      <c r="A121" s="96" t="s">
        <v>563</v>
      </c>
      <c r="B121" s="96" t="s">
        <v>463</v>
      </c>
      <c r="C121" s="109">
        <v>0</v>
      </c>
      <c r="D121" s="109">
        <v>0</v>
      </c>
      <c r="E121" s="118">
        <v>0</v>
      </c>
      <c r="F121" s="118"/>
      <c r="G121" s="118" t="s">
        <v>340</v>
      </c>
      <c r="H121" s="118"/>
      <c r="I121" s="118">
        <v>0</v>
      </c>
      <c r="J121" s="118"/>
      <c r="K121" s="118"/>
      <c r="L121" s="118">
        <v>63</v>
      </c>
      <c r="M121" s="118">
        <f t="shared" si="6"/>
        <v>63</v>
      </c>
      <c r="N121" s="121" t="str">
        <f t="shared" si="7"/>
        <v> </v>
      </c>
      <c r="O121" s="121" t="str">
        <f t="shared" si="8"/>
        <v> </v>
      </c>
      <c r="Q121" s="96" t="s">
        <v>563</v>
      </c>
      <c r="R121" s="96" t="s">
        <v>463</v>
      </c>
      <c r="S121" s="109">
        <v>0</v>
      </c>
      <c r="T121" s="118">
        <v>0</v>
      </c>
      <c r="U121" s="113">
        <v>0</v>
      </c>
      <c r="V121" s="118">
        <v>8400</v>
      </c>
      <c r="W121" s="118" t="s">
        <v>340</v>
      </c>
      <c r="X121" s="118">
        <v>2407</v>
      </c>
      <c r="Y121" s="118">
        <v>7188</v>
      </c>
      <c r="Z121" s="118">
        <v>7188</v>
      </c>
      <c r="AA121" s="118"/>
      <c r="AB121" s="118"/>
      <c r="AC121" s="118">
        <f t="shared" si="9"/>
      </c>
      <c r="AD121" s="121" t="str">
        <f t="shared" si="10"/>
        <v> </v>
      </c>
      <c r="AE121" s="121" t="str">
        <f t="shared" si="11"/>
        <v> </v>
      </c>
    </row>
    <row r="122" spans="1:31" ht="16.5" customHeight="1">
      <c r="A122" s="96" t="s">
        <v>566</v>
      </c>
      <c r="B122" s="96" t="s">
        <v>466</v>
      </c>
      <c r="C122" s="109">
        <v>32249</v>
      </c>
      <c r="D122" s="109">
        <v>186955</v>
      </c>
      <c r="E122" s="118">
        <v>336483</v>
      </c>
      <c r="F122" s="118">
        <v>917364.0000000001</v>
      </c>
      <c r="G122" s="118">
        <v>8082832</v>
      </c>
      <c r="H122" s="118">
        <v>17052326.999999996</v>
      </c>
      <c r="I122" s="118">
        <v>27096501</v>
      </c>
      <c r="J122" s="118">
        <v>38290912.99999999</v>
      </c>
      <c r="K122" s="118">
        <v>11087982.000000002</v>
      </c>
      <c r="L122" s="118">
        <v>11386962.999999996</v>
      </c>
      <c r="M122" s="118">
        <f t="shared" si="6"/>
        <v>22474945</v>
      </c>
      <c r="N122" s="121">
        <f t="shared" si="7"/>
        <v>37.179419292643985</v>
      </c>
      <c r="O122" s="121">
        <f t="shared" si="8"/>
        <v>31.799871067450226</v>
      </c>
      <c r="Q122" s="96" t="s">
        <v>566</v>
      </c>
      <c r="R122" s="96" t="s">
        <v>466</v>
      </c>
      <c r="S122" s="109">
        <v>5078303</v>
      </c>
      <c r="T122" s="118">
        <v>14458634</v>
      </c>
      <c r="U122" s="113">
        <v>31862310</v>
      </c>
      <c r="V122" s="118">
        <v>48121217.99999999</v>
      </c>
      <c r="W122" s="118">
        <v>16454750</v>
      </c>
      <c r="X122" s="118">
        <v>38736789</v>
      </c>
      <c r="Y122" s="118">
        <v>63966723</v>
      </c>
      <c r="Z122" s="118">
        <v>98722882.99999991</v>
      </c>
      <c r="AA122" s="118">
        <v>23270951</v>
      </c>
      <c r="AB122" s="118">
        <v>24945125.999999993</v>
      </c>
      <c r="AC122" s="118">
        <f t="shared" si="9"/>
        <v>48216076.99999999</v>
      </c>
      <c r="AD122" s="121">
        <f t="shared" si="10"/>
        <v>41.423911028730316</v>
      </c>
      <c r="AE122" s="121">
        <f t="shared" si="11"/>
        <v>24.471021591386915</v>
      </c>
    </row>
    <row r="123" spans="1:31" ht="16.5" customHeight="1">
      <c r="A123" s="96" t="s">
        <v>564</v>
      </c>
      <c r="B123" s="96" t="s">
        <v>464</v>
      </c>
      <c r="C123" s="109">
        <v>3579439</v>
      </c>
      <c r="D123" s="109">
        <v>8115871</v>
      </c>
      <c r="E123" s="118">
        <v>11820413</v>
      </c>
      <c r="F123" s="118">
        <v>19627782.999999996</v>
      </c>
      <c r="G123" s="118">
        <v>3403387</v>
      </c>
      <c r="H123" s="118">
        <v>7025324.000000001</v>
      </c>
      <c r="I123" s="118">
        <v>9425244.000000002</v>
      </c>
      <c r="J123" s="118">
        <v>12558172.999999998</v>
      </c>
      <c r="K123" s="118">
        <v>6631078.999999999</v>
      </c>
      <c r="L123" s="118">
        <v>3316885.0000000005</v>
      </c>
      <c r="M123" s="118">
        <f t="shared" si="6"/>
        <v>9947964</v>
      </c>
      <c r="N123" s="121">
        <f t="shared" si="7"/>
        <v>94.83764261895573</v>
      </c>
      <c r="O123" s="121">
        <f t="shared" si="8"/>
        <v>41.601497667580844</v>
      </c>
      <c r="Q123" s="96" t="s">
        <v>564</v>
      </c>
      <c r="R123" s="96" t="s">
        <v>464</v>
      </c>
      <c r="S123" s="109">
        <v>1969105</v>
      </c>
      <c r="T123" s="118">
        <v>6462869</v>
      </c>
      <c r="U123" s="113">
        <v>15850729</v>
      </c>
      <c r="V123" s="118">
        <v>32283658.000000007</v>
      </c>
      <c r="W123" s="118">
        <v>14757310</v>
      </c>
      <c r="X123" s="118">
        <v>21437039.99999999</v>
      </c>
      <c r="Y123" s="118">
        <v>36583181.99999999</v>
      </c>
      <c r="Z123" s="118">
        <v>49086290.000000015</v>
      </c>
      <c r="AA123" s="118">
        <v>4186211.0000000023</v>
      </c>
      <c r="AB123" s="118">
        <v>7643186.000000002</v>
      </c>
      <c r="AC123" s="118">
        <f t="shared" si="9"/>
        <v>11829397.000000004</v>
      </c>
      <c r="AD123" s="121">
        <f t="shared" si="10"/>
        <v>-71.63296698382021</v>
      </c>
      <c r="AE123" s="121">
        <f t="shared" si="11"/>
        <v>-44.81795527740765</v>
      </c>
    </row>
    <row r="124" spans="1:31" ht="16.5" customHeight="1">
      <c r="A124" s="96" t="s">
        <v>565</v>
      </c>
      <c r="B124" s="96" t="s">
        <v>465</v>
      </c>
      <c r="C124" s="109">
        <v>17349</v>
      </c>
      <c r="D124" s="109">
        <v>39660</v>
      </c>
      <c r="E124" s="118">
        <v>42937</v>
      </c>
      <c r="F124" s="118">
        <v>424394</v>
      </c>
      <c r="G124" s="118">
        <v>1621</v>
      </c>
      <c r="H124" s="118">
        <v>113619</v>
      </c>
      <c r="I124" s="118">
        <v>210257</v>
      </c>
      <c r="J124" s="118">
        <v>458175.99999999994</v>
      </c>
      <c r="K124" s="118">
        <v>18208</v>
      </c>
      <c r="L124" s="118">
        <v>4311</v>
      </c>
      <c r="M124" s="118">
        <f t="shared" si="6"/>
        <v>22519</v>
      </c>
      <c r="N124" s="121">
        <f t="shared" si="7"/>
        <v>1023.257248611968</v>
      </c>
      <c r="O124" s="121">
        <f t="shared" si="8"/>
        <v>-80.18025154243568</v>
      </c>
      <c r="Q124" s="96" t="s">
        <v>565</v>
      </c>
      <c r="R124" s="96" t="s">
        <v>465</v>
      </c>
      <c r="S124" s="109">
        <v>0</v>
      </c>
      <c r="T124" s="118">
        <v>264737</v>
      </c>
      <c r="U124" s="113">
        <v>384646</v>
      </c>
      <c r="V124" s="118">
        <v>405246.00000000006</v>
      </c>
      <c r="W124" s="118">
        <v>4834</v>
      </c>
      <c r="X124" s="118">
        <v>13716</v>
      </c>
      <c r="Y124" s="118">
        <v>31300</v>
      </c>
      <c r="Z124" s="118">
        <v>50502</v>
      </c>
      <c r="AA124" s="118">
        <v>2160985</v>
      </c>
      <c r="AB124" s="118">
        <v>6494</v>
      </c>
      <c r="AC124" s="118">
        <f t="shared" si="9"/>
        <v>2167479</v>
      </c>
      <c r="AD124" s="121">
        <f t="shared" si="10"/>
        <v>44603.86843194043</v>
      </c>
      <c r="AE124" s="121">
        <f t="shared" si="11"/>
        <v>15702.55905511811</v>
      </c>
    </row>
    <row r="125" spans="1:31" ht="16.5" customHeight="1">
      <c r="A125" s="96"/>
      <c r="B125" s="209"/>
      <c r="C125" s="109"/>
      <c r="D125" s="109"/>
      <c r="E125" s="118"/>
      <c r="F125" s="118"/>
      <c r="G125" s="118"/>
      <c r="H125" s="118"/>
      <c r="I125" s="118"/>
      <c r="J125" s="118"/>
      <c r="K125" s="118"/>
      <c r="L125" s="118"/>
      <c r="M125" s="118">
        <f t="shared" si="6"/>
      </c>
      <c r="N125" s="121" t="str">
        <f t="shared" si="7"/>
        <v> </v>
      </c>
      <c r="O125" s="121" t="str">
        <f t="shared" si="8"/>
        <v> </v>
      </c>
      <c r="Q125" s="96"/>
      <c r="R125" s="209" t="s">
        <v>581</v>
      </c>
      <c r="S125" s="109"/>
      <c r="T125" s="118"/>
      <c r="U125" s="113"/>
      <c r="V125" s="118"/>
      <c r="W125" s="118"/>
      <c r="X125" s="118"/>
      <c r="Y125" s="118"/>
      <c r="Z125" s="118"/>
      <c r="AA125" s="118"/>
      <c r="AB125" s="118"/>
      <c r="AC125" s="118">
        <f t="shared" si="9"/>
      </c>
      <c r="AD125" s="121" t="str">
        <f t="shared" si="10"/>
        <v> </v>
      </c>
      <c r="AE125" s="121" t="str">
        <f t="shared" si="11"/>
        <v> </v>
      </c>
    </row>
    <row r="126" spans="1:31" ht="16.5" customHeight="1">
      <c r="A126" s="15"/>
      <c r="B126" s="15" t="s">
        <v>131</v>
      </c>
      <c r="C126" s="82">
        <f>SUM(C6:C125)</f>
        <v>1345003259</v>
      </c>
      <c r="D126" s="82">
        <f aca="true" t="shared" si="12" ref="D126:M126">SUM(D6:D125)</f>
        <v>2795374683</v>
      </c>
      <c r="E126" s="82">
        <f t="shared" si="12"/>
        <v>4326498951</v>
      </c>
      <c r="F126" s="82">
        <f t="shared" si="12"/>
        <v>5695182932.000004</v>
      </c>
      <c r="G126" s="82">
        <f t="shared" si="12"/>
        <v>1517145269</v>
      </c>
      <c r="H126" s="82">
        <f t="shared" si="12"/>
        <v>2999468081.9999995</v>
      </c>
      <c r="I126" s="82">
        <f t="shared" si="12"/>
        <v>4491519046</v>
      </c>
      <c r="J126" s="82">
        <f t="shared" si="12"/>
        <v>5905737247.000002</v>
      </c>
      <c r="K126" s="82">
        <f t="shared" si="12"/>
        <v>1475396199</v>
      </c>
      <c r="L126" s="82">
        <f t="shared" si="12"/>
        <v>1257846919.9999998</v>
      </c>
      <c r="M126" s="82">
        <f t="shared" si="12"/>
        <v>2733243118.9999995</v>
      </c>
      <c r="N126" s="211">
        <f t="shared" si="7"/>
        <v>-2.7518175650719456</v>
      </c>
      <c r="O126" s="211">
        <f t="shared" si="8"/>
        <v>-8.875739155139968</v>
      </c>
      <c r="Q126" s="15"/>
      <c r="R126" s="15" t="s">
        <v>131</v>
      </c>
      <c r="S126" s="82">
        <f>SUM(S6:S125)</f>
        <v>1104483377</v>
      </c>
      <c r="T126" s="82">
        <f aca="true" t="shared" si="13" ref="T126:AC126">SUM(T6:T125)</f>
        <v>2310987969</v>
      </c>
      <c r="U126" s="82">
        <f t="shared" si="13"/>
        <v>3483632636</v>
      </c>
      <c r="V126" s="82">
        <f t="shared" si="13"/>
        <v>4717806726.999998</v>
      </c>
      <c r="W126" s="82">
        <f t="shared" si="13"/>
        <v>1150631288</v>
      </c>
      <c r="X126" s="82">
        <f t="shared" si="13"/>
        <v>2406625406.9999995</v>
      </c>
      <c r="Y126" s="82">
        <f t="shared" si="13"/>
        <v>3708895039.0000005</v>
      </c>
      <c r="Z126" s="82">
        <f t="shared" si="13"/>
        <v>5039401498.999998</v>
      </c>
      <c r="AA126" s="82">
        <f t="shared" si="13"/>
        <v>1121057364</v>
      </c>
      <c r="AB126" s="82">
        <f t="shared" si="13"/>
        <v>1296004782.0000002</v>
      </c>
      <c r="AC126" s="82">
        <f t="shared" si="13"/>
        <v>2417062146.0000005</v>
      </c>
      <c r="AD126" s="211">
        <f t="shared" si="10"/>
        <v>-2.570234644966476</v>
      </c>
      <c r="AE126" s="211">
        <f t="shared" si="11"/>
        <v>0.43366694998083233</v>
      </c>
    </row>
    <row r="127" ht="16.5" customHeight="1">
      <c r="A127" s="31" t="s">
        <v>45</v>
      </c>
    </row>
  </sheetData>
  <sheetProtection/>
  <mergeCells count="6">
    <mergeCell ref="A4:A5"/>
    <mergeCell ref="B4:B5"/>
    <mergeCell ref="Q4:Q5"/>
    <mergeCell ref="R4:R5"/>
    <mergeCell ref="C4:O4"/>
    <mergeCell ref="S4:AE4"/>
  </mergeCells>
  <hyperlinks>
    <hyperlink ref="H1" location="'Indice tavole'!A1" display="torna all'indice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4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14.8515625" style="31" customWidth="1"/>
    <col min="2" max="5" width="21.8515625" style="31" customWidth="1"/>
    <col min="6" max="8" width="9.421875" style="31" customWidth="1"/>
    <col min="9" max="16384" width="9.140625" style="31" customWidth="1"/>
  </cols>
  <sheetData>
    <row r="1" ht="15">
      <c r="A1" s="141" t="str">
        <f>'Indice tavole'!C8</f>
        <v>Importazioni, esportazioni e saldi per provincia. Anni 2015-2018. Valori in milioni di euro e variazioni percentuali</v>
      </c>
    </row>
    <row r="2" ht="15">
      <c r="A2" s="141"/>
    </row>
    <row r="3" spans="1:8" ht="19.5" customHeight="1">
      <c r="A3" s="226" t="s">
        <v>567</v>
      </c>
      <c r="B3" s="231" t="s">
        <v>15</v>
      </c>
      <c r="C3" s="232"/>
      <c r="D3" s="232"/>
      <c r="E3" s="232"/>
      <c r="F3" s="232"/>
      <c r="G3" s="232"/>
      <c r="H3" s="233"/>
    </row>
    <row r="4" spans="1:8" ht="30">
      <c r="A4" s="227"/>
      <c r="B4" s="2">
        <v>2015</v>
      </c>
      <c r="C4" s="2">
        <v>2016</v>
      </c>
      <c r="D4" s="2">
        <v>2017</v>
      </c>
      <c r="E4" s="2">
        <v>2018</v>
      </c>
      <c r="F4" s="3" t="s">
        <v>569</v>
      </c>
      <c r="G4" s="3" t="s">
        <v>570</v>
      </c>
      <c r="H4" s="3" t="s">
        <v>571</v>
      </c>
    </row>
    <row r="5" spans="1:8" ht="15" customHeight="1">
      <c r="A5" s="4" t="s">
        <v>9</v>
      </c>
      <c r="B5" s="5">
        <v>860610311.9999998</v>
      </c>
      <c r="C5" s="5">
        <v>899848607.0000012</v>
      </c>
      <c r="D5" s="5">
        <v>819611240</v>
      </c>
      <c r="E5" s="5">
        <v>930977596.9999986</v>
      </c>
      <c r="F5" s="119">
        <f>E5/B5*100-100</f>
        <v>8.176439907682493</v>
      </c>
      <c r="G5" s="119">
        <f>E5/C5*100-100</f>
        <v>3.459358580748173</v>
      </c>
      <c r="H5" s="119">
        <f>E5/D5*100-100</f>
        <v>13.587704946554723</v>
      </c>
    </row>
    <row r="6" spans="1:8" ht="15" customHeight="1">
      <c r="A6" s="4" t="s">
        <v>12</v>
      </c>
      <c r="B6" s="5">
        <v>6003746753.000007</v>
      </c>
      <c r="C6" s="5">
        <v>5786104543.000011</v>
      </c>
      <c r="D6" s="5">
        <v>6387556010.9999695</v>
      </c>
      <c r="E6" s="5">
        <v>6600614051.000029</v>
      </c>
      <c r="F6" s="119">
        <f aca="true" t="shared" si="0" ref="F6:F12">E6/B6*100-100</f>
        <v>9.9415801924319</v>
      </c>
      <c r="G6" s="119">
        <f aca="true" t="shared" si="1" ref="G6:G12">E6/C6*100-100</f>
        <v>14.076992594013959</v>
      </c>
      <c r="H6" s="119">
        <f aca="true" t="shared" si="2" ref="H6:H12">E6/D6*100-100</f>
        <v>3.335517365846229</v>
      </c>
    </row>
    <row r="7" spans="1:8" ht="15" customHeight="1">
      <c r="A7" s="4" t="s">
        <v>13</v>
      </c>
      <c r="B7" s="5">
        <v>2277388737.000004</v>
      </c>
      <c r="C7" s="5">
        <v>1961646939.9999938</v>
      </c>
      <c r="D7" s="5">
        <v>2360758802.0000157</v>
      </c>
      <c r="E7" s="5">
        <v>2972688177.99999</v>
      </c>
      <c r="F7" s="119">
        <f t="shared" si="0"/>
        <v>30.53055588199237</v>
      </c>
      <c r="G7" s="119">
        <f t="shared" si="1"/>
        <v>51.5404284728219</v>
      </c>
      <c r="H7" s="119">
        <f t="shared" si="2"/>
        <v>25.92087660465579</v>
      </c>
    </row>
    <row r="8" spans="1:8" ht="15" customHeight="1">
      <c r="A8" s="4" t="s">
        <v>10</v>
      </c>
      <c r="B8" s="5">
        <v>6539314520.9999695</v>
      </c>
      <c r="C8" s="5">
        <v>6699347064.000001</v>
      </c>
      <c r="D8" s="5">
        <v>6927534196.999969</v>
      </c>
      <c r="E8" s="5">
        <v>7138476180.999982</v>
      </c>
      <c r="F8" s="119">
        <f t="shared" si="0"/>
        <v>9.162453619196626</v>
      </c>
      <c r="G8" s="119">
        <f t="shared" si="1"/>
        <v>6.554804711636919</v>
      </c>
      <c r="H8" s="119">
        <f t="shared" si="2"/>
        <v>3.044979324553367</v>
      </c>
    </row>
    <row r="9" spans="1:8" ht="15" customHeight="1">
      <c r="A9" s="4" t="s">
        <v>11</v>
      </c>
      <c r="B9" s="5">
        <v>4898521142.99999</v>
      </c>
      <c r="C9" s="5">
        <v>5077419645.999988</v>
      </c>
      <c r="D9" s="5">
        <v>5695182931.999971</v>
      </c>
      <c r="E9" s="5">
        <v>5905737247.000021</v>
      </c>
      <c r="F9" s="119">
        <f t="shared" si="0"/>
        <v>20.561636350990284</v>
      </c>
      <c r="G9" s="119">
        <f t="shared" si="1"/>
        <v>16.31375105369881</v>
      </c>
      <c r="H9" s="119">
        <f t="shared" si="2"/>
        <v>3.6970597347627034</v>
      </c>
    </row>
    <row r="10" spans="1:8" ht="15" customHeight="1">
      <c r="A10" s="4" t="s">
        <v>8</v>
      </c>
      <c r="B10" s="5">
        <v>8910113862.00001</v>
      </c>
      <c r="C10" s="5">
        <v>8571909299.999989</v>
      </c>
      <c r="D10" s="5">
        <v>9285640372.999979</v>
      </c>
      <c r="E10" s="5">
        <v>9417255235.999977</v>
      </c>
      <c r="F10" s="119">
        <f t="shared" si="0"/>
        <v>5.691749643770905</v>
      </c>
      <c r="G10" s="119">
        <f t="shared" si="1"/>
        <v>9.86181615337425</v>
      </c>
      <c r="H10" s="119">
        <f t="shared" si="2"/>
        <v>1.4174021145886258</v>
      </c>
    </row>
    <row r="11" spans="1:8" ht="15" customHeight="1">
      <c r="A11" s="4" t="s">
        <v>7</v>
      </c>
      <c r="B11" s="5">
        <v>12419782983.00004</v>
      </c>
      <c r="C11" s="5">
        <v>13381318288.00003</v>
      </c>
      <c r="D11" s="5">
        <v>14682214220.999796</v>
      </c>
      <c r="E11" s="5">
        <v>15592629671.00002</v>
      </c>
      <c r="F11" s="119">
        <f t="shared" si="0"/>
        <v>25.54671601221142</v>
      </c>
      <c r="G11" s="119">
        <f t="shared" si="1"/>
        <v>16.52536271394895</v>
      </c>
      <c r="H11" s="119">
        <f t="shared" si="2"/>
        <v>6.200804839763663</v>
      </c>
    </row>
    <row r="12" spans="1:8" ht="15" customHeight="1">
      <c r="A12" s="6" t="s">
        <v>14</v>
      </c>
      <c r="B12" s="7">
        <f>SUM(B5:B11)</f>
        <v>41909478311.000015</v>
      </c>
      <c r="C12" s="7">
        <f>SUM(C5:C11)</f>
        <v>42377594388.000015</v>
      </c>
      <c r="D12" s="7">
        <f>SUM(D5:D11)</f>
        <v>46158497775.999695</v>
      </c>
      <c r="E12" s="7">
        <f>SUM(E5:E11)</f>
        <v>48558378161.000015</v>
      </c>
      <c r="F12" s="135">
        <f t="shared" si="0"/>
        <v>15.864907218983106</v>
      </c>
      <c r="G12" s="135">
        <f t="shared" si="1"/>
        <v>14.585027447311163</v>
      </c>
      <c r="H12" s="135">
        <f t="shared" si="2"/>
        <v>5.199216830336596</v>
      </c>
    </row>
    <row r="13" spans="2:8" ht="15" customHeight="1">
      <c r="B13" s="136"/>
      <c r="C13" s="136"/>
      <c r="D13" s="136"/>
      <c r="E13" s="136"/>
      <c r="F13" s="142"/>
      <c r="G13" s="136"/>
      <c r="H13" s="136"/>
    </row>
    <row r="14" spans="1:8" ht="22.5" customHeight="1">
      <c r="A14" s="226" t="s">
        <v>567</v>
      </c>
      <c r="B14" s="234" t="s">
        <v>16</v>
      </c>
      <c r="C14" s="235"/>
      <c r="D14" s="235"/>
      <c r="E14" s="235"/>
      <c r="F14" s="235"/>
      <c r="G14" s="235"/>
      <c r="H14" s="236"/>
    </row>
    <row r="15" spans="1:8" ht="30.75" customHeight="1">
      <c r="A15" s="227"/>
      <c r="B15" s="2">
        <v>2015</v>
      </c>
      <c r="C15" s="2">
        <v>2016</v>
      </c>
      <c r="D15" s="2">
        <v>2017</v>
      </c>
      <c r="E15" s="2">
        <v>2018</v>
      </c>
      <c r="F15" s="3" t="s">
        <v>569</v>
      </c>
      <c r="G15" s="3" t="s">
        <v>570</v>
      </c>
      <c r="H15" s="3" t="s">
        <v>571</v>
      </c>
    </row>
    <row r="16" spans="1:8" ht="12.75" customHeight="1">
      <c r="A16" s="4" t="s">
        <v>9</v>
      </c>
      <c r="B16" s="5">
        <v>3781672533.0000076</v>
      </c>
      <c r="C16" s="5">
        <v>3856880963.000001</v>
      </c>
      <c r="D16" s="5">
        <v>3888870603.0000267</v>
      </c>
      <c r="E16" s="5">
        <v>3893914125.9999924</v>
      </c>
      <c r="F16" s="119">
        <f>E16/B16*100-100</f>
        <v>2.9680410458740454</v>
      </c>
      <c r="G16" s="119">
        <f>E16/C16*100-100</f>
        <v>0.9601842357920702</v>
      </c>
      <c r="H16" s="119">
        <f>E16/D16*100-100</f>
        <v>0.12969120124684252</v>
      </c>
    </row>
    <row r="17" spans="1:8" ht="12.75" customHeight="1">
      <c r="A17" s="4" t="s">
        <v>12</v>
      </c>
      <c r="B17" s="5">
        <v>8742813813.000076</v>
      </c>
      <c r="C17" s="5">
        <v>9124694547.000034</v>
      </c>
      <c r="D17" s="5">
        <v>9554722038.999968</v>
      </c>
      <c r="E17" s="5">
        <v>9987339438.000061</v>
      </c>
      <c r="F17" s="119">
        <f aca="true" t="shared" si="3" ref="F17:F23">E17/B17*100-100</f>
        <v>14.234840768877461</v>
      </c>
      <c r="G17" s="119">
        <f aca="true" t="shared" si="4" ref="G17:G23">E17/C17*100-100</f>
        <v>9.453959105772398</v>
      </c>
      <c r="H17" s="119">
        <f aca="true" t="shared" si="5" ref="H17:H23">E17/D17*100-100</f>
        <v>4.527786336789902</v>
      </c>
    </row>
    <row r="18" spans="1:8" ht="15">
      <c r="A18" s="4" t="s">
        <v>13</v>
      </c>
      <c r="B18" s="5">
        <v>1435032017.9999993</v>
      </c>
      <c r="C18" s="5">
        <v>1356677636.9999983</v>
      </c>
      <c r="D18" s="5">
        <v>1468604773.9999964</v>
      </c>
      <c r="E18" s="5">
        <v>1458582458.0000074</v>
      </c>
      <c r="F18" s="119">
        <f t="shared" si="3"/>
        <v>1.6411090278550091</v>
      </c>
      <c r="G18" s="119">
        <f t="shared" si="4"/>
        <v>7.511351128728691</v>
      </c>
      <c r="H18" s="119">
        <f t="shared" si="5"/>
        <v>-0.6824379286669142</v>
      </c>
    </row>
    <row r="19" spans="1:8" ht="15">
      <c r="A19" s="4" t="s">
        <v>10</v>
      </c>
      <c r="B19" s="5">
        <v>11919494345.000011</v>
      </c>
      <c r="C19" s="5">
        <v>12183684488.999928</v>
      </c>
      <c r="D19" s="5">
        <v>12955460161.999884</v>
      </c>
      <c r="E19" s="5">
        <v>13551361801.0002</v>
      </c>
      <c r="F19" s="119">
        <f t="shared" si="3"/>
        <v>13.690743992715795</v>
      </c>
      <c r="G19" s="119">
        <f t="shared" si="4"/>
        <v>11.225482022577694</v>
      </c>
      <c r="H19" s="119">
        <f t="shared" si="5"/>
        <v>4.599617702103529</v>
      </c>
    </row>
    <row r="20" spans="1:8" ht="15">
      <c r="A20" s="4" t="s">
        <v>11</v>
      </c>
      <c r="B20" s="5">
        <v>4386136292.999998</v>
      </c>
      <c r="C20" s="5">
        <v>4595349889.000005</v>
      </c>
      <c r="D20" s="5">
        <v>4717806727.000015</v>
      </c>
      <c r="E20" s="5">
        <v>5039401498.999999</v>
      </c>
      <c r="F20" s="119">
        <f t="shared" si="3"/>
        <v>14.893864721955225</v>
      </c>
      <c r="G20" s="119">
        <f t="shared" si="4"/>
        <v>9.663064200245785</v>
      </c>
      <c r="H20" s="119">
        <f t="shared" si="5"/>
        <v>6.8166160805082825</v>
      </c>
    </row>
    <row r="21" spans="1:8" ht="15">
      <c r="A21" s="4" t="s">
        <v>8</v>
      </c>
      <c r="B21" s="5">
        <v>17110247540.999964</v>
      </c>
      <c r="C21" s="5">
        <v>16765978183.999887</v>
      </c>
      <c r="D21" s="5">
        <v>17703690990.99982</v>
      </c>
      <c r="E21" s="5">
        <v>17958633194.999687</v>
      </c>
      <c r="F21" s="119">
        <f t="shared" si="3"/>
        <v>4.958348217737949</v>
      </c>
      <c r="G21" s="119">
        <f t="shared" si="4"/>
        <v>7.113542663069765</v>
      </c>
      <c r="H21" s="119">
        <f t="shared" si="5"/>
        <v>1.440051140349624</v>
      </c>
    </row>
    <row r="22" spans="1:8" ht="15">
      <c r="A22" s="4" t="s">
        <v>7</v>
      </c>
      <c r="B22" s="5">
        <v>10141177207.00005</v>
      </c>
      <c r="C22" s="5">
        <v>10437266372.000082</v>
      </c>
      <c r="D22" s="5">
        <v>11291451576.999851</v>
      </c>
      <c r="E22" s="5">
        <v>11423104095.000196</v>
      </c>
      <c r="F22" s="119">
        <f t="shared" si="3"/>
        <v>12.640809462586702</v>
      </c>
      <c r="G22" s="119">
        <f t="shared" si="4"/>
        <v>9.44536325761321</v>
      </c>
      <c r="H22" s="119">
        <f t="shared" si="5"/>
        <v>1.1659485682825448</v>
      </c>
    </row>
    <row r="23" spans="1:8" ht="15">
      <c r="A23" s="6" t="s">
        <v>14</v>
      </c>
      <c r="B23" s="7">
        <f>SUM(B16:B22)</f>
        <v>57516573750.00011</v>
      </c>
      <c r="C23" s="7">
        <f>SUM(C16:C22)</f>
        <v>58320532080.99994</v>
      </c>
      <c r="D23" s="7">
        <f>SUM(D16:D22)</f>
        <v>61580606872.99956</v>
      </c>
      <c r="E23" s="7">
        <f>SUM(E16:E22)</f>
        <v>63312336612.000145</v>
      </c>
      <c r="F23" s="135">
        <f t="shared" si="3"/>
        <v>10.076683091714983</v>
      </c>
      <c r="G23" s="135">
        <f t="shared" si="4"/>
        <v>8.559257525406693</v>
      </c>
      <c r="H23" s="135">
        <f t="shared" si="5"/>
        <v>2.812134902424731</v>
      </c>
    </row>
    <row r="25" spans="1:8" ht="21.75" customHeight="1">
      <c r="A25" s="226" t="s">
        <v>567</v>
      </c>
      <c r="B25" s="228" t="s">
        <v>44</v>
      </c>
      <c r="C25" s="229"/>
      <c r="D25" s="229"/>
      <c r="E25" s="229"/>
      <c r="F25" s="229"/>
      <c r="G25" s="229"/>
      <c r="H25" s="230"/>
    </row>
    <row r="26" spans="1:8" ht="30.75" customHeight="1">
      <c r="A26" s="227"/>
      <c r="B26" s="2">
        <v>2015</v>
      </c>
      <c r="C26" s="2">
        <v>2016</v>
      </c>
      <c r="D26" s="2">
        <v>2017</v>
      </c>
      <c r="E26" s="2">
        <v>2018</v>
      </c>
      <c r="F26" s="3" t="s">
        <v>569</v>
      </c>
      <c r="G26" s="3" t="s">
        <v>570</v>
      </c>
      <c r="H26" s="3" t="s">
        <v>571</v>
      </c>
    </row>
    <row r="27" spans="1:8" ht="15">
      <c r="A27" s="4" t="s">
        <v>9</v>
      </c>
      <c r="B27" s="5">
        <f aca="true" t="shared" si="6" ref="B27:E34">B16-B5</f>
        <v>2921062221.0000076</v>
      </c>
      <c r="C27" s="5">
        <f t="shared" si="6"/>
        <v>2957032356</v>
      </c>
      <c r="D27" s="5">
        <f t="shared" si="6"/>
        <v>3069259363.0000267</v>
      </c>
      <c r="E27" s="5">
        <f t="shared" si="6"/>
        <v>2962936528.999994</v>
      </c>
      <c r="F27" s="119">
        <f>E27/B27*100-100</f>
        <v>1.4335301623821977</v>
      </c>
      <c r="G27" s="119">
        <f>E27/C27*100-100</f>
        <v>0.1996654851616313</v>
      </c>
      <c r="H27" s="119">
        <f>E27/D27*100-100</f>
        <v>-3.464120213552377</v>
      </c>
    </row>
    <row r="28" spans="1:8" ht="15">
      <c r="A28" s="4" t="s">
        <v>12</v>
      </c>
      <c r="B28" s="5">
        <f t="shared" si="6"/>
        <v>2739067060.0000696</v>
      </c>
      <c r="C28" s="5">
        <f t="shared" si="6"/>
        <v>3338590004.000023</v>
      </c>
      <c r="D28" s="5">
        <f t="shared" si="6"/>
        <v>3167166027.999998</v>
      </c>
      <c r="E28" s="5">
        <f t="shared" si="6"/>
        <v>3386725387.0000324</v>
      </c>
      <c r="F28" s="119">
        <f aca="true" t="shared" si="7" ref="F28:F34">E28/B28*100-100</f>
        <v>23.645216156188113</v>
      </c>
      <c r="G28" s="119">
        <f aca="true" t="shared" si="8" ref="G28:G34">E28/C28*100-100</f>
        <v>1.4417877889269874</v>
      </c>
      <c r="H28" s="119">
        <f aca="true" t="shared" si="9" ref="H28:H34">E28/D28*100-100</f>
        <v>6.932360257055478</v>
      </c>
    </row>
    <row r="29" spans="1:8" ht="15">
      <c r="A29" s="4" t="s">
        <v>13</v>
      </c>
      <c r="B29" s="5">
        <f t="shared" si="6"/>
        <v>-842356719.0000045</v>
      </c>
      <c r="C29" s="5">
        <f t="shared" si="6"/>
        <v>-604969302.9999955</v>
      </c>
      <c r="D29" s="5">
        <f t="shared" si="6"/>
        <v>-892154028.0000193</v>
      </c>
      <c r="E29" s="5">
        <f t="shared" si="6"/>
        <v>-1514105719.9999826</v>
      </c>
      <c r="F29" s="119">
        <f t="shared" si="7"/>
        <v>79.74638129525914</v>
      </c>
      <c r="G29" s="119">
        <f t="shared" si="8"/>
        <v>150.27810708603738</v>
      </c>
      <c r="H29" s="119">
        <f t="shared" si="9"/>
        <v>69.71348808391525</v>
      </c>
    </row>
    <row r="30" spans="1:8" ht="15">
      <c r="A30" s="4" t="s">
        <v>10</v>
      </c>
      <c r="B30" s="5">
        <f t="shared" si="6"/>
        <v>5380179824.000042</v>
      </c>
      <c r="C30" s="5">
        <f t="shared" si="6"/>
        <v>5484337424.999927</v>
      </c>
      <c r="D30" s="5">
        <f t="shared" si="6"/>
        <v>6027925964.999915</v>
      </c>
      <c r="E30" s="5">
        <f t="shared" si="6"/>
        <v>6412885620.000218</v>
      </c>
      <c r="F30" s="119">
        <f t="shared" si="7"/>
        <v>19.194633446886968</v>
      </c>
      <c r="G30" s="119">
        <f t="shared" si="8"/>
        <v>16.930909297585828</v>
      </c>
      <c r="H30" s="119">
        <f t="shared" si="9"/>
        <v>6.386270455800272</v>
      </c>
    </row>
    <row r="31" spans="1:8" ht="15">
      <c r="A31" s="4" t="s">
        <v>11</v>
      </c>
      <c r="B31" s="5">
        <f t="shared" si="6"/>
        <v>-512384849.9999924</v>
      </c>
      <c r="C31" s="5">
        <f t="shared" si="6"/>
        <v>-482069756.99998283</v>
      </c>
      <c r="D31" s="5">
        <f t="shared" si="6"/>
        <v>-977376204.9999561</v>
      </c>
      <c r="E31" s="5">
        <f t="shared" si="6"/>
        <v>-866335748.0000219</v>
      </c>
      <c r="F31" s="119">
        <f t="shared" si="7"/>
        <v>69.07911075045149</v>
      </c>
      <c r="G31" s="119">
        <f t="shared" si="8"/>
        <v>79.71169844617586</v>
      </c>
      <c r="H31" s="119">
        <f t="shared" si="9"/>
        <v>-11.361076362600741</v>
      </c>
    </row>
    <row r="32" spans="1:8" ht="15">
      <c r="A32" s="4" t="s">
        <v>8</v>
      </c>
      <c r="B32" s="5">
        <f t="shared" si="6"/>
        <v>8200133678.999954</v>
      </c>
      <c r="C32" s="5">
        <f t="shared" si="6"/>
        <v>8194068883.999899</v>
      </c>
      <c r="D32" s="5">
        <f t="shared" si="6"/>
        <v>8418050617.999842</v>
      </c>
      <c r="E32" s="5">
        <f t="shared" si="6"/>
        <v>8541377958.99971</v>
      </c>
      <c r="F32" s="119">
        <f t="shared" si="7"/>
        <v>4.161447768512133</v>
      </c>
      <c r="G32" s="119">
        <f t="shared" si="8"/>
        <v>4.2385422909732</v>
      </c>
      <c r="H32" s="119">
        <f t="shared" si="9"/>
        <v>1.4650344432019011</v>
      </c>
    </row>
    <row r="33" spans="1:8" ht="15">
      <c r="A33" s="4" t="s">
        <v>7</v>
      </c>
      <c r="B33" s="5">
        <f t="shared" si="6"/>
        <v>-2278605775.9999905</v>
      </c>
      <c r="C33" s="5">
        <f t="shared" si="6"/>
        <v>-2944051915.9999485</v>
      </c>
      <c r="D33" s="5">
        <f t="shared" si="6"/>
        <v>-3390762643.9999447</v>
      </c>
      <c r="E33" s="5">
        <f t="shared" si="6"/>
        <v>-4169525575.9998226</v>
      </c>
      <c r="F33" s="119">
        <f t="shared" si="7"/>
        <v>82.98582492489214</v>
      </c>
      <c r="G33" s="119">
        <f t="shared" si="8"/>
        <v>41.62540929865503</v>
      </c>
      <c r="H33" s="119">
        <f t="shared" si="9"/>
        <v>22.967190976281458</v>
      </c>
    </row>
    <row r="34" spans="1:8" ht="15">
      <c r="A34" s="6" t="s">
        <v>14</v>
      </c>
      <c r="B34" s="7">
        <f t="shared" si="6"/>
        <v>15607095439.000092</v>
      </c>
      <c r="C34" s="7">
        <f t="shared" si="6"/>
        <v>15942937692.999924</v>
      </c>
      <c r="D34" s="7">
        <f t="shared" si="6"/>
        <v>15422109096.999863</v>
      </c>
      <c r="E34" s="7">
        <f t="shared" si="6"/>
        <v>14753958451.00013</v>
      </c>
      <c r="F34" s="135">
        <f t="shared" si="7"/>
        <v>-5.466340558590318</v>
      </c>
      <c r="G34" s="135">
        <f t="shared" si="8"/>
        <v>-7.457717422566617</v>
      </c>
      <c r="H34" s="135">
        <f t="shared" si="9"/>
        <v>-4.33242069419488</v>
      </c>
    </row>
  </sheetData>
  <sheetProtection/>
  <mergeCells count="6">
    <mergeCell ref="A25:A26"/>
    <mergeCell ref="B25:H25"/>
    <mergeCell ref="A3:A4"/>
    <mergeCell ref="B3:H3"/>
    <mergeCell ref="A14:A15"/>
    <mergeCell ref="B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ignoredErrors>
    <ignoredError sqref="B12:E12 B23: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22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41.00390625" style="31" customWidth="1"/>
    <col min="2" max="5" width="18.28125" style="31" customWidth="1"/>
    <col min="6" max="8" width="9.57421875" style="31" customWidth="1"/>
    <col min="9" max="9" width="15.8515625" style="31" customWidth="1"/>
    <col min="10" max="10" width="8.7109375" style="31" customWidth="1"/>
    <col min="11" max="11" width="6.7109375" style="31" customWidth="1"/>
    <col min="12" max="12" width="16.28125" style="31" customWidth="1"/>
    <col min="13" max="13" width="16.00390625" style="31" customWidth="1"/>
    <col min="14" max="15" width="15.7109375" style="31" customWidth="1"/>
    <col min="16" max="16" width="7.57421875" style="31" bestFit="1" customWidth="1"/>
    <col min="17" max="17" width="8.7109375" style="31" customWidth="1"/>
    <col min="18" max="21" width="16.7109375" style="31" customWidth="1"/>
    <col min="22" max="22" width="8.7109375" style="31" customWidth="1"/>
    <col min="23" max="23" width="6.7109375" style="31" customWidth="1"/>
    <col min="24" max="24" width="15.7109375" style="31" customWidth="1"/>
    <col min="25" max="25" width="16.421875" style="31" customWidth="1"/>
    <col min="26" max="27" width="16.7109375" style="31" customWidth="1"/>
    <col min="28" max="29" width="9.140625" style="31" customWidth="1"/>
    <col min="30" max="30" width="17.421875" style="31" customWidth="1"/>
    <col min="31" max="31" width="16.8515625" style="31" customWidth="1"/>
    <col min="32" max="33" width="17.140625" style="31" customWidth="1"/>
    <col min="34" max="16384" width="9.140625" style="31" customWidth="1"/>
  </cols>
  <sheetData>
    <row r="1" spans="1:22" ht="15" customHeight="1">
      <c r="A1" s="141" t="str">
        <f>'Indice tavole'!C9</f>
        <v>Importazioni per provincia e voce merceologica*. Anni 2015-2018. Valori in milioni di euro e variazioni percentuali rispetto all'anno precedente</v>
      </c>
      <c r="B1" s="141"/>
      <c r="V1" s="143" t="s">
        <v>111</v>
      </c>
    </row>
    <row r="2" spans="1:2" ht="15" customHeight="1">
      <c r="A2" s="141"/>
      <c r="B2" s="141"/>
    </row>
    <row r="3" spans="1:8" ht="16.5" customHeight="1">
      <c r="A3" s="144" t="s">
        <v>9</v>
      </c>
      <c r="B3" s="145"/>
      <c r="C3" s="145"/>
      <c r="D3" s="145"/>
      <c r="E3" s="145"/>
      <c r="F3" s="145"/>
      <c r="G3" s="145"/>
      <c r="H3" s="145"/>
    </row>
    <row r="4" spans="1:8" ht="33.75" customHeight="1">
      <c r="A4" s="12" t="s">
        <v>46</v>
      </c>
      <c r="B4" s="12">
        <v>2015</v>
      </c>
      <c r="C4" s="12">
        <v>2016</v>
      </c>
      <c r="D4" s="146">
        <v>2017</v>
      </c>
      <c r="E4" s="146">
        <v>2018</v>
      </c>
      <c r="F4" s="3" t="s">
        <v>569</v>
      </c>
      <c r="G4" s="3" t="s">
        <v>570</v>
      </c>
      <c r="H4" s="3" t="s">
        <v>571</v>
      </c>
    </row>
    <row r="5" spans="1:8" ht="15" customHeight="1">
      <c r="A5" s="4" t="s">
        <v>17</v>
      </c>
      <c r="B5" s="147">
        <v>17532794.000000004</v>
      </c>
      <c r="C5" s="147">
        <v>17276989.999999993</v>
      </c>
      <c r="D5" s="147">
        <v>16855447.999999993</v>
      </c>
      <c r="E5" s="147">
        <v>17261762.999999996</v>
      </c>
      <c r="F5" s="148">
        <f>E5/B5*100-100</f>
        <v>-1.5458517336141995</v>
      </c>
      <c r="G5" s="148">
        <f>E5/C5*100-100</f>
        <v>-0.08813456510651463</v>
      </c>
      <c r="H5" s="149">
        <f>E5/D5*100-100</f>
        <v>2.4105855863338945</v>
      </c>
    </row>
    <row r="6" spans="1:8" ht="15" customHeight="1">
      <c r="A6" s="4" t="s">
        <v>18</v>
      </c>
      <c r="B6" s="147">
        <v>1518995</v>
      </c>
      <c r="C6" s="147">
        <v>989657</v>
      </c>
      <c r="D6" s="147">
        <v>906642.9999999998</v>
      </c>
      <c r="E6" s="147">
        <v>736613.0000000001</v>
      </c>
      <c r="F6" s="148">
        <f aca="true" t="shared" si="0" ref="F6:F33">E6/B6*100-100</f>
        <v>-51.50655532111691</v>
      </c>
      <c r="G6" s="148">
        <f aca="true" t="shared" si="1" ref="G6:G33">E6/C6*100-100</f>
        <v>-25.56885870559192</v>
      </c>
      <c r="H6" s="149">
        <f aca="true" t="shared" si="2" ref="H6:H33">E6/D6*100-100</f>
        <v>-18.753798352824617</v>
      </c>
    </row>
    <row r="7" spans="1:8" ht="15" customHeight="1">
      <c r="A7" s="4" t="s">
        <v>19</v>
      </c>
      <c r="B7" s="147">
        <v>632674</v>
      </c>
      <c r="C7" s="147">
        <v>482573.0000000001</v>
      </c>
      <c r="D7" s="147">
        <v>755021.0000000001</v>
      </c>
      <c r="E7" s="147">
        <v>874618.9999999997</v>
      </c>
      <c r="F7" s="148">
        <f t="shared" si="0"/>
        <v>38.24165367946205</v>
      </c>
      <c r="G7" s="148">
        <f t="shared" si="1"/>
        <v>81.24076564581927</v>
      </c>
      <c r="H7" s="149">
        <f t="shared" si="2"/>
        <v>15.840354109355829</v>
      </c>
    </row>
    <row r="8" spans="1:8" ht="15" customHeight="1">
      <c r="A8" s="4" t="s">
        <v>20</v>
      </c>
      <c r="B8" s="147">
        <v>24866035.99999998</v>
      </c>
      <c r="C8" s="147">
        <v>28053334.99999998</v>
      </c>
      <c r="D8" s="147">
        <v>25701087.000000004</v>
      </c>
      <c r="E8" s="147">
        <v>29549260.999999978</v>
      </c>
      <c r="F8" s="148">
        <f t="shared" si="0"/>
        <v>18.8338221661064</v>
      </c>
      <c r="G8" s="148">
        <f t="shared" si="1"/>
        <v>5.332435519698436</v>
      </c>
      <c r="H8" s="149">
        <f t="shared" si="2"/>
        <v>14.972806403090928</v>
      </c>
    </row>
    <row r="9" spans="1:8" ht="15" customHeight="1">
      <c r="A9" s="4" t="s">
        <v>21</v>
      </c>
      <c r="B9" s="147">
        <v>3685419.000000001</v>
      </c>
      <c r="C9" s="147">
        <v>3331052.9999999995</v>
      </c>
      <c r="D9" s="147">
        <v>3332178.9999999986</v>
      </c>
      <c r="E9" s="147">
        <v>3651780.0000000005</v>
      </c>
      <c r="F9" s="148">
        <f t="shared" si="0"/>
        <v>-0.9127591733802944</v>
      </c>
      <c r="G9" s="148">
        <f t="shared" si="1"/>
        <v>9.628396786241495</v>
      </c>
      <c r="H9" s="149">
        <f t="shared" si="2"/>
        <v>9.59135148501933</v>
      </c>
    </row>
    <row r="10" spans="1:8" ht="15" customHeight="1">
      <c r="A10" s="4" t="s">
        <v>22</v>
      </c>
      <c r="B10" s="147">
        <v>9253582.999999996</v>
      </c>
      <c r="C10" s="147">
        <v>11518036.999999996</v>
      </c>
      <c r="D10" s="147">
        <v>9462001.000000002</v>
      </c>
      <c r="E10" s="147">
        <v>7302658.000000009</v>
      </c>
      <c r="F10" s="148">
        <f t="shared" si="0"/>
        <v>-21.082914585625772</v>
      </c>
      <c r="G10" s="148">
        <f t="shared" si="1"/>
        <v>-36.59806788257398</v>
      </c>
      <c r="H10" s="149">
        <f t="shared" si="2"/>
        <v>-22.821208748551086</v>
      </c>
    </row>
    <row r="11" spans="1:8" ht="15" customHeight="1">
      <c r="A11" s="4" t="s">
        <v>23</v>
      </c>
      <c r="B11" s="147">
        <v>23035508.00000001</v>
      </c>
      <c r="C11" s="147">
        <v>24790171.00000003</v>
      </c>
      <c r="D11" s="147">
        <v>24801977</v>
      </c>
      <c r="E11" s="147">
        <v>21993689.000000007</v>
      </c>
      <c r="F11" s="148">
        <f t="shared" si="0"/>
        <v>-4.522665616924982</v>
      </c>
      <c r="G11" s="148">
        <f t="shared" si="1"/>
        <v>-11.280607947399872</v>
      </c>
      <c r="H11" s="149">
        <f t="shared" si="2"/>
        <v>-11.322839304302207</v>
      </c>
    </row>
    <row r="12" spans="1:8" ht="15" customHeight="1">
      <c r="A12" s="4" t="s">
        <v>24</v>
      </c>
      <c r="B12" s="147">
        <v>3857030.999999999</v>
      </c>
      <c r="C12" s="147">
        <v>4824770.000000005</v>
      </c>
      <c r="D12" s="147">
        <v>4722904.000000004</v>
      </c>
      <c r="E12" s="147">
        <v>4983278</v>
      </c>
      <c r="F12" s="148">
        <f t="shared" si="0"/>
        <v>29.199843091746004</v>
      </c>
      <c r="G12" s="148">
        <f t="shared" si="1"/>
        <v>3.2852965011802553</v>
      </c>
      <c r="H12" s="149">
        <f t="shared" si="2"/>
        <v>5.513006404534067</v>
      </c>
    </row>
    <row r="13" spans="1:8" ht="15" customHeight="1">
      <c r="A13" s="4" t="s">
        <v>25</v>
      </c>
      <c r="B13" s="147">
        <v>52894543.000000015</v>
      </c>
      <c r="C13" s="147">
        <v>58812170.99999999</v>
      </c>
      <c r="D13" s="147">
        <v>51959984.99999996</v>
      </c>
      <c r="E13" s="147">
        <v>49603782.99999995</v>
      </c>
      <c r="F13" s="148">
        <f t="shared" si="0"/>
        <v>-6.221360112705881</v>
      </c>
      <c r="G13" s="148">
        <f t="shared" si="1"/>
        <v>-15.657282911729354</v>
      </c>
      <c r="H13" s="149">
        <f t="shared" si="2"/>
        <v>-4.53464719052559</v>
      </c>
    </row>
    <row r="14" spans="1:8" ht="15" customHeight="1">
      <c r="A14" s="4" t="s">
        <v>26</v>
      </c>
      <c r="B14" s="147">
        <v>3160595.999999999</v>
      </c>
      <c r="C14" s="147">
        <v>3157844.000000001</v>
      </c>
      <c r="D14" s="147">
        <v>2867284.0000000005</v>
      </c>
      <c r="E14" s="147">
        <v>3436236.000000001</v>
      </c>
      <c r="F14" s="148">
        <f t="shared" si="0"/>
        <v>8.721139936898055</v>
      </c>
      <c r="G14" s="148">
        <f t="shared" si="1"/>
        <v>8.815888308605494</v>
      </c>
      <c r="H14" s="149">
        <f t="shared" si="2"/>
        <v>19.842889647485237</v>
      </c>
    </row>
    <row r="15" spans="1:8" ht="15" customHeight="1">
      <c r="A15" s="4" t="s">
        <v>27</v>
      </c>
      <c r="B15" s="147">
        <v>1116386.0000000002</v>
      </c>
      <c r="C15" s="147">
        <v>574990.0000000003</v>
      </c>
      <c r="D15" s="147">
        <v>7471481.000000004</v>
      </c>
      <c r="E15" s="147">
        <v>303626.00000000006</v>
      </c>
      <c r="F15" s="148">
        <f t="shared" si="0"/>
        <v>-72.80277610073935</v>
      </c>
      <c r="G15" s="148">
        <f t="shared" si="1"/>
        <v>-47.194559905389674</v>
      </c>
      <c r="H15" s="149">
        <f t="shared" si="2"/>
        <v>-95.93620060065736</v>
      </c>
    </row>
    <row r="16" spans="1:8" ht="15" customHeight="1">
      <c r="A16" s="4" t="s">
        <v>28</v>
      </c>
      <c r="B16" s="147">
        <v>352023862.99999994</v>
      </c>
      <c r="C16" s="147">
        <v>354727310.99999994</v>
      </c>
      <c r="D16" s="147">
        <v>230837010.00000033</v>
      </c>
      <c r="E16" s="147">
        <v>307136639</v>
      </c>
      <c r="F16" s="148">
        <f t="shared" si="0"/>
        <v>-12.751187836376872</v>
      </c>
      <c r="G16" s="148">
        <f t="shared" si="1"/>
        <v>-13.416128537111689</v>
      </c>
      <c r="H16" s="149">
        <f t="shared" si="2"/>
        <v>33.05346443362765</v>
      </c>
    </row>
    <row r="17" spans="1:8" ht="15" customHeight="1">
      <c r="A17" s="4" t="s">
        <v>29</v>
      </c>
      <c r="B17" s="147">
        <v>2087853.0000000002</v>
      </c>
      <c r="C17" s="147">
        <v>2060503.999999999</v>
      </c>
      <c r="D17" s="147">
        <v>916933.0000000015</v>
      </c>
      <c r="E17" s="147">
        <v>859619.9999999998</v>
      </c>
      <c r="F17" s="148">
        <f t="shared" si="0"/>
        <v>-58.82756113576963</v>
      </c>
      <c r="G17" s="148">
        <f t="shared" si="1"/>
        <v>-58.28108074529338</v>
      </c>
      <c r="H17" s="149">
        <f t="shared" si="2"/>
        <v>-6.25051121510532</v>
      </c>
    </row>
    <row r="18" spans="1:8" ht="15" customHeight="1">
      <c r="A18" s="4" t="s">
        <v>30</v>
      </c>
      <c r="B18" s="147">
        <v>12247353.000000006</v>
      </c>
      <c r="C18" s="147">
        <v>10963212.99999999</v>
      </c>
      <c r="D18" s="147">
        <v>11101652.999999985</v>
      </c>
      <c r="E18" s="147">
        <v>12552445.000000007</v>
      </c>
      <c r="F18" s="148">
        <f t="shared" si="0"/>
        <v>2.4910852165361774</v>
      </c>
      <c r="G18" s="148">
        <f t="shared" si="1"/>
        <v>14.496042355466571</v>
      </c>
      <c r="H18" s="149">
        <f t="shared" si="2"/>
        <v>13.068252088225279</v>
      </c>
    </row>
    <row r="19" spans="1:8" ht="15" customHeight="1">
      <c r="A19" s="4" t="s">
        <v>31</v>
      </c>
      <c r="B19" s="147">
        <v>8496630.999999998</v>
      </c>
      <c r="C19" s="147">
        <v>7737889.000000004</v>
      </c>
      <c r="D19" s="147">
        <v>7598574.999999998</v>
      </c>
      <c r="E19" s="147">
        <v>6923689.000000005</v>
      </c>
      <c r="F19" s="148">
        <f t="shared" si="0"/>
        <v>-18.51253749868617</v>
      </c>
      <c r="G19" s="148">
        <f t="shared" si="1"/>
        <v>-10.522249673005106</v>
      </c>
      <c r="H19" s="149">
        <f t="shared" si="2"/>
        <v>-8.881744274419788</v>
      </c>
    </row>
    <row r="20" spans="1:8" ht="15" customHeight="1">
      <c r="A20" s="4" t="s">
        <v>32</v>
      </c>
      <c r="B20" s="147">
        <v>33524454.00000004</v>
      </c>
      <c r="C20" s="147">
        <v>38057217.00000003</v>
      </c>
      <c r="D20" s="147">
        <v>48748088.99999995</v>
      </c>
      <c r="E20" s="147">
        <v>52620358</v>
      </c>
      <c r="F20" s="148">
        <f t="shared" si="0"/>
        <v>56.9611185912228</v>
      </c>
      <c r="G20" s="148">
        <f t="shared" si="1"/>
        <v>38.26643708603274</v>
      </c>
      <c r="H20" s="149">
        <f t="shared" si="2"/>
        <v>7.943427279785382</v>
      </c>
    </row>
    <row r="21" spans="1:8" ht="15" customHeight="1">
      <c r="A21" s="4" t="s">
        <v>33</v>
      </c>
      <c r="B21" s="147">
        <v>15503270.999999998</v>
      </c>
      <c r="C21" s="147">
        <v>17822585.99999999</v>
      </c>
      <c r="D21" s="147">
        <v>20513581.999999993</v>
      </c>
      <c r="E21" s="147">
        <v>18928968.000000026</v>
      </c>
      <c r="F21" s="148">
        <f t="shared" si="0"/>
        <v>22.096607870687592</v>
      </c>
      <c r="G21" s="148">
        <f t="shared" si="1"/>
        <v>6.20775234301037</v>
      </c>
      <c r="H21" s="149">
        <f t="shared" si="2"/>
        <v>-7.724706489583184</v>
      </c>
    </row>
    <row r="22" spans="1:8" ht="15" customHeight="1">
      <c r="A22" s="4" t="s">
        <v>34</v>
      </c>
      <c r="B22" s="147">
        <v>1833148.9999999995</v>
      </c>
      <c r="C22" s="147">
        <v>823069.0000000002</v>
      </c>
      <c r="D22" s="147">
        <v>2778701</v>
      </c>
      <c r="E22" s="147">
        <v>3461450</v>
      </c>
      <c r="F22" s="148">
        <f t="shared" si="0"/>
        <v>88.82534916692538</v>
      </c>
      <c r="G22" s="148">
        <f t="shared" si="1"/>
        <v>320.55404832401643</v>
      </c>
      <c r="H22" s="149">
        <f t="shared" si="2"/>
        <v>24.570797649693148</v>
      </c>
    </row>
    <row r="23" spans="1:8" ht="15" customHeight="1">
      <c r="A23" s="4" t="s">
        <v>35</v>
      </c>
      <c r="B23" s="147">
        <v>14318</v>
      </c>
      <c r="C23" s="147">
        <v>21283</v>
      </c>
      <c r="D23" s="147">
        <v>15295</v>
      </c>
      <c r="E23" s="147">
        <v>209</v>
      </c>
      <c r="F23" s="148">
        <f t="shared" si="0"/>
        <v>-98.54029892443079</v>
      </c>
      <c r="G23" s="148">
        <f t="shared" si="1"/>
        <v>-99.01799558332942</v>
      </c>
      <c r="H23" s="149">
        <f t="shared" si="2"/>
        <v>-98.63354037267081</v>
      </c>
    </row>
    <row r="24" spans="1:8" ht="15" customHeight="1">
      <c r="A24" s="4" t="s">
        <v>36</v>
      </c>
      <c r="B24" s="147">
        <v>53182438</v>
      </c>
      <c r="C24" s="147">
        <v>51995254.00000003</v>
      </c>
      <c r="D24" s="147">
        <v>62959483.000000045</v>
      </c>
      <c r="E24" s="147">
        <v>74195783.00000001</v>
      </c>
      <c r="F24" s="148">
        <f t="shared" si="0"/>
        <v>39.51181215122185</v>
      </c>
      <c r="G24" s="148">
        <f t="shared" si="1"/>
        <v>42.697221942602624</v>
      </c>
      <c r="H24" s="149">
        <f t="shared" si="2"/>
        <v>17.846874632054963</v>
      </c>
    </row>
    <row r="25" spans="1:8" ht="15" customHeight="1">
      <c r="A25" s="4" t="s">
        <v>37</v>
      </c>
      <c r="B25" s="147">
        <v>16528885</v>
      </c>
      <c r="C25" s="147">
        <v>19190093.000000004</v>
      </c>
      <c r="D25" s="147">
        <v>19517473.99999999</v>
      </c>
      <c r="E25" s="147">
        <v>14679624.000000006</v>
      </c>
      <c r="F25" s="148">
        <f t="shared" si="0"/>
        <v>-11.18805654464893</v>
      </c>
      <c r="G25" s="148">
        <f t="shared" si="1"/>
        <v>-23.5041539402649</v>
      </c>
      <c r="H25" s="149">
        <f t="shared" si="2"/>
        <v>-24.78727523858869</v>
      </c>
    </row>
    <row r="26" spans="1:8" ht="15" customHeight="1">
      <c r="A26" s="4" t="s">
        <v>38</v>
      </c>
      <c r="B26" s="147">
        <v>30258394.00000003</v>
      </c>
      <c r="C26" s="147">
        <v>31768432</v>
      </c>
      <c r="D26" s="147">
        <v>29233697.000000056</v>
      </c>
      <c r="E26" s="147">
        <v>36085248.99999998</v>
      </c>
      <c r="F26" s="148">
        <f t="shared" si="0"/>
        <v>19.25698700334175</v>
      </c>
      <c r="G26" s="148">
        <f t="shared" si="1"/>
        <v>13.588385476500633</v>
      </c>
      <c r="H26" s="149">
        <f t="shared" si="2"/>
        <v>23.437172520464685</v>
      </c>
    </row>
    <row r="27" spans="1:8" ht="15" customHeight="1">
      <c r="A27" s="4" t="s">
        <v>39</v>
      </c>
      <c r="B27" s="147">
        <v>945004.9999999999</v>
      </c>
      <c r="C27" s="147">
        <v>1277916.0000000002</v>
      </c>
      <c r="D27" s="147">
        <v>1563654.9999999995</v>
      </c>
      <c r="E27" s="147">
        <v>1313123.9999999995</v>
      </c>
      <c r="F27" s="148">
        <f t="shared" si="0"/>
        <v>38.95418542759032</v>
      </c>
      <c r="G27" s="148">
        <f t="shared" si="1"/>
        <v>2.7551106645506707</v>
      </c>
      <c r="H27" s="149">
        <f t="shared" si="2"/>
        <v>-16.02214043379135</v>
      </c>
    </row>
    <row r="28" spans="1:8" ht="15" customHeight="1">
      <c r="A28" s="4" t="s">
        <v>40</v>
      </c>
      <c r="B28" s="147">
        <v>58250296</v>
      </c>
      <c r="C28" s="147">
        <v>51269950.999999955</v>
      </c>
      <c r="D28" s="147">
        <v>51987988.000000015</v>
      </c>
      <c r="E28" s="147">
        <v>50477405.00000011</v>
      </c>
      <c r="F28" s="148">
        <f t="shared" si="0"/>
        <v>-13.34395107623125</v>
      </c>
      <c r="G28" s="148">
        <f t="shared" si="1"/>
        <v>-1.5458294469597718</v>
      </c>
      <c r="H28" s="149">
        <f t="shared" si="2"/>
        <v>-2.90563851018797</v>
      </c>
    </row>
    <row r="29" spans="1:8" ht="15" customHeight="1">
      <c r="A29" s="4" t="s">
        <v>41</v>
      </c>
      <c r="B29" s="147">
        <v>66277519.99999999</v>
      </c>
      <c r="C29" s="147">
        <v>78915889.99999996</v>
      </c>
      <c r="D29" s="147">
        <v>88162339.00000003</v>
      </c>
      <c r="E29" s="147">
        <v>86016122.00000021</v>
      </c>
      <c r="F29" s="148">
        <f t="shared" si="0"/>
        <v>29.78174500192557</v>
      </c>
      <c r="G29" s="148">
        <f t="shared" si="1"/>
        <v>8.997214629398798</v>
      </c>
      <c r="H29" s="149">
        <f t="shared" si="2"/>
        <v>-2.43439208208828</v>
      </c>
    </row>
    <row r="30" spans="1:8" ht="15" customHeight="1">
      <c r="A30" s="4" t="s">
        <v>42</v>
      </c>
      <c r="B30" s="147">
        <v>28616573.999999955</v>
      </c>
      <c r="C30" s="147">
        <v>39085147.99999999</v>
      </c>
      <c r="D30" s="147">
        <v>34928801.00000001</v>
      </c>
      <c r="E30" s="147">
        <v>51253224</v>
      </c>
      <c r="F30" s="148">
        <f t="shared" si="0"/>
        <v>79.10328469089305</v>
      </c>
      <c r="G30" s="148">
        <f t="shared" si="1"/>
        <v>31.132224444947752</v>
      </c>
      <c r="H30" s="149">
        <f t="shared" si="2"/>
        <v>46.73628218729863</v>
      </c>
    </row>
    <row r="31" spans="1:8" ht="15" customHeight="1">
      <c r="A31" s="4" t="s">
        <v>43</v>
      </c>
      <c r="B31" s="147">
        <v>13466456.999999998</v>
      </c>
      <c r="C31" s="147">
        <v>13063778.999999989</v>
      </c>
      <c r="D31" s="147">
        <v>14233543.99999997</v>
      </c>
      <c r="E31" s="147">
        <v>15866623.999999981</v>
      </c>
      <c r="F31" s="148">
        <f t="shared" si="0"/>
        <v>17.823299773652295</v>
      </c>
      <c r="G31" s="148">
        <f t="shared" si="1"/>
        <v>21.455085852263693</v>
      </c>
      <c r="H31" s="149">
        <f t="shared" si="2"/>
        <v>11.473460158622586</v>
      </c>
    </row>
    <row r="32" spans="1:8" ht="15" customHeight="1">
      <c r="A32" s="4" t="s">
        <v>5</v>
      </c>
      <c r="B32" s="147">
        <v>25800286.000000004</v>
      </c>
      <c r="C32" s="147">
        <v>27257481.000000022</v>
      </c>
      <c r="D32" s="147">
        <v>45678411.00000003</v>
      </c>
      <c r="E32" s="147">
        <v>58909758.00000001</v>
      </c>
      <c r="F32" s="148">
        <f t="shared" si="0"/>
        <v>128.329864250342</v>
      </c>
      <c r="G32" s="148">
        <f t="shared" si="1"/>
        <v>116.12326538905032</v>
      </c>
      <c r="H32" s="149">
        <f t="shared" si="2"/>
        <v>28.966303140448503</v>
      </c>
    </row>
    <row r="33" spans="1:8" ht="15" customHeight="1">
      <c r="A33" s="8" t="s">
        <v>6</v>
      </c>
      <c r="B33" s="82">
        <f>SUM(B5:B32)</f>
        <v>860610312</v>
      </c>
      <c r="C33" s="82">
        <f>SUM(C5:C32)</f>
        <v>899848607</v>
      </c>
      <c r="D33" s="82">
        <f>SUM(D5:D32)</f>
        <v>819611240.0000002</v>
      </c>
      <c r="E33" s="150">
        <f>SUM(E5:E32)</f>
        <v>930977597.0000004</v>
      </c>
      <c r="F33" s="151">
        <f t="shared" si="0"/>
        <v>8.176439907682663</v>
      </c>
      <c r="G33" s="151">
        <f t="shared" si="1"/>
        <v>3.4593585807485</v>
      </c>
      <c r="H33" s="152">
        <f t="shared" si="2"/>
        <v>13.587704946554922</v>
      </c>
    </row>
    <row r="34" ht="12.75" customHeight="1"/>
    <row r="35" ht="24.75" customHeight="1">
      <c r="A35" s="141" t="s">
        <v>12</v>
      </c>
    </row>
    <row r="36" spans="1:23" ht="32.25" customHeight="1">
      <c r="A36" s="12" t="s">
        <v>46</v>
      </c>
      <c r="B36" s="12">
        <v>2015</v>
      </c>
      <c r="C36" s="12">
        <v>2016</v>
      </c>
      <c r="D36" s="146">
        <v>2017</v>
      </c>
      <c r="E36" s="146">
        <v>2018</v>
      </c>
      <c r="F36" s="3" t="s">
        <v>569</v>
      </c>
      <c r="G36" s="3" t="s">
        <v>570</v>
      </c>
      <c r="H36" s="3" t="s">
        <v>571</v>
      </c>
      <c r="I36" s="153"/>
      <c r="J36" s="153"/>
      <c r="K36" s="153"/>
      <c r="L36" s="153"/>
      <c r="M36" s="154"/>
      <c r="N36" s="153"/>
      <c r="O36" s="153"/>
      <c r="P36" s="153"/>
      <c r="Q36" s="154"/>
      <c r="R36" s="153"/>
      <c r="S36" s="154"/>
      <c r="T36" s="153"/>
      <c r="U36" s="153"/>
      <c r="V36" s="154"/>
      <c r="W36" s="153"/>
    </row>
    <row r="37" spans="1:8" ht="12.75" customHeight="1">
      <c r="A37" s="4" t="s">
        <v>17</v>
      </c>
      <c r="B37" s="147">
        <v>360252323.0000002</v>
      </c>
      <c r="C37" s="147">
        <v>390024125.0000003</v>
      </c>
      <c r="D37" s="147">
        <v>435147994.9999993</v>
      </c>
      <c r="E37" s="147">
        <v>413047309.00000024</v>
      </c>
      <c r="F37" s="148">
        <f>E37/B37*100-100</f>
        <v>14.655002238528255</v>
      </c>
      <c r="G37" s="148">
        <f>E37/C37*100-100</f>
        <v>5.903015358344817</v>
      </c>
      <c r="H37" s="149">
        <f>E37/D37*100-100</f>
        <v>-5.078889539637913</v>
      </c>
    </row>
    <row r="38" spans="1:8" ht="15" customHeight="1">
      <c r="A38" s="4" t="s">
        <v>18</v>
      </c>
      <c r="B38" s="147">
        <v>10031295.000000002</v>
      </c>
      <c r="C38" s="147">
        <v>13186920.000000002</v>
      </c>
      <c r="D38" s="147">
        <v>9639302.999999998</v>
      </c>
      <c r="E38" s="147">
        <v>9904079.000000004</v>
      </c>
      <c r="F38" s="148">
        <f aca="true" t="shared" si="3" ref="F38:F65">E38/B38*100-100</f>
        <v>-1.2681911956531877</v>
      </c>
      <c r="G38" s="148">
        <f aca="true" t="shared" si="4" ref="G38:G65">E38/C38*100-100</f>
        <v>-24.894675936458228</v>
      </c>
      <c r="H38" s="149">
        <f aca="true" t="shared" si="5" ref="H38:H65">E38/D38*100-100</f>
        <v>2.7468376084869135</v>
      </c>
    </row>
    <row r="39" spans="1:8" ht="15" customHeight="1">
      <c r="A39" s="4" t="s">
        <v>19</v>
      </c>
      <c r="B39" s="147">
        <v>6338566.999999999</v>
      </c>
      <c r="C39" s="147">
        <v>3297507.999999999</v>
      </c>
      <c r="D39" s="147">
        <v>3592888.0000000005</v>
      </c>
      <c r="E39" s="147">
        <v>15926875.000000024</v>
      </c>
      <c r="F39" s="148">
        <f t="shared" si="3"/>
        <v>151.2693326425362</v>
      </c>
      <c r="G39" s="148">
        <f t="shared" si="4"/>
        <v>382.99731190947915</v>
      </c>
      <c r="H39" s="149">
        <f t="shared" si="5"/>
        <v>343.288936365398</v>
      </c>
    </row>
    <row r="40" spans="1:8" ht="15" customHeight="1">
      <c r="A40" s="4" t="s">
        <v>20</v>
      </c>
      <c r="B40" s="147">
        <v>434282755.00000066</v>
      </c>
      <c r="C40" s="147">
        <v>424598330.99999917</v>
      </c>
      <c r="D40" s="147">
        <v>426058484.0000013</v>
      </c>
      <c r="E40" s="147">
        <v>394526511.00000006</v>
      </c>
      <c r="F40" s="148">
        <f t="shared" si="3"/>
        <v>-9.154460669293798</v>
      </c>
      <c r="G40" s="148">
        <f t="shared" si="4"/>
        <v>-7.082415969270301</v>
      </c>
      <c r="H40" s="149">
        <f t="shared" si="5"/>
        <v>-7.400855559538897</v>
      </c>
    </row>
    <row r="41" spans="1:8" ht="15" customHeight="1">
      <c r="A41" s="4" t="s">
        <v>21</v>
      </c>
      <c r="B41" s="147">
        <v>44124473</v>
      </c>
      <c r="C41" s="147">
        <v>36140609.00000001</v>
      </c>
      <c r="D41" s="147">
        <v>41058592.99999998</v>
      </c>
      <c r="E41" s="147">
        <v>42097661</v>
      </c>
      <c r="F41" s="148">
        <f t="shared" si="3"/>
        <v>-4.593396503568442</v>
      </c>
      <c r="G41" s="148">
        <f t="shared" si="4"/>
        <v>16.482987323207496</v>
      </c>
      <c r="H41" s="149">
        <f t="shared" si="5"/>
        <v>2.530695584235005</v>
      </c>
    </row>
    <row r="42" spans="1:8" ht="15" customHeight="1">
      <c r="A42" s="4" t="s">
        <v>22</v>
      </c>
      <c r="B42" s="147">
        <v>103376857.99999999</v>
      </c>
      <c r="C42" s="147">
        <v>108439467.99999985</v>
      </c>
      <c r="D42" s="147">
        <v>109011459.9999999</v>
      </c>
      <c r="E42" s="147">
        <v>96749815.00000016</v>
      </c>
      <c r="F42" s="148">
        <f t="shared" si="3"/>
        <v>-6.410567247071697</v>
      </c>
      <c r="G42" s="148">
        <f t="shared" si="4"/>
        <v>-10.779887817228783</v>
      </c>
      <c r="H42" s="149">
        <f t="shared" si="5"/>
        <v>-11.248033004970068</v>
      </c>
    </row>
    <row r="43" spans="1:8" ht="15" customHeight="1">
      <c r="A43" s="4" t="s">
        <v>23</v>
      </c>
      <c r="B43" s="147">
        <v>150667095.0000001</v>
      </c>
      <c r="C43" s="147">
        <v>139799409.00000012</v>
      </c>
      <c r="D43" s="147">
        <v>144939575</v>
      </c>
      <c r="E43" s="147">
        <v>146886595.00000012</v>
      </c>
      <c r="F43" s="148">
        <f t="shared" si="3"/>
        <v>-2.509174282546539</v>
      </c>
      <c r="G43" s="148">
        <f t="shared" si="4"/>
        <v>5.069539314003819</v>
      </c>
      <c r="H43" s="149">
        <f t="shared" si="5"/>
        <v>1.3433322127514913</v>
      </c>
    </row>
    <row r="44" spans="1:8" ht="15" customHeight="1">
      <c r="A44" s="4" t="s">
        <v>24</v>
      </c>
      <c r="B44" s="147">
        <v>37602719</v>
      </c>
      <c r="C44" s="147">
        <v>41086916.00000002</v>
      </c>
      <c r="D44" s="147">
        <v>39482476.00000001</v>
      </c>
      <c r="E44" s="147">
        <v>41234210</v>
      </c>
      <c r="F44" s="148">
        <f t="shared" si="3"/>
        <v>9.657522372251861</v>
      </c>
      <c r="G44" s="148">
        <f t="shared" si="4"/>
        <v>0.358493686895315</v>
      </c>
      <c r="H44" s="149">
        <f t="shared" si="5"/>
        <v>4.436737959392389</v>
      </c>
    </row>
    <row r="45" spans="1:8" ht="15" customHeight="1">
      <c r="A45" s="4" t="s">
        <v>25</v>
      </c>
      <c r="B45" s="147">
        <v>82591547.99999999</v>
      </c>
      <c r="C45" s="147">
        <v>75960529</v>
      </c>
      <c r="D45" s="147">
        <v>88561428.99999991</v>
      </c>
      <c r="E45" s="147">
        <v>93789977.99999975</v>
      </c>
      <c r="F45" s="148">
        <f t="shared" si="3"/>
        <v>13.558808705219775</v>
      </c>
      <c r="G45" s="148">
        <f t="shared" si="4"/>
        <v>23.471991618172837</v>
      </c>
      <c r="H45" s="149">
        <f t="shared" si="5"/>
        <v>5.903867020935081</v>
      </c>
    </row>
    <row r="46" spans="1:8" ht="15" customHeight="1">
      <c r="A46" s="4" t="s">
        <v>26</v>
      </c>
      <c r="B46" s="147">
        <v>324413476.0000001</v>
      </c>
      <c r="C46" s="147">
        <v>332824166.00000024</v>
      </c>
      <c r="D46" s="147">
        <v>335678117.99999994</v>
      </c>
      <c r="E46" s="147">
        <v>363290270.00000024</v>
      </c>
      <c r="F46" s="148">
        <f t="shared" si="3"/>
        <v>11.983717347179535</v>
      </c>
      <c r="G46" s="148">
        <f t="shared" si="4"/>
        <v>9.153813668686553</v>
      </c>
      <c r="H46" s="149">
        <f t="shared" si="5"/>
        <v>8.225782533730808</v>
      </c>
    </row>
    <row r="47" spans="1:8" ht="15" customHeight="1">
      <c r="A47" s="4" t="s">
        <v>27</v>
      </c>
      <c r="B47" s="147">
        <v>28880345.000000015</v>
      </c>
      <c r="C47" s="147">
        <v>25849988.999999993</v>
      </c>
      <c r="D47" s="147">
        <v>19559274.99999999</v>
      </c>
      <c r="E47" s="147">
        <v>19179874.99999999</v>
      </c>
      <c r="F47" s="148">
        <f t="shared" si="3"/>
        <v>-33.588483794082165</v>
      </c>
      <c r="G47" s="148">
        <f t="shared" si="4"/>
        <v>-25.803159916238286</v>
      </c>
      <c r="H47" s="149">
        <f t="shared" si="5"/>
        <v>-1.9397446991261234</v>
      </c>
    </row>
    <row r="48" spans="1:8" ht="15" customHeight="1">
      <c r="A48" s="4" t="s">
        <v>28</v>
      </c>
      <c r="B48" s="147">
        <v>188725316.00000012</v>
      </c>
      <c r="C48" s="147">
        <v>206421993.0000001</v>
      </c>
      <c r="D48" s="147">
        <v>371340131.99999976</v>
      </c>
      <c r="E48" s="147">
        <v>412606961.9999999</v>
      </c>
      <c r="F48" s="148">
        <f t="shared" si="3"/>
        <v>118.6283063370256</v>
      </c>
      <c r="G48" s="148">
        <f t="shared" si="4"/>
        <v>99.88517502589934</v>
      </c>
      <c r="H48" s="149">
        <f t="shared" si="5"/>
        <v>11.112946445551472</v>
      </c>
    </row>
    <row r="49" spans="1:8" ht="15" customHeight="1">
      <c r="A49" s="4" t="s">
        <v>29</v>
      </c>
      <c r="B49" s="147">
        <v>25649214.000000004</v>
      </c>
      <c r="C49" s="147">
        <v>26769251.000000034</v>
      </c>
      <c r="D49" s="147">
        <v>27363649.00000001</v>
      </c>
      <c r="E49" s="147">
        <v>28340157.00000006</v>
      </c>
      <c r="F49" s="148">
        <f t="shared" si="3"/>
        <v>10.491327336580582</v>
      </c>
      <c r="G49" s="148">
        <f t="shared" si="4"/>
        <v>5.86832257652641</v>
      </c>
      <c r="H49" s="149">
        <f t="shared" si="5"/>
        <v>3.5686322390703396</v>
      </c>
    </row>
    <row r="50" spans="1:8" ht="15" customHeight="1">
      <c r="A50" s="4" t="s">
        <v>30</v>
      </c>
      <c r="B50" s="147">
        <v>69315305.99999991</v>
      </c>
      <c r="C50" s="147">
        <v>73848359.99999993</v>
      </c>
      <c r="D50" s="147">
        <v>70187407.00000004</v>
      </c>
      <c r="E50" s="147">
        <v>73536344.00000004</v>
      </c>
      <c r="F50" s="148">
        <f t="shared" si="3"/>
        <v>6.089618936400768</v>
      </c>
      <c r="G50" s="148">
        <f t="shared" si="4"/>
        <v>-0.42250904420880886</v>
      </c>
      <c r="H50" s="149">
        <f t="shared" si="5"/>
        <v>4.771421460262815</v>
      </c>
    </row>
    <row r="51" spans="1:8" ht="15" customHeight="1">
      <c r="A51" s="4" t="s">
        <v>31</v>
      </c>
      <c r="B51" s="147">
        <v>239204131.99999943</v>
      </c>
      <c r="C51" s="147">
        <v>233372467.00000006</v>
      </c>
      <c r="D51" s="147">
        <v>254554357.00000036</v>
      </c>
      <c r="E51" s="147">
        <v>282169049.9999999</v>
      </c>
      <c r="F51" s="148">
        <f t="shared" si="3"/>
        <v>17.961611967472436</v>
      </c>
      <c r="G51" s="148">
        <f t="shared" si="4"/>
        <v>20.909314465103463</v>
      </c>
      <c r="H51" s="149">
        <f t="shared" si="5"/>
        <v>10.848249986936764</v>
      </c>
    </row>
    <row r="52" spans="1:8" ht="15" customHeight="1">
      <c r="A52" s="4" t="s">
        <v>32</v>
      </c>
      <c r="B52" s="147">
        <v>836428160.9999996</v>
      </c>
      <c r="C52" s="147">
        <v>688090618.9999983</v>
      </c>
      <c r="D52" s="147">
        <v>722938819.9999995</v>
      </c>
      <c r="E52" s="147">
        <v>776506827.000001</v>
      </c>
      <c r="F52" s="148">
        <f t="shared" si="3"/>
        <v>-7.163954633995004</v>
      </c>
      <c r="G52" s="148">
        <f t="shared" si="4"/>
        <v>12.849500568471313</v>
      </c>
      <c r="H52" s="149">
        <f t="shared" si="5"/>
        <v>7.40975660983338</v>
      </c>
    </row>
    <row r="53" spans="1:8" ht="15" customHeight="1">
      <c r="A53" s="4" t="s">
        <v>33</v>
      </c>
      <c r="B53" s="147">
        <v>355120801.00000036</v>
      </c>
      <c r="C53" s="147">
        <v>341611231.99999964</v>
      </c>
      <c r="D53" s="147">
        <v>332091660.99999994</v>
      </c>
      <c r="E53" s="147">
        <v>253411129.999999</v>
      </c>
      <c r="F53" s="148">
        <f t="shared" si="3"/>
        <v>-28.640865506496</v>
      </c>
      <c r="G53" s="148">
        <f t="shared" si="4"/>
        <v>-25.818853052232413</v>
      </c>
      <c r="H53" s="149">
        <f t="shared" si="5"/>
        <v>-23.692413944715398</v>
      </c>
    </row>
    <row r="54" spans="1:8" ht="15" customHeight="1">
      <c r="A54" s="4" t="s">
        <v>34</v>
      </c>
      <c r="B54" s="147">
        <v>58562721.99999994</v>
      </c>
      <c r="C54" s="147">
        <v>68282396.99999996</v>
      </c>
      <c r="D54" s="147">
        <v>63375223.000000075</v>
      </c>
      <c r="E54" s="147">
        <v>65475756.999999985</v>
      </c>
      <c r="F54" s="148">
        <f t="shared" si="3"/>
        <v>11.804497407070741</v>
      </c>
      <c r="G54" s="148">
        <f t="shared" si="4"/>
        <v>-4.110341937761746</v>
      </c>
      <c r="H54" s="149">
        <f t="shared" si="5"/>
        <v>3.314440408359445</v>
      </c>
    </row>
    <row r="55" spans="1:8" ht="15" customHeight="1">
      <c r="A55" s="4" t="s">
        <v>35</v>
      </c>
      <c r="B55" s="147">
        <v>1007434.9999999997</v>
      </c>
      <c r="C55" s="147">
        <v>1148491</v>
      </c>
      <c r="D55" s="147">
        <v>1105155.9999999995</v>
      </c>
      <c r="E55" s="147">
        <v>938666</v>
      </c>
      <c r="F55" s="148">
        <f t="shared" si="3"/>
        <v>-6.826147592648624</v>
      </c>
      <c r="G55" s="148">
        <f t="shared" si="4"/>
        <v>-18.26962509936952</v>
      </c>
      <c r="H55" s="149">
        <f t="shared" si="5"/>
        <v>-15.064841524635398</v>
      </c>
    </row>
    <row r="56" spans="1:8" ht="15" customHeight="1">
      <c r="A56" s="4" t="s">
        <v>36</v>
      </c>
      <c r="B56" s="147">
        <v>777188467.9999994</v>
      </c>
      <c r="C56" s="147">
        <v>594585863.9999987</v>
      </c>
      <c r="D56" s="147">
        <v>786570911.9999999</v>
      </c>
      <c r="E56" s="147">
        <v>834264634.0000018</v>
      </c>
      <c r="F56" s="148">
        <f t="shared" si="3"/>
        <v>7.343928577180378</v>
      </c>
      <c r="G56" s="148">
        <f t="shared" si="4"/>
        <v>40.310203203889756</v>
      </c>
      <c r="H56" s="149">
        <f t="shared" si="5"/>
        <v>6.063499332657997</v>
      </c>
    </row>
    <row r="57" spans="1:8" ht="15" customHeight="1">
      <c r="A57" s="4" t="s">
        <v>37</v>
      </c>
      <c r="B57" s="147">
        <v>188024312.99999952</v>
      </c>
      <c r="C57" s="147">
        <v>196645524.00000018</v>
      </c>
      <c r="D57" s="147">
        <v>210680906.00000077</v>
      </c>
      <c r="E57" s="147">
        <v>242427635.99999967</v>
      </c>
      <c r="F57" s="148">
        <f t="shared" si="3"/>
        <v>28.934195866467718</v>
      </c>
      <c r="G57" s="148">
        <f t="shared" si="4"/>
        <v>23.28154288424051</v>
      </c>
      <c r="H57" s="149">
        <f t="shared" si="5"/>
        <v>15.06863180092779</v>
      </c>
    </row>
    <row r="58" spans="1:8" ht="15" customHeight="1">
      <c r="A58" s="4" t="s">
        <v>38</v>
      </c>
      <c r="B58" s="147">
        <v>217196691.9999998</v>
      </c>
      <c r="C58" s="147">
        <v>220573343.00000027</v>
      </c>
      <c r="D58" s="147">
        <v>227472858.00000045</v>
      </c>
      <c r="E58" s="147">
        <v>253838442.9999997</v>
      </c>
      <c r="F58" s="148">
        <f t="shared" si="3"/>
        <v>16.87030804318141</v>
      </c>
      <c r="G58" s="148">
        <f t="shared" si="4"/>
        <v>15.081196824404742</v>
      </c>
      <c r="H58" s="149">
        <f t="shared" si="5"/>
        <v>11.59065096021223</v>
      </c>
    </row>
    <row r="59" spans="1:8" ht="15" customHeight="1">
      <c r="A59" s="4" t="s">
        <v>39</v>
      </c>
      <c r="B59" s="147">
        <v>23774348.999999996</v>
      </c>
      <c r="C59" s="147">
        <v>21087513.999999993</v>
      </c>
      <c r="D59" s="147">
        <v>19405340</v>
      </c>
      <c r="E59" s="147">
        <v>18867493.000000004</v>
      </c>
      <c r="F59" s="148">
        <f t="shared" si="3"/>
        <v>-20.63928648477396</v>
      </c>
      <c r="G59" s="148">
        <f t="shared" si="4"/>
        <v>-10.527656318331253</v>
      </c>
      <c r="H59" s="149">
        <f t="shared" si="5"/>
        <v>-2.7716442999710154</v>
      </c>
    </row>
    <row r="60" spans="1:8" ht="15" customHeight="1">
      <c r="A60" s="4" t="s">
        <v>40</v>
      </c>
      <c r="B60" s="147">
        <v>265478331.99999985</v>
      </c>
      <c r="C60" s="147">
        <v>287281923.99999994</v>
      </c>
      <c r="D60" s="147">
        <v>281743220.9999996</v>
      </c>
      <c r="E60" s="147">
        <v>285928171.9999987</v>
      </c>
      <c r="F60" s="148">
        <f t="shared" si="3"/>
        <v>7.703016606266331</v>
      </c>
      <c r="G60" s="148">
        <f t="shared" si="4"/>
        <v>-0.4712276989627924</v>
      </c>
      <c r="H60" s="149">
        <f t="shared" si="5"/>
        <v>1.485377708519593</v>
      </c>
    </row>
    <row r="61" spans="1:8" ht="15" customHeight="1">
      <c r="A61" s="4" t="s">
        <v>41</v>
      </c>
      <c r="B61" s="147">
        <v>531252193.99999815</v>
      </c>
      <c r="C61" s="147">
        <v>522425404.9999996</v>
      </c>
      <c r="D61" s="147">
        <v>524687492.00000083</v>
      </c>
      <c r="E61" s="147">
        <v>589046511.0000002</v>
      </c>
      <c r="F61" s="148">
        <f t="shared" si="3"/>
        <v>10.878885330307412</v>
      </c>
      <c r="G61" s="148">
        <f t="shared" si="4"/>
        <v>12.752271494147706</v>
      </c>
      <c r="H61" s="149">
        <f t="shared" si="5"/>
        <v>12.266162235862737</v>
      </c>
    </row>
    <row r="62" spans="1:8" ht="15" customHeight="1">
      <c r="A62" s="4" t="s">
        <v>42</v>
      </c>
      <c r="B62" s="147">
        <v>477639886.99999994</v>
      </c>
      <c r="C62" s="147">
        <v>536026060.9999999</v>
      </c>
      <c r="D62" s="147">
        <v>626200305.9999992</v>
      </c>
      <c r="E62" s="147">
        <v>547074908.0000002</v>
      </c>
      <c r="F62" s="148">
        <f t="shared" si="3"/>
        <v>14.53710690623295</v>
      </c>
      <c r="G62" s="148">
        <f t="shared" si="4"/>
        <v>2.061251831559801</v>
      </c>
      <c r="H62" s="149">
        <f t="shared" si="5"/>
        <v>-12.635796763727399</v>
      </c>
    </row>
    <row r="63" spans="1:8" ht="15" customHeight="1">
      <c r="A63" s="4" t="s">
        <v>43</v>
      </c>
      <c r="B63" s="147">
        <v>102208965.99999985</v>
      </c>
      <c r="C63" s="147">
        <v>122178617.99999991</v>
      </c>
      <c r="D63" s="147">
        <v>135623865.9999999</v>
      </c>
      <c r="E63" s="147">
        <v>140184065.00000006</v>
      </c>
      <c r="F63" s="148">
        <f t="shared" si="3"/>
        <v>37.15437156462406</v>
      </c>
      <c r="G63" s="148">
        <f t="shared" si="4"/>
        <v>14.736986957898111</v>
      </c>
      <c r="H63" s="149">
        <f t="shared" si="5"/>
        <v>3.362386823569935</v>
      </c>
    </row>
    <row r="64" spans="1:8" ht="15" customHeight="1">
      <c r="A64" s="4" t="s">
        <v>5</v>
      </c>
      <c r="B64" s="147">
        <v>64409011.00000006</v>
      </c>
      <c r="C64" s="147">
        <v>54547509.999999985</v>
      </c>
      <c r="D64" s="147">
        <v>79485109.00000003</v>
      </c>
      <c r="E64" s="147">
        <v>159364118.0000001</v>
      </c>
      <c r="F64" s="148">
        <f t="shared" si="3"/>
        <v>147.4251902424025</v>
      </c>
      <c r="G64" s="148">
        <f t="shared" si="4"/>
        <v>192.15654023437577</v>
      </c>
      <c r="H64" s="149">
        <f t="shared" si="5"/>
        <v>100.4955645213999</v>
      </c>
    </row>
    <row r="65" spans="1:8" ht="15" customHeight="1">
      <c r="A65" s="8" t="s">
        <v>6</v>
      </c>
      <c r="B65" s="82">
        <f>SUM(B37:B64)</f>
        <v>6003746752.999998</v>
      </c>
      <c r="C65" s="82">
        <f>SUM(C37:C64)</f>
        <v>5786104542.999996</v>
      </c>
      <c r="D65" s="82">
        <f>SUM(D37:D64)</f>
        <v>6387556011.000001</v>
      </c>
      <c r="E65" s="150">
        <f>SUM(E37:E64)</f>
        <v>6600614051.000001</v>
      </c>
      <c r="F65" s="151">
        <f t="shared" si="3"/>
        <v>9.941580192431587</v>
      </c>
      <c r="G65" s="151">
        <f t="shared" si="4"/>
        <v>14.076992594013788</v>
      </c>
      <c r="H65" s="152">
        <f t="shared" si="5"/>
        <v>3.3355173658452912</v>
      </c>
    </row>
    <row r="67" spans="1:8" ht="26.25" customHeight="1">
      <c r="A67" s="155" t="s">
        <v>13</v>
      </c>
      <c r="B67" s="155"/>
      <c r="C67" s="155"/>
      <c r="D67" s="155"/>
      <c r="E67" s="155"/>
      <c r="F67" s="155"/>
      <c r="G67" s="155"/>
      <c r="H67" s="156"/>
    </row>
    <row r="68" spans="1:8" ht="31.5" customHeight="1">
      <c r="A68" s="12" t="s">
        <v>46</v>
      </c>
      <c r="B68" s="12">
        <v>2015</v>
      </c>
      <c r="C68" s="12">
        <v>2016</v>
      </c>
      <c r="D68" s="146">
        <v>2017</v>
      </c>
      <c r="E68" s="146">
        <v>2018</v>
      </c>
      <c r="F68" s="3" t="s">
        <v>569</v>
      </c>
      <c r="G68" s="3" t="s">
        <v>570</v>
      </c>
      <c r="H68" s="3" t="s">
        <v>571</v>
      </c>
    </row>
    <row r="69" spans="1:8" ht="15" customHeight="1">
      <c r="A69" s="4" t="s">
        <v>17</v>
      </c>
      <c r="B69" s="147">
        <v>252001526.9999998</v>
      </c>
      <c r="C69" s="147">
        <v>267861471.00000006</v>
      </c>
      <c r="D69" s="147">
        <v>269997801.00000006</v>
      </c>
      <c r="E69" s="147">
        <v>225869073.9999999</v>
      </c>
      <c r="F69" s="148">
        <f>E69/B69*100-100</f>
        <v>-10.369958194737407</v>
      </c>
      <c r="G69" s="148">
        <f>E69/C69*100-100</f>
        <v>-15.676908232912723</v>
      </c>
      <c r="H69" s="149">
        <f>E69/D69*100-100</f>
        <v>-16.344106076626957</v>
      </c>
    </row>
    <row r="70" spans="1:8" ht="15" customHeight="1">
      <c r="A70" s="4" t="s">
        <v>18</v>
      </c>
      <c r="B70" s="147">
        <v>964861687.0000002</v>
      </c>
      <c r="C70" s="147">
        <v>762810421</v>
      </c>
      <c r="D70" s="147">
        <v>1117240769.9999995</v>
      </c>
      <c r="E70" s="147">
        <v>1381669388.9999998</v>
      </c>
      <c r="F70" s="148">
        <f aca="true" t="shared" si="6" ref="F70:F97">E70/B70*100-100</f>
        <v>43.198699628747875</v>
      </c>
      <c r="G70" s="148">
        <f aca="true" t="shared" si="7" ref="G70:G97">E70/C70*100-100</f>
        <v>81.12880356153391</v>
      </c>
      <c r="H70" s="149">
        <f aca="true" t="shared" si="8" ref="H70:H97">E70/D70*100-100</f>
        <v>23.66800658375547</v>
      </c>
    </row>
    <row r="71" spans="1:8" ht="15" customHeight="1">
      <c r="A71" s="4" t="s">
        <v>19</v>
      </c>
      <c r="B71" s="147">
        <v>8718610.000000002</v>
      </c>
      <c r="C71" s="147">
        <v>5160099.000000001</v>
      </c>
      <c r="D71" s="147">
        <v>20155302</v>
      </c>
      <c r="E71" s="147">
        <v>10116469.999999996</v>
      </c>
      <c r="F71" s="148">
        <f t="shared" si="6"/>
        <v>16.033060315807163</v>
      </c>
      <c r="G71" s="148">
        <f t="shared" si="7"/>
        <v>96.05185869495904</v>
      </c>
      <c r="H71" s="149">
        <f t="shared" si="8"/>
        <v>-49.80740055395848</v>
      </c>
    </row>
    <row r="72" spans="1:8" ht="15" customHeight="1">
      <c r="A72" s="4" t="s">
        <v>20</v>
      </c>
      <c r="B72" s="147">
        <v>187609056.99999997</v>
      </c>
      <c r="C72" s="147">
        <v>188376263.00000006</v>
      </c>
      <c r="D72" s="147">
        <v>218813242.9999997</v>
      </c>
      <c r="E72" s="147">
        <v>217931476.0000003</v>
      </c>
      <c r="F72" s="148">
        <f t="shared" si="6"/>
        <v>16.16255605399708</v>
      </c>
      <c r="G72" s="148">
        <f t="shared" si="7"/>
        <v>15.689457115942588</v>
      </c>
      <c r="H72" s="149">
        <f t="shared" si="8"/>
        <v>-0.40297698069370824</v>
      </c>
    </row>
    <row r="73" spans="1:8" ht="15" customHeight="1">
      <c r="A73" s="4" t="s">
        <v>21</v>
      </c>
      <c r="B73" s="147">
        <v>308617</v>
      </c>
      <c r="C73" s="147">
        <v>253081.99999999994</v>
      </c>
      <c r="D73" s="147">
        <v>988185</v>
      </c>
      <c r="E73" s="147">
        <v>1015031.0000000002</v>
      </c>
      <c r="F73" s="148">
        <f t="shared" si="6"/>
        <v>228.89665831759112</v>
      </c>
      <c r="G73" s="148">
        <f t="shared" si="7"/>
        <v>301.0680332856547</v>
      </c>
      <c r="H73" s="149">
        <f t="shared" si="8"/>
        <v>2.7166977843217808</v>
      </c>
    </row>
    <row r="74" spans="1:8" ht="15" customHeight="1">
      <c r="A74" s="4" t="s">
        <v>22</v>
      </c>
      <c r="B74" s="147">
        <v>9653845.000000004</v>
      </c>
      <c r="C74" s="147">
        <v>9874116.999999994</v>
      </c>
      <c r="D74" s="147">
        <v>10585266.999999989</v>
      </c>
      <c r="E74" s="147">
        <v>11161125.000000011</v>
      </c>
      <c r="F74" s="148">
        <f t="shared" si="6"/>
        <v>15.613260830270278</v>
      </c>
      <c r="G74" s="148">
        <f t="shared" si="7"/>
        <v>13.034157889763904</v>
      </c>
      <c r="H74" s="149">
        <f t="shared" si="8"/>
        <v>5.440183984022525</v>
      </c>
    </row>
    <row r="75" spans="1:8" ht="15" customHeight="1">
      <c r="A75" s="4" t="s">
        <v>23</v>
      </c>
      <c r="B75" s="147">
        <v>5382584</v>
      </c>
      <c r="C75" s="147">
        <v>6027834.999999999</v>
      </c>
      <c r="D75" s="147">
        <v>6419644.999999996</v>
      </c>
      <c r="E75" s="147">
        <v>9365653.000000004</v>
      </c>
      <c r="F75" s="148">
        <f t="shared" si="6"/>
        <v>73.99919815464105</v>
      </c>
      <c r="G75" s="148">
        <f t="shared" si="7"/>
        <v>55.37341350584421</v>
      </c>
      <c r="H75" s="149">
        <f t="shared" si="8"/>
        <v>45.890512637381164</v>
      </c>
    </row>
    <row r="76" spans="1:8" ht="15" customHeight="1">
      <c r="A76" s="4" t="s">
        <v>24</v>
      </c>
      <c r="B76" s="147">
        <v>419548</v>
      </c>
      <c r="C76" s="147">
        <v>507257.00000000006</v>
      </c>
      <c r="D76" s="147">
        <v>565620</v>
      </c>
      <c r="E76" s="147">
        <v>676320.9999999999</v>
      </c>
      <c r="F76" s="148">
        <f t="shared" si="6"/>
        <v>61.20229389724176</v>
      </c>
      <c r="G76" s="148">
        <f t="shared" si="7"/>
        <v>33.32906199421589</v>
      </c>
      <c r="H76" s="149">
        <f t="shared" si="8"/>
        <v>19.57162052261235</v>
      </c>
    </row>
    <row r="77" spans="1:8" ht="15" customHeight="1">
      <c r="A77" s="4" t="s">
        <v>25</v>
      </c>
      <c r="B77" s="147">
        <v>6596842.000000001</v>
      </c>
      <c r="C77" s="147">
        <v>4674667</v>
      </c>
      <c r="D77" s="147">
        <v>4197289</v>
      </c>
      <c r="E77" s="147">
        <v>3781105.000000003</v>
      </c>
      <c r="F77" s="148">
        <f t="shared" si="6"/>
        <v>-42.68310503722839</v>
      </c>
      <c r="G77" s="148">
        <f t="shared" si="7"/>
        <v>-19.11498722796719</v>
      </c>
      <c r="H77" s="149">
        <f t="shared" si="8"/>
        <v>-9.915543104132155</v>
      </c>
    </row>
    <row r="78" spans="1:8" ht="15" customHeight="1">
      <c r="A78" s="4" t="s">
        <v>26</v>
      </c>
      <c r="B78" s="147">
        <v>10918207.999999998</v>
      </c>
      <c r="C78" s="147">
        <v>10756272.999999998</v>
      </c>
      <c r="D78" s="147">
        <v>6994880.999999994</v>
      </c>
      <c r="E78" s="147">
        <v>1442072.9999999998</v>
      </c>
      <c r="F78" s="148">
        <f t="shared" si="6"/>
        <v>-86.7920358359174</v>
      </c>
      <c r="G78" s="148">
        <f t="shared" si="7"/>
        <v>-86.59319078271814</v>
      </c>
      <c r="H78" s="149">
        <f t="shared" si="8"/>
        <v>-79.38388086945295</v>
      </c>
    </row>
    <row r="79" spans="1:8" ht="15" customHeight="1">
      <c r="A79" s="4" t="s">
        <v>27</v>
      </c>
      <c r="B79" s="147">
        <v>1389390.0000000002</v>
      </c>
      <c r="C79" s="147">
        <v>2030846.0000000002</v>
      </c>
      <c r="D79" s="147">
        <v>2554123</v>
      </c>
      <c r="E79" s="147">
        <v>2913729.9999999995</v>
      </c>
      <c r="F79" s="148">
        <f t="shared" si="6"/>
        <v>109.71289558727207</v>
      </c>
      <c r="G79" s="148">
        <f t="shared" si="7"/>
        <v>43.473705047059156</v>
      </c>
      <c r="H79" s="149">
        <f t="shared" si="8"/>
        <v>14.079470722435829</v>
      </c>
    </row>
    <row r="80" spans="1:8" ht="15" customHeight="1">
      <c r="A80" s="4" t="s">
        <v>28</v>
      </c>
      <c r="B80" s="147">
        <v>17622071.000000004</v>
      </c>
      <c r="C80" s="147">
        <v>16826301</v>
      </c>
      <c r="D80" s="147">
        <v>17826958.99999999</v>
      </c>
      <c r="E80" s="147">
        <v>26828909.999999985</v>
      </c>
      <c r="F80" s="148">
        <f t="shared" si="6"/>
        <v>52.246066878291316</v>
      </c>
      <c r="G80" s="148">
        <f t="shared" si="7"/>
        <v>59.44627402065365</v>
      </c>
      <c r="H80" s="149">
        <f t="shared" si="8"/>
        <v>50.49627925884613</v>
      </c>
    </row>
    <row r="81" spans="1:8" ht="15" customHeight="1">
      <c r="A81" s="4" t="s">
        <v>29</v>
      </c>
      <c r="B81" s="147">
        <v>2485520</v>
      </c>
      <c r="C81" s="147">
        <v>3428608.0000000005</v>
      </c>
      <c r="D81" s="147">
        <v>3326490.000000001</v>
      </c>
      <c r="E81" s="147">
        <v>4930273.999999999</v>
      </c>
      <c r="F81" s="148">
        <f t="shared" si="6"/>
        <v>98.35986031092082</v>
      </c>
      <c r="G81" s="148">
        <f t="shared" si="7"/>
        <v>43.798124486672094</v>
      </c>
      <c r="H81" s="149">
        <f t="shared" si="8"/>
        <v>48.21250026303997</v>
      </c>
    </row>
    <row r="82" spans="1:8" ht="15" customHeight="1">
      <c r="A82" s="4" t="s">
        <v>30</v>
      </c>
      <c r="B82" s="147">
        <v>16997553</v>
      </c>
      <c r="C82" s="147">
        <v>21569522.99999999</v>
      </c>
      <c r="D82" s="147">
        <v>22559673.999999996</v>
      </c>
      <c r="E82" s="147">
        <v>27258284.999999996</v>
      </c>
      <c r="F82" s="148">
        <f t="shared" si="6"/>
        <v>60.36593620269929</v>
      </c>
      <c r="G82" s="148">
        <f t="shared" si="7"/>
        <v>26.374074197190225</v>
      </c>
      <c r="H82" s="149">
        <f t="shared" si="8"/>
        <v>20.82747738287354</v>
      </c>
    </row>
    <row r="83" spans="1:8" ht="15" customHeight="1">
      <c r="A83" s="4" t="s">
        <v>31</v>
      </c>
      <c r="B83" s="147">
        <v>21647760.999999996</v>
      </c>
      <c r="C83" s="147">
        <v>23230235</v>
      </c>
      <c r="D83" s="147">
        <v>25078031.000000022</v>
      </c>
      <c r="E83" s="147">
        <v>26879230.999999974</v>
      </c>
      <c r="F83" s="148">
        <f t="shared" si="6"/>
        <v>24.16633295240085</v>
      </c>
      <c r="G83" s="148">
        <f t="shared" si="7"/>
        <v>15.707959906561314</v>
      </c>
      <c r="H83" s="149">
        <f t="shared" si="8"/>
        <v>7.182382061813186</v>
      </c>
    </row>
    <row r="84" spans="1:8" ht="15" customHeight="1">
      <c r="A84" s="4" t="s">
        <v>32</v>
      </c>
      <c r="B84" s="147">
        <v>194537585.00000015</v>
      </c>
      <c r="C84" s="147">
        <v>161506579.9999998</v>
      </c>
      <c r="D84" s="147">
        <v>176034181.99999964</v>
      </c>
      <c r="E84" s="147">
        <v>198064077.00000015</v>
      </c>
      <c r="F84" s="148">
        <f t="shared" si="6"/>
        <v>1.8127561314179985</v>
      </c>
      <c r="G84" s="148">
        <f t="shared" si="7"/>
        <v>22.635298821881065</v>
      </c>
      <c r="H84" s="149">
        <f t="shared" si="8"/>
        <v>12.514555269726287</v>
      </c>
    </row>
    <row r="85" spans="1:8" ht="15" customHeight="1">
      <c r="A85" s="4" t="s">
        <v>33</v>
      </c>
      <c r="B85" s="147">
        <v>39046268.00000004</v>
      </c>
      <c r="C85" s="147">
        <v>37343617.99999997</v>
      </c>
      <c r="D85" s="147">
        <v>37752296.000000045</v>
      </c>
      <c r="E85" s="147">
        <v>33269785.000000045</v>
      </c>
      <c r="F85" s="148">
        <f t="shared" si="6"/>
        <v>-14.793943943631149</v>
      </c>
      <c r="G85" s="148">
        <f t="shared" si="7"/>
        <v>-10.90904743080847</v>
      </c>
      <c r="H85" s="149">
        <f t="shared" si="8"/>
        <v>-11.873479165346652</v>
      </c>
    </row>
    <row r="86" spans="1:8" ht="15" customHeight="1">
      <c r="A86" s="4" t="s">
        <v>34</v>
      </c>
      <c r="B86" s="147">
        <v>2334170.0000000005</v>
      </c>
      <c r="C86" s="147">
        <v>3367034.000000001</v>
      </c>
      <c r="D86" s="147">
        <v>4737663.000000001</v>
      </c>
      <c r="E86" s="147">
        <v>6133301.999999998</v>
      </c>
      <c r="F86" s="148">
        <f t="shared" si="6"/>
        <v>162.7615812044537</v>
      </c>
      <c r="G86" s="148">
        <f t="shared" si="7"/>
        <v>82.1574121318643</v>
      </c>
      <c r="H86" s="149">
        <f t="shared" si="8"/>
        <v>29.45838486190337</v>
      </c>
    </row>
    <row r="87" spans="1:8" ht="15" customHeight="1">
      <c r="A87" s="4" t="s">
        <v>35</v>
      </c>
      <c r="B87" s="147">
        <v>123506</v>
      </c>
      <c r="C87" s="147">
        <v>94164.00000000001</v>
      </c>
      <c r="D87" s="147">
        <v>69067</v>
      </c>
      <c r="E87" s="147">
        <v>77260</v>
      </c>
      <c r="F87" s="148">
        <f t="shared" si="6"/>
        <v>-37.44433468819328</v>
      </c>
      <c r="G87" s="148">
        <f t="shared" si="7"/>
        <v>-17.951658808037052</v>
      </c>
      <c r="H87" s="149">
        <f t="shared" si="8"/>
        <v>11.862394486513097</v>
      </c>
    </row>
    <row r="88" spans="1:8" ht="15" customHeight="1">
      <c r="A88" s="4" t="s">
        <v>36</v>
      </c>
      <c r="B88" s="147">
        <v>82267640.00000001</v>
      </c>
      <c r="C88" s="147">
        <v>55823611.99999999</v>
      </c>
      <c r="D88" s="147">
        <v>73406653</v>
      </c>
      <c r="E88" s="147">
        <v>431069235.00000006</v>
      </c>
      <c r="F88" s="148">
        <f t="shared" si="6"/>
        <v>423.9839565107252</v>
      </c>
      <c r="G88" s="148">
        <f t="shared" si="7"/>
        <v>672.1987516680219</v>
      </c>
      <c r="H88" s="149">
        <f t="shared" si="8"/>
        <v>487.2345589711059</v>
      </c>
    </row>
    <row r="89" spans="1:8" ht="15" customHeight="1">
      <c r="A89" s="4" t="s">
        <v>37</v>
      </c>
      <c r="B89" s="147">
        <v>29648104.999999993</v>
      </c>
      <c r="C89" s="147">
        <v>25346829.99999998</v>
      </c>
      <c r="D89" s="147">
        <v>24570686.00000003</v>
      </c>
      <c r="E89" s="147">
        <v>21841125.00000002</v>
      </c>
      <c r="F89" s="148">
        <f t="shared" si="6"/>
        <v>-26.33213825976391</v>
      </c>
      <c r="G89" s="148">
        <f t="shared" si="7"/>
        <v>-13.83094059493817</v>
      </c>
      <c r="H89" s="149">
        <f t="shared" si="8"/>
        <v>-11.109014213115614</v>
      </c>
    </row>
    <row r="90" spans="1:8" ht="15" customHeight="1">
      <c r="A90" s="4" t="s">
        <v>38</v>
      </c>
      <c r="B90" s="147">
        <v>299493257</v>
      </c>
      <c r="C90" s="147">
        <v>244349247.00000006</v>
      </c>
      <c r="D90" s="147">
        <v>201756225.99999982</v>
      </c>
      <c r="E90" s="147">
        <v>194296436.99999985</v>
      </c>
      <c r="F90" s="148">
        <f t="shared" si="6"/>
        <v>-35.12493772105199</v>
      </c>
      <c r="G90" s="148">
        <f t="shared" si="7"/>
        <v>-20.484126967659606</v>
      </c>
      <c r="H90" s="149">
        <f t="shared" si="8"/>
        <v>-3.6974269136061224</v>
      </c>
    </row>
    <row r="91" spans="1:8" ht="15" customHeight="1">
      <c r="A91" s="4" t="s">
        <v>39</v>
      </c>
      <c r="B91" s="147">
        <v>4270128.999999999</v>
      </c>
      <c r="C91" s="147">
        <v>5042257.999999999</v>
      </c>
      <c r="D91" s="147">
        <v>4743008.000000001</v>
      </c>
      <c r="E91" s="147">
        <v>4382474.999999998</v>
      </c>
      <c r="F91" s="148">
        <f t="shared" si="6"/>
        <v>2.630974380399252</v>
      </c>
      <c r="G91" s="148">
        <f t="shared" si="7"/>
        <v>-13.085070220524244</v>
      </c>
      <c r="H91" s="149">
        <f t="shared" si="8"/>
        <v>-7.601357619468558</v>
      </c>
    </row>
    <row r="92" spans="1:8" ht="15" customHeight="1">
      <c r="A92" s="4" t="s">
        <v>40</v>
      </c>
      <c r="B92" s="147">
        <v>22897000.999999985</v>
      </c>
      <c r="C92" s="147">
        <v>18190904.00000002</v>
      </c>
      <c r="D92" s="147">
        <v>17703832.999999996</v>
      </c>
      <c r="E92" s="147">
        <v>23095230.000000015</v>
      </c>
      <c r="F92" s="148">
        <f t="shared" si="6"/>
        <v>0.8657421991641172</v>
      </c>
      <c r="G92" s="148">
        <f t="shared" si="7"/>
        <v>26.96032038869531</v>
      </c>
      <c r="H92" s="149">
        <f t="shared" si="8"/>
        <v>30.45327528789963</v>
      </c>
    </row>
    <row r="93" spans="1:8" ht="15" customHeight="1">
      <c r="A93" s="4" t="s">
        <v>41</v>
      </c>
      <c r="B93" s="147">
        <v>53899302.00000003</v>
      </c>
      <c r="C93" s="147">
        <v>46683294</v>
      </c>
      <c r="D93" s="147">
        <v>56612241.99999996</v>
      </c>
      <c r="E93" s="147">
        <v>48628110.00000004</v>
      </c>
      <c r="F93" s="148">
        <f t="shared" si="6"/>
        <v>-9.77970364068905</v>
      </c>
      <c r="G93" s="148">
        <f t="shared" si="7"/>
        <v>4.165978518996624</v>
      </c>
      <c r="H93" s="149">
        <f t="shared" si="8"/>
        <v>-14.103189907228781</v>
      </c>
    </row>
    <row r="94" spans="1:8" ht="15" customHeight="1">
      <c r="A94" s="4" t="s">
        <v>42</v>
      </c>
      <c r="B94" s="147">
        <v>26434446</v>
      </c>
      <c r="C94" s="147">
        <v>26964176.999999993</v>
      </c>
      <c r="D94" s="147">
        <v>22288726.999999993</v>
      </c>
      <c r="E94" s="147">
        <v>28283333.000000015</v>
      </c>
      <c r="F94" s="148">
        <f t="shared" si="6"/>
        <v>6.994233962762138</v>
      </c>
      <c r="G94" s="148">
        <f t="shared" si="7"/>
        <v>4.892253896716454</v>
      </c>
      <c r="H94" s="149">
        <f t="shared" si="8"/>
        <v>26.895237220142818</v>
      </c>
    </row>
    <row r="95" spans="1:8" ht="15" customHeight="1">
      <c r="A95" s="4" t="s">
        <v>43</v>
      </c>
      <c r="B95" s="147">
        <v>6468444.999999998</v>
      </c>
      <c r="C95" s="147">
        <v>6665317.999999993</v>
      </c>
      <c r="D95" s="147">
        <v>8021153.999999996</v>
      </c>
      <c r="E95" s="147">
        <v>7455171.999999989</v>
      </c>
      <c r="F95" s="148">
        <f t="shared" si="6"/>
        <v>15.25446996921194</v>
      </c>
      <c r="G95" s="148">
        <f t="shared" si="7"/>
        <v>11.850207296936134</v>
      </c>
      <c r="H95" s="149">
        <f t="shared" si="8"/>
        <v>-7.056116862985149</v>
      </c>
    </row>
    <row r="96" spans="1:8" ht="15" customHeight="1">
      <c r="A96" s="4" t="s">
        <v>5</v>
      </c>
      <c r="B96" s="147">
        <v>9356062.999999998</v>
      </c>
      <c r="C96" s="147">
        <v>6882905.999999997</v>
      </c>
      <c r="D96" s="147">
        <v>5759785.000000007</v>
      </c>
      <c r="E96" s="147">
        <v>24254490.00000001</v>
      </c>
      <c r="F96" s="148">
        <f t="shared" si="6"/>
        <v>159.23820735281515</v>
      </c>
      <c r="G96" s="148">
        <f t="shared" si="7"/>
        <v>252.38734918070975</v>
      </c>
      <c r="H96" s="149">
        <f t="shared" si="8"/>
        <v>321.1006139986124</v>
      </c>
    </row>
    <row r="97" spans="1:8" ht="15" customHeight="1">
      <c r="A97" s="8" t="s">
        <v>6</v>
      </c>
      <c r="B97" s="82">
        <f>SUM(B69:B96)</f>
        <v>2277388737</v>
      </c>
      <c r="C97" s="82">
        <f>SUM(C69:C96)</f>
        <v>1961646939.9999998</v>
      </c>
      <c r="D97" s="82">
        <f>SUM(D69:D96)</f>
        <v>2360758801.999999</v>
      </c>
      <c r="E97" s="150">
        <f>SUM(E69:E96)</f>
        <v>2972688178</v>
      </c>
      <c r="F97" s="151">
        <f t="shared" si="6"/>
        <v>30.530555881993024</v>
      </c>
      <c r="G97" s="151">
        <f t="shared" si="7"/>
        <v>51.54042847282193</v>
      </c>
      <c r="H97" s="152">
        <f t="shared" si="8"/>
        <v>25.920876604657096</v>
      </c>
    </row>
    <row r="99" spans="1:8" ht="21" customHeight="1">
      <c r="A99" s="144" t="s">
        <v>10</v>
      </c>
      <c r="B99" s="145"/>
      <c r="C99" s="145"/>
      <c r="D99" s="145"/>
      <c r="E99" s="145"/>
      <c r="F99" s="145"/>
      <c r="G99" s="145"/>
      <c r="H99" s="145"/>
    </row>
    <row r="100" spans="1:8" ht="33" customHeight="1">
      <c r="A100" s="12" t="s">
        <v>46</v>
      </c>
      <c r="B100" s="12">
        <v>2015</v>
      </c>
      <c r="C100" s="12">
        <v>2016</v>
      </c>
      <c r="D100" s="146">
        <v>2017</v>
      </c>
      <c r="E100" s="146">
        <v>2018</v>
      </c>
      <c r="F100" s="3" t="s">
        <v>569</v>
      </c>
      <c r="G100" s="3" t="s">
        <v>570</v>
      </c>
      <c r="H100" s="3" t="s">
        <v>571</v>
      </c>
    </row>
    <row r="101" spans="1:8" ht="15" customHeight="1">
      <c r="A101" s="4" t="s">
        <v>17</v>
      </c>
      <c r="B101" s="147">
        <v>282061124.99999994</v>
      </c>
      <c r="C101" s="147">
        <v>297316015.00000006</v>
      </c>
      <c r="D101" s="147">
        <v>331120286.00000113</v>
      </c>
      <c r="E101" s="147">
        <v>323429557.0000004</v>
      </c>
      <c r="F101" s="148">
        <f>E101/B101*100-100</f>
        <v>14.66647770053406</v>
      </c>
      <c r="G101" s="148">
        <f>E101/C101*100-100</f>
        <v>8.783092965913838</v>
      </c>
      <c r="H101" s="149">
        <f>E101/D101*100-100</f>
        <v>-2.3226390303373563</v>
      </c>
    </row>
    <row r="102" spans="1:8" ht="15" customHeight="1">
      <c r="A102" s="4" t="s">
        <v>18</v>
      </c>
      <c r="B102" s="147">
        <v>10909938.999999998</v>
      </c>
      <c r="C102" s="147">
        <v>11108952.999999998</v>
      </c>
      <c r="D102" s="147">
        <v>11563245.000000002</v>
      </c>
      <c r="E102" s="147">
        <v>9704679.00000001</v>
      </c>
      <c r="F102" s="148">
        <f aca="true" t="shared" si="9" ref="F102:F128">E102/B102*100-100</f>
        <v>-11.04735782665685</v>
      </c>
      <c r="G102" s="148">
        <f aca="true" t="shared" si="10" ref="G102:G128">E102/C102*100-100</f>
        <v>-12.640921246133544</v>
      </c>
      <c r="H102" s="149">
        <f aca="true" t="shared" si="11" ref="H102:H128">E102/D102*100-100</f>
        <v>-16.073048698699992</v>
      </c>
    </row>
    <row r="103" spans="1:8" ht="15" customHeight="1">
      <c r="A103" s="4" t="s">
        <v>19</v>
      </c>
      <c r="B103" s="147">
        <v>4445005.000000002</v>
      </c>
      <c r="C103" s="147">
        <v>4385060</v>
      </c>
      <c r="D103" s="147">
        <v>6423165.000000005</v>
      </c>
      <c r="E103" s="147">
        <v>4274349</v>
      </c>
      <c r="F103" s="148">
        <f t="shared" si="9"/>
        <v>-3.839275771343381</v>
      </c>
      <c r="G103" s="148">
        <f t="shared" si="10"/>
        <v>-2.5247317026448854</v>
      </c>
      <c r="H103" s="149">
        <f t="shared" si="11"/>
        <v>-33.45416161658626</v>
      </c>
    </row>
    <row r="104" spans="1:8" ht="15" customHeight="1">
      <c r="A104" s="4" t="s">
        <v>20</v>
      </c>
      <c r="B104" s="147">
        <v>301686480.9999997</v>
      </c>
      <c r="C104" s="147">
        <v>308976116.00000024</v>
      </c>
      <c r="D104" s="147">
        <v>330394334.99999934</v>
      </c>
      <c r="E104" s="147">
        <v>307734084.99999917</v>
      </c>
      <c r="F104" s="148">
        <f t="shared" si="9"/>
        <v>2.004598939917173</v>
      </c>
      <c r="G104" s="148">
        <f t="shared" si="10"/>
        <v>-0.40198285099845066</v>
      </c>
      <c r="H104" s="149">
        <f t="shared" si="11"/>
        <v>-6.858546772601358</v>
      </c>
    </row>
    <row r="105" spans="1:8" ht="15" customHeight="1">
      <c r="A105" s="4" t="s">
        <v>21</v>
      </c>
      <c r="B105" s="147">
        <v>22730017.999999996</v>
      </c>
      <c r="C105" s="147">
        <v>26720785.000000004</v>
      </c>
      <c r="D105" s="147">
        <v>28796464.000000037</v>
      </c>
      <c r="E105" s="147">
        <v>32317525.000000004</v>
      </c>
      <c r="F105" s="148">
        <f t="shared" si="9"/>
        <v>42.179935801194745</v>
      </c>
      <c r="G105" s="148">
        <f t="shared" si="10"/>
        <v>20.94526788790074</v>
      </c>
      <c r="H105" s="149">
        <f t="shared" si="11"/>
        <v>12.227407503921171</v>
      </c>
    </row>
    <row r="106" spans="1:8" ht="15" customHeight="1">
      <c r="A106" s="4" t="s">
        <v>22</v>
      </c>
      <c r="B106" s="147">
        <v>264174766.99999985</v>
      </c>
      <c r="C106" s="147">
        <v>253704675.99999967</v>
      </c>
      <c r="D106" s="147">
        <v>257302198.99999994</v>
      </c>
      <c r="E106" s="147">
        <v>270102946.0000003</v>
      </c>
      <c r="F106" s="148">
        <f t="shared" si="9"/>
        <v>2.2440368046205066</v>
      </c>
      <c r="G106" s="148">
        <f t="shared" si="10"/>
        <v>6.4635269079552415</v>
      </c>
      <c r="H106" s="149">
        <f t="shared" si="11"/>
        <v>4.974985464465604</v>
      </c>
    </row>
    <row r="107" spans="1:8" ht="15" customHeight="1">
      <c r="A107" s="4" t="s">
        <v>23</v>
      </c>
      <c r="B107" s="147">
        <v>813254801.999999</v>
      </c>
      <c r="C107" s="147">
        <v>748830168.9999993</v>
      </c>
      <c r="D107" s="147">
        <v>658073275.9999985</v>
      </c>
      <c r="E107" s="147">
        <v>673620738.000001</v>
      </c>
      <c r="F107" s="148">
        <f t="shared" si="9"/>
        <v>-17.16978044969457</v>
      </c>
      <c r="G107" s="148">
        <f t="shared" si="10"/>
        <v>-10.043589870375328</v>
      </c>
      <c r="H107" s="149">
        <f t="shared" si="11"/>
        <v>2.3625730700546796</v>
      </c>
    </row>
    <row r="108" spans="1:8" ht="15" customHeight="1">
      <c r="A108" s="4" t="s">
        <v>24</v>
      </c>
      <c r="B108" s="147">
        <v>214963248</v>
      </c>
      <c r="C108" s="147">
        <v>196692629.9999999</v>
      </c>
      <c r="D108" s="147">
        <v>178462645.00000003</v>
      </c>
      <c r="E108" s="147">
        <v>179467021</v>
      </c>
      <c r="F108" s="148">
        <f t="shared" si="9"/>
        <v>-16.512695695777722</v>
      </c>
      <c r="G108" s="148">
        <f t="shared" si="10"/>
        <v>-8.757628081946905</v>
      </c>
      <c r="H108" s="149">
        <f t="shared" si="11"/>
        <v>0.5627934069899965</v>
      </c>
    </row>
    <row r="109" spans="1:8" ht="15" customHeight="1">
      <c r="A109" s="4" t="s">
        <v>25</v>
      </c>
      <c r="B109" s="147">
        <v>46328257.99999998</v>
      </c>
      <c r="C109" s="147">
        <v>44876917.99999994</v>
      </c>
      <c r="D109" s="147">
        <v>43031529.999999866</v>
      </c>
      <c r="E109" s="147">
        <v>51225527.00000009</v>
      </c>
      <c r="F109" s="148">
        <f t="shared" si="9"/>
        <v>10.570803244965774</v>
      </c>
      <c r="G109" s="148">
        <f t="shared" si="10"/>
        <v>14.146713461918552</v>
      </c>
      <c r="H109" s="149">
        <f t="shared" si="11"/>
        <v>19.041844433605434</v>
      </c>
    </row>
    <row r="110" spans="1:8" ht="15" customHeight="1">
      <c r="A110" s="4" t="s">
        <v>26</v>
      </c>
      <c r="B110" s="147">
        <v>840202795.0000002</v>
      </c>
      <c r="C110" s="147">
        <v>897033422.9999992</v>
      </c>
      <c r="D110" s="147">
        <v>864630097.0000008</v>
      </c>
      <c r="E110" s="147">
        <v>895059392.000001</v>
      </c>
      <c r="F110" s="148">
        <f t="shared" si="9"/>
        <v>6.528971020621356</v>
      </c>
      <c r="G110" s="148">
        <f t="shared" si="10"/>
        <v>-0.22006214588931527</v>
      </c>
      <c r="H110" s="149">
        <f t="shared" si="11"/>
        <v>3.519342561123011</v>
      </c>
    </row>
    <row r="111" spans="1:8" ht="15" customHeight="1">
      <c r="A111" s="4" t="s">
        <v>27</v>
      </c>
      <c r="B111" s="147">
        <v>5459498.000000002</v>
      </c>
      <c r="C111" s="147">
        <v>7831455.000000005</v>
      </c>
      <c r="D111" s="147">
        <v>12538852.999999993</v>
      </c>
      <c r="E111" s="147">
        <v>12465881</v>
      </c>
      <c r="F111" s="148">
        <f t="shared" si="9"/>
        <v>128.3338321581947</v>
      </c>
      <c r="G111" s="148">
        <f t="shared" si="10"/>
        <v>59.1770750135191</v>
      </c>
      <c r="H111" s="149">
        <f t="shared" si="11"/>
        <v>-0.58196710656064</v>
      </c>
    </row>
    <row r="112" spans="1:8" ht="15" customHeight="1">
      <c r="A112" s="4" t="s">
        <v>28</v>
      </c>
      <c r="B112" s="147">
        <v>42457051.999999985</v>
      </c>
      <c r="C112" s="147">
        <v>47036329</v>
      </c>
      <c r="D112" s="147">
        <v>51314203.99999993</v>
      </c>
      <c r="E112" s="147">
        <v>48784579.99999994</v>
      </c>
      <c r="F112" s="148">
        <f t="shared" si="9"/>
        <v>14.903361637072578</v>
      </c>
      <c r="G112" s="148">
        <f t="shared" si="10"/>
        <v>3.716810042722372</v>
      </c>
      <c r="H112" s="149">
        <f t="shared" si="11"/>
        <v>-4.929676001599859</v>
      </c>
    </row>
    <row r="113" spans="1:8" ht="15" customHeight="1">
      <c r="A113" s="4" t="s">
        <v>29</v>
      </c>
      <c r="B113" s="147">
        <v>63223516.99999992</v>
      </c>
      <c r="C113" s="147">
        <v>63969492.99999995</v>
      </c>
      <c r="D113" s="147">
        <v>63590775.99999999</v>
      </c>
      <c r="E113" s="147">
        <v>75082614.0000001</v>
      </c>
      <c r="F113" s="148">
        <f t="shared" si="9"/>
        <v>18.757414270389617</v>
      </c>
      <c r="G113" s="148">
        <f t="shared" si="10"/>
        <v>17.37253256016922</v>
      </c>
      <c r="H113" s="149">
        <f t="shared" si="11"/>
        <v>18.071548615793148</v>
      </c>
    </row>
    <row r="114" spans="1:8" ht="15" customHeight="1">
      <c r="A114" s="4" t="s">
        <v>30</v>
      </c>
      <c r="B114" s="147">
        <v>302097945.99999976</v>
      </c>
      <c r="C114" s="147">
        <v>303322028.00000036</v>
      </c>
      <c r="D114" s="147">
        <v>306899021.0000013</v>
      </c>
      <c r="E114" s="147">
        <v>336301950.00000054</v>
      </c>
      <c r="F114" s="148">
        <f t="shared" si="9"/>
        <v>11.322157086099764</v>
      </c>
      <c r="G114" s="148">
        <f t="shared" si="10"/>
        <v>10.872906995069968</v>
      </c>
      <c r="H114" s="149">
        <f t="shared" si="11"/>
        <v>9.580652588656875</v>
      </c>
    </row>
    <row r="115" spans="1:8" ht="15" customHeight="1">
      <c r="A115" s="4" t="s">
        <v>31</v>
      </c>
      <c r="B115" s="147">
        <v>154745382.00000006</v>
      </c>
      <c r="C115" s="147">
        <v>129155838.00000039</v>
      </c>
      <c r="D115" s="147">
        <v>127441709.00000012</v>
      </c>
      <c r="E115" s="147">
        <v>168080449.00000006</v>
      </c>
      <c r="F115" s="148">
        <f t="shared" si="9"/>
        <v>8.617424848258153</v>
      </c>
      <c r="G115" s="148">
        <f t="shared" si="10"/>
        <v>30.137709299675294</v>
      </c>
      <c r="H115" s="149">
        <f t="shared" si="11"/>
        <v>31.888100307882638</v>
      </c>
    </row>
    <row r="116" spans="1:8" ht="15" customHeight="1">
      <c r="A116" s="4" t="s">
        <v>32</v>
      </c>
      <c r="B116" s="147">
        <v>431568435.9999987</v>
      </c>
      <c r="C116" s="147">
        <v>438994749.99999994</v>
      </c>
      <c r="D116" s="147">
        <v>517198446.0000013</v>
      </c>
      <c r="E116" s="147">
        <v>544181931.9999973</v>
      </c>
      <c r="F116" s="148">
        <f t="shared" si="9"/>
        <v>26.094006559830746</v>
      </c>
      <c r="G116" s="148">
        <f t="shared" si="10"/>
        <v>23.960920261574287</v>
      </c>
      <c r="H116" s="149">
        <f t="shared" si="11"/>
        <v>5.217240347237208</v>
      </c>
    </row>
    <row r="117" spans="1:8" ht="15" customHeight="1">
      <c r="A117" s="4" t="s">
        <v>33</v>
      </c>
      <c r="B117" s="147">
        <v>265105448.0000006</v>
      </c>
      <c r="C117" s="147">
        <v>266923379.99999896</v>
      </c>
      <c r="D117" s="147">
        <v>297441638.99999964</v>
      </c>
      <c r="E117" s="147">
        <v>306278374.9999998</v>
      </c>
      <c r="F117" s="148">
        <f t="shared" si="9"/>
        <v>15.530773626349287</v>
      </c>
      <c r="G117" s="148">
        <f t="shared" si="10"/>
        <v>14.743929512656791</v>
      </c>
      <c r="H117" s="149">
        <f t="shared" si="11"/>
        <v>2.9709142370615496</v>
      </c>
    </row>
    <row r="118" spans="1:8" ht="15" customHeight="1">
      <c r="A118" s="4" t="s">
        <v>34</v>
      </c>
      <c r="B118" s="147">
        <v>62022367.000000015</v>
      </c>
      <c r="C118" s="147">
        <v>61226543.999999925</v>
      </c>
      <c r="D118" s="147">
        <v>67897447.9999999</v>
      </c>
      <c r="E118" s="147">
        <v>66610625.99999989</v>
      </c>
      <c r="F118" s="148">
        <f t="shared" si="9"/>
        <v>7.397748944344329</v>
      </c>
      <c r="G118" s="148">
        <f t="shared" si="10"/>
        <v>8.793705553591224</v>
      </c>
      <c r="H118" s="149">
        <f t="shared" si="11"/>
        <v>-1.8952435443523825</v>
      </c>
    </row>
    <row r="119" spans="1:8" ht="15" customHeight="1">
      <c r="A119" s="4" t="s">
        <v>35</v>
      </c>
      <c r="B119" s="147">
        <v>2765220.9999999995</v>
      </c>
      <c r="C119" s="147">
        <v>2283535.9999999995</v>
      </c>
      <c r="D119" s="147">
        <v>2297036.0000000005</v>
      </c>
      <c r="E119" s="147">
        <v>1818057.9999999998</v>
      </c>
      <c r="F119" s="148">
        <f t="shared" si="9"/>
        <v>-34.25270529914245</v>
      </c>
      <c r="G119" s="148">
        <f t="shared" si="10"/>
        <v>-20.38408853637516</v>
      </c>
      <c r="H119" s="149">
        <f t="shared" si="11"/>
        <v>-20.852002319510916</v>
      </c>
    </row>
    <row r="120" spans="1:8" ht="15" customHeight="1">
      <c r="A120" s="4" t="s">
        <v>36</v>
      </c>
      <c r="B120" s="147">
        <v>392874519.00000036</v>
      </c>
      <c r="C120" s="147">
        <v>306352708.0000005</v>
      </c>
      <c r="D120" s="147">
        <v>372943286.00000006</v>
      </c>
      <c r="E120" s="147">
        <v>390086089.9999999</v>
      </c>
      <c r="F120" s="148">
        <f t="shared" si="9"/>
        <v>-0.7097505348776423</v>
      </c>
      <c r="G120" s="148">
        <f t="shared" si="10"/>
        <v>27.332345957261552</v>
      </c>
      <c r="H120" s="149">
        <f t="shared" si="11"/>
        <v>4.59662491416988</v>
      </c>
    </row>
    <row r="121" spans="1:8" ht="15" customHeight="1">
      <c r="A121" s="4" t="s">
        <v>37</v>
      </c>
      <c r="B121" s="147">
        <v>235634336.9999995</v>
      </c>
      <c r="C121" s="147">
        <v>255350652.00000003</v>
      </c>
      <c r="D121" s="147">
        <v>266066027.00000048</v>
      </c>
      <c r="E121" s="147">
        <v>260324832.99999934</v>
      </c>
      <c r="F121" s="148">
        <f t="shared" si="9"/>
        <v>10.478309873827897</v>
      </c>
      <c r="G121" s="148">
        <f t="shared" si="10"/>
        <v>1.9479805361919773</v>
      </c>
      <c r="H121" s="149">
        <f t="shared" si="11"/>
        <v>-2.1578079940289143</v>
      </c>
    </row>
    <row r="122" spans="1:8" ht="15" customHeight="1">
      <c r="A122" s="4" t="s">
        <v>38</v>
      </c>
      <c r="B122" s="147">
        <v>189570054.00000006</v>
      </c>
      <c r="C122" s="147">
        <v>236653130</v>
      </c>
      <c r="D122" s="147">
        <v>218748435.0000004</v>
      </c>
      <c r="E122" s="147">
        <v>201344145.99999914</v>
      </c>
      <c r="F122" s="148">
        <f t="shared" si="9"/>
        <v>6.210945110560061</v>
      </c>
      <c r="G122" s="148">
        <f t="shared" si="10"/>
        <v>-14.920142404201826</v>
      </c>
      <c r="H122" s="149">
        <f t="shared" si="11"/>
        <v>-7.956303321667747</v>
      </c>
    </row>
    <row r="123" spans="1:8" ht="15" customHeight="1">
      <c r="A123" s="4" t="s">
        <v>39</v>
      </c>
      <c r="B123" s="147">
        <v>578518894.9999996</v>
      </c>
      <c r="C123" s="147">
        <v>598816193.0000004</v>
      </c>
      <c r="D123" s="147">
        <v>643141258.999999</v>
      </c>
      <c r="E123" s="147">
        <v>652203413.9999986</v>
      </c>
      <c r="F123" s="148">
        <f t="shared" si="9"/>
        <v>12.736752357932744</v>
      </c>
      <c r="G123" s="148">
        <f t="shared" si="10"/>
        <v>8.91546047419564</v>
      </c>
      <c r="H123" s="149">
        <f t="shared" si="11"/>
        <v>1.4090458158585477</v>
      </c>
    </row>
    <row r="124" spans="1:8" ht="15" customHeight="1">
      <c r="A124" s="4" t="s">
        <v>40</v>
      </c>
      <c r="B124" s="147">
        <v>169527005.0000001</v>
      </c>
      <c r="C124" s="147">
        <v>213866835.0000001</v>
      </c>
      <c r="D124" s="147">
        <v>207451746.99999952</v>
      </c>
      <c r="E124" s="147">
        <v>204661377.99999976</v>
      </c>
      <c r="F124" s="148">
        <f t="shared" si="9"/>
        <v>20.72494172831027</v>
      </c>
      <c r="G124" s="148">
        <f t="shared" si="10"/>
        <v>-4.304293837798795</v>
      </c>
      <c r="H124" s="149">
        <f t="shared" si="11"/>
        <v>-1.3450689330660452</v>
      </c>
    </row>
    <row r="125" spans="1:8" ht="15" customHeight="1">
      <c r="A125" s="4" t="s">
        <v>41</v>
      </c>
      <c r="B125" s="147">
        <v>450946715.00000006</v>
      </c>
      <c r="C125" s="147">
        <v>483274689.000002</v>
      </c>
      <c r="D125" s="147">
        <v>512009169.9999993</v>
      </c>
      <c r="E125" s="147">
        <v>506875320.00000054</v>
      </c>
      <c r="F125" s="148">
        <f t="shared" si="9"/>
        <v>12.40248640019486</v>
      </c>
      <c r="G125" s="148">
        <f t="shared" si="10"/>
        <v>4.883481700403806</v>
      </c>
      <c r="H125" s="149">
        <f t="shared" si="11"/>
        <v>-1.0026871198417666</v>
      </c>
    </row>
    <row r="126" spans="1:8" ht="15" customHeight="1">
      <c r="A126" s="4" t="s">
        <v>42</v>
      </c>
      <c r="B126" s="147">
        <v>137783128.00000012</v>
      </c>
      <c r="C126" s="147">
        <v>205700317.00000027</v>
      </c>
      <c r="D126" s="147">
        <v>224187672.99999994</v>
      </c>
      <c r="E126" s="147">
        <v>185358485.00000045</v>
      </c>
      <c r="F126" s="148">
        <f t="shared" si="9"/>
        <v>34.52916020312756</v>
      </c>
      <c r="G126" s="148">
        <f t="shared" si="10"/>
        <v>-9.88906205720616</v>
      </c>
      <c r="H126" s="149">
        <f t="shared" si="11"/>
        <v>-17.319947827818126</v>
      </c>
    </row>
    <row r="127" spans="1:8" ht="15" customHeight="1">
      <c r="A127" s="4" t="s">
        <v>43</v>
      </c>
      <c r="B127" s="147">
        <v>191715598.99999946</v>
      </c>
      <c r="C127" s="147">
        <v>228643038.00000024</v>
      </c>
      <c r="D127" s="147">
        <v>244575929.00000066</v>
      </c>
      <c r="E127" s="147">
        <v>278945039.0000005</v>
      </c>
      <c r="F127" s="148">
        <f t="shared" si="9"/>
        <v>45.499396217624025</v>
      </c>
      <c r="G127" s="148">
        <f t="shared" si="10"/>
        <v>22.000232957016692</v>
      </c>
      <c r="H127" s="149">
        <f t="shared" si="11"/>
        <v>14.052531719096422</v>
      </c>
    </row>
    <row r="128" spans="1:8" ht="15" customHeight="1">
      <c r="A128" s="4" t="s">
        <v>5</v>
      </c>
      <c r="B128" s="147">
        <v>62542964.00000008</v>
      </c>
      <c r="C128" s="147">
        <v>60301403.99999995</v>
      </c>
      <c r="D128" s="147">
        <v>81994297.00000006</v>
      </c>
      <c r="E128" s="147">
        <v>152137192.0000002</v>
      </c>
      <c r="F128" s="148">
        <f t="shared" si="9"/>
        <v>143.2522897379792</v>
      </c>
      <c r="G128" s="148">
        <f t="shared" si="10"/>
        <v>152.29460992317914</v>
      </c>
      <c r="H128" s="149">
        <f t="shared" si="11"/>
        <v>85.54606547818818</v>
      </c>
    </row>
    <row r="129" spans="1:8" ht="15" customHeight="1">
      <c r="A129" s="8" t="s">
        <v>6</v>
      </c>
      <c r="B129" s="82">
        <f>SUM(B101:B128)</f>
        <v>6539314520.999996</v>
      </c>
      <c r="C129" s="82">
        <f>SUM(C101:C128)</f>
        <v>6699347064</v>
      </c>
      <c r="D129" s="82">
        <f>SUM(D101:D128)</f>
        <v>6927534197</v>
      </c>
      <c r="E129" s="150">
        <f>SUM(E101:E128)</f>
        <v>7138476180.999998</v>
      </c>
      <c r="F129" s="151">
        <f>E129/B129*100-100</f>
        <v>9.162453619196427</v>
      </c>
      <c r="G129" s="151">
        <f>E129/C129*100-100</f>
        <v>6.554804711637161</v>
      </c>
      <c r="H129" s="152">
        <f>E129/D129*100-100</f>
        <v>3.0449793245531396</v>
      </c>
    </row>
    <row r="131" spans="1:8" ht="15" customHeight="1">
      <c r="A131" s="155" t="s">
        <v>11</v>
      </c>
      <c r="B131" s="145"/>
      <c r="C131" s="145"/>
      <c r="D131" s="145"/>
      <c r="E131" s="145"/>
      <c r="F131" s="145"/>
      <c r="G131" s="145"/>
      <c r="H131" s="145"/>
    </row>
    <row r="132" spans="1:8" ht="33" customHeight="1">
      <c r="A132" s="12" t="s">
        <v>46</v>
      </c>
      <c r="B132" s="12">
        <v>2015</v>
      </c>
      <c r="C132" s="12">
        <v>2016</v>
      </c>
      <c r="D132" s="146">
        <v>2017</v>
      </c>
      <c r="E132" s="146">
        <v>2018</v>
      </c>
      <c r="F132" s="3" t="s">
        <v>569</v>
      </c>
      <c r="G132" s="3" t="s">
        <v>570</v>
      </c>
      <c r="H132" s="3" t="s">
        <v>571</v>
      </c>
    </row>
    <row r="133" spans="1:8" ht="15" customHeight="1">
      <c r="A133" s="4" t="s">
        <v>17</v>
      </c>
      <c r="B133" s="147">
        <v>344536667.0000001</v>
      </c>
      <c r="C133" s="147">
        <v>367693811.0000003</v>
      </c>
      <c r="D133" s="147">
        <v>382369819.99999994</v>
      </c>
      <c r="E133" s="147">
        <v>383351811.99999976</v>
      </c>
      <c r="F133" s="148">
        <f>E133/B133*100-100</f>
        <v>11.265896700625945</v>
      </c>
      <c r="G133" s="148">
        <f>E133/C133*100-100</f>
        <v>4.258434744227841</v>
      </c>
      <c r="H133" s="149">
        <f>E133/D133*100-100</f>
        <v>0.25681733982034416</v>
      </c>
    </row>
    <row r="134" spans="1:8" ht="15" customHeight="1">
      <c r="A134" s="4" t="s">
        <v>18</v>
      </c>
      <c r="B134" s="147">
        <v>63910106.000000015</v>
      </c>
      <c r="C134" s="147">
        <v>58610147.00000003</v>
      </c>
      <c r="D134" s="147">
        <v>54442598.00000002</v>
      </c>
      <c r="E134" s="147">
        <v>52532215.00000001</v>
      </c>
      <c r="F134" s="148">
        <f aca="true" t="shared" si="12" ref="F134:F161">E134/B134*100-100</f>
        <v>-17.802960614710926</v>
      </c>
      <c r="G134" s="148">
        <f aca="true" t="shared" si="13" ref="G134:G161">E134/C134*100-100</f>
        <v>-10.370101955212675</v>
      </c>
      <c r="H134" s="149">
        <f aca="true" t="shared" si="14" ref="H134:H161">E134/D134*100-100</f>
        <v>-3.5089857394388417</v>
      </c>
    </row>
    <row r="135" spans="1:8" ht="15" customHeight="1">
      <c r="A135" s="4" t="s">
        <v>19</v>
      </c>
      <c r="B135" s="147">
        <v>781923929.9999999</v>
      </c>
      <c r="C135" s="147">
        <v>941076585.9999996</v>
      </c>
      <c r="D135" s="147">
        <v>1124915034.0000002</v>
      </c>
      <c r="E135" s="147">
        <v>1155549460.9999998</v>
      </c>
      <c r="F135" s="148">
        <f t="shared" si="12"/>
        <v>47.78284902982824</v>
      </c>
      <c r="G135" s="148">
        <f t="shared" si="13"/>
        <v>22.790161628779515</v>
      </c>
      <c r="H135" s="149">
        <f t="shared" si="14"/>
        <v>2.7232658533390577</v>
      </c>
    </row>
    <row r="136" spans="1:8" ht="15" customHeight="1">
      <c r="A136" s="4" t="s">
        <v>20</v>
      </c>
      <c r="B136" s="147">
        <v>511391372.0000001</v>
      </c>
      <c r="C136" s="147">
        <v>546774982.9999994</v>
      </c>
      <c r="D136" s="147">
        <v>631441815.0000006</v>
      </c>
      <c r="E136" s="147">
        <v>584231914.9999983</v>
      </c>
      <c r="F136" s="148">
        <f t="shared" si="12"/>
        <v>14.243600300710241</v>
      </c>
      <c r="G136" s="148">
        <f t="shared" si="13"/>
        <v>6.850520445263129</v>
      </c>
      <c r="H136" s="149">
        <f t="shared" si="14"/>
        <v>-7.476524182992577</v>
      </c>
    </row>
    <row r="137" spans="1:8" ht="15" customHeight="1">
      <c r="A137" s="4" t="s">
        <v>21</v>
      </c>
      <c r="B137" s="147">
        <v>12922390.999999994</v>
      </c>
      <c r="C137" s="147">
        <v>13740641</v>
      </c>
      <c r="D137" s="147">
        <v>20269168.00000001</v>
      </c>
      <c r="E137" s="147">
        <v>19865961.99999999</v>
      </c>
      <c r="F137" s="148">
        <f t="shared" si="12"/>
        <v>53.73286569025808</v>
      </c>
      <c r="G137" s="148">
        <f t="shared" si="13"/>
        <v>44.578131398673406</v>
      </c>
      <c r="H137" s="149">
        <f t="shared" si="14"/>
        <v>-1.9892577731854715</v>
      </c>
    </row>
    <row r="138" spans="1:8" ht="15" customHeight="1">
      <c r="A138" s="4" t="s">
        <v>22</v>
      </c>
      <c r="B138" s="147">
        <v>64540066.000000045</v>
      </c>
      <c r="C138" s="147">
        <v>59017941.999999955</v>
      </c>
      <c r="D138" s="147">
        <v>65779426.00000022</v>
      </c>
      <c r="E138" s="147">
        <v>59339682.00000005</v>
      </c>
      <c r="F138" s="148">
        <f t="shared" si="12"/>
        <v>-8.0576056429815</v>
      </c>
      <c r="G138" s="148">
        <f t="shared" si="13"/>
        <v>0.5451562509585699</v>
      </c>
      <c r="H138" s="149">
        <f t="shared" si="14"/>
        <v>-9.789906041442421</v>
      </c>
    </row>
    <row r="139" spans="1:8" ht="15" customHeight="1">
      <c r="A139" s="4" t="s">
        <v>23</v>
      </c>
      <c r="B139" s="147">
        <v>576119777.9999998</v>
      </c>
      <c r="C139" s="147">
        <v>633581384.0000008</v>
      </c>
      <c r="D139" s="147">
        <v>668941340.0000013</v>
      </c>
      <c r="E139" s="147">
        <v>683738112.9999995</v>
      </c>
      <c r="F139" s="148">
        <f t="shared" si="12"/>
        <v>18.679854278496904</v>
      </c>
      <c r="G139" s="148">
        <f t="shared" si="13"/>
        <v>7.9163830040812115</v>
      </c>
      <c r="H139" s="149">
        <f t="shared" si="14"/>
        <v>2.2119686907073515</v>
      </c>
    </row>
    <row r="140" spans="1:8" ht="15" customHeight="1">
      <c r="A140" s="4" t="s">
        <v>24</v>
      </c>
      <c r="B140" s="147">
        <v>95490109</v>
      </c>
      <c r="C140" s="147">
        <v>110395053.00000003</v>
      </c>
      <c r="D140" s="147">
        <v>110691275.00000003</v>
      </c>
      <c r="E140" s="147">
        <v>111281005.00000004</v>
      </c>
      <c r="F140" s="148">
        <f t="shared" si="12"/>
        <v>16.536682348954116</v>
      </c>
      <c r="G140" s="148">
        <f t="shared" si="13"/>
        <v>0.8025287147604558</v>
      </c>
      <c r="H140" s="149">
        <f t="shared" si="14"/>
        <v>0.5327700850857582</v>
      </c>
    </row>
    <row r="141" spans="1:8" ht="15" customHeight="1">
      <c r="A141" s="4" t="s">
        <v>25</v>
      </c>
      <c r="B141" s="147">
        <v>73279642.99999999</v>
      </c>
      <c r="C141" s="147">
        <v>81786537</v>
      </c>
      <c r="D141" s="147">
        <v>89900747.00000012</v>
      </c>
      <c r="E141" s="147">
        <v>97411907.99999988</v>
      </c>
      <c r="F141" s="148">
        <f t="shared" si="12"/>
        <v>32.93174476846167</v>
      </c>
      <c r="G141" s="148">
        <f t="shared" si="13"/>
        <v>19.105064932630512</v>
      </c>
      <c r="H141" s="149">
        <f t="shared" si="14"/>
        <v>8.354948374344161</v>
      </c>
    </row>
    <row r="142" spans="1:8" ht="15" customHeight="1">
      <c r="A142" s="4" t="s">
        <v>26</v>
      </c>
      <c r="B142" s="147">
        <v>79092205.99999997</v>
      </c>
      <c r="C142" s="147">
        <v>88790910.00000006</v>
      </c>
      <c r="D142" s="147">
        <v>79092194.99999993</v>
      </c>
      <c r="E142" s="147">
        <v>75782890.99999993</v>
      </c>
      <c r="F142" s="148">
        <f t="shared" si="12"/>
        <v>-4.18412276931565</v>
      </c>
      <c r="G142" s="148">
        <f t="shared" si="13"/>
        <v>-14.650169707687567</v>
      </c>
      <c r="H142" s="149">
        <f t="shared" si="14"/>
        <v>-4.1841094434160055</v>
      </c>
    </row>
    <row r="143" spans="1:8" ht="15" customHeight="1">
      <c r="A143" s="4" t="s">
        <v>27</v>
      </c>
      <c r="B143" s="147">
        <v>19920593.00000002</v>
      </c>
      <c r="C143" s="147">
        <v>20779375.00000001</v>
      </c>
      <c r="D143" s="147">
        <v>31988793.00000003</v>
      </c>
      <c r="E143" s="147">
        <v>26919759</v>
      </c>
      <c r="F143" s="148">
        <f t="shared" si="12"/>
        <v>35.13532955570136</v>
      </c>
      <c r="G143" s="148">
        <f t="shared" si="13"/>
        <v>29.550378680783155</v>
      </c>
      <c r="H143" s="149">
        <f t="shared" si="14"/>
        <v>-15.846280914694162</v>
      </c>
    </row>
    <row r="144" spans="1:8" ht="15" customHeight="1">
      <c r="A144" s="4" t="s">
        <v>28</v>
      </c>
      <c r="B144" s="147">
        <v>14835954.000000002</v>
      </c>
      <c r="C144" s="147">
        <v>12790449.000000006</v>
      </c>
      <c r="D144" s="147">
        <v>16595478.00000001</v>
      </c>
      <c r="E144" s="147">
        <v>16958293.99999999</v>
      </c>
      <c r="F144" s="148">
        <f t="shared" si="12"/>
        <v>14.305382720922339</v>
      </c>
      <c r="G144" s="148">
        <f t="shared" si="13"/>
        <v>32.58560352337889</v>
      </c>
      <c r="H144" s="149">
        <f t="shared" si="14"/>
        <v>2.1862341054591923</v>
      </c>
    </row>
    <row r="145" spans="1:8" ht="15" customHeight="1">
      <c r="A145" s="4" t="s">
        <v>29</v>
      </c>
      <c r="B145" s="147">
        <v>22782052</v>
      </c>
      <c r="C145" s="147">
        <v>19614683.000000007</v>
      </c>
      <c r="D145" s="147">
        <v>18945547.00000001</v>
      </c>
      <c r="E145" s="147">
        <v>19593949.000000015</v>
      </c>
      <c r="F145" s="148">
        <f t="shared" si="12"/>
        <v>-13.993923813359672</v>
      </c>
      <c r="G145" s="148">
        <f t="shared" si="13"/>
        <v>-0.1057065260753518</v>
      </c>
      <c r="H145" s="149">
        <f t="shared" si="14"/>
        <v>3.422450668750841</v>
      </c>
    </row>
    <row r="146" spans="1:8" ht="15" customHeight="1">
      <c r="A146" s="4" t="s">
        <v>30</v>
      </c>
      <c r="B146" s="147">
        <v>40184575.999999985</v>
      </c>
      <c r="C146" s="147">
        <v>41791382.000000015</v>
      </c>
      <c r="D146" s="147">
        <v>39817276.000000045</v>
      </c>
      <c r="E146" s="147">
        <v>46175925.999999955</v>
      </c>
      <c r="F146" s="148">
        <f t="shared" si="12"/>
        <v>14.909576251345726</v>
      </c>
      <c r="G146" s="148">
        <f t="shared" si="13"/>
        <v>10.491502769637862</v>
      </c>
      <c r="H146" s="149">
        <f t="shared" si="14"/>
        <v>15.96957561838208</v>
      </c>
    </row>
    <row r="147" spans="1:8" ht="15" customHeight="1">
      <c r="A147" s="4" t="s">
        <v>31</v>
      </c>
      <c r="B147" s="147">
        <v>102004455.9999999</v>
      </c>
      <c r="C147" s="147">
        <v>104939857.0000001</v>
      </c>
      <c r="D147" s="147">
        <v>108404472.99999997</v>
      </c>
      <c r="E147" s="147">
        <v>114155211</v>
      </c>
      <c r="F147" s="148">
        <f t="shared" si="12"/>
        <v>11.911984511735568</v>
      </c>
      <c r="G147" s="148">
        <f t="shared" si="13"/>
        <v>8.781557611613565</v>
      </c>
      <c r="H147" s="149">
        <f t="shared" si="14"/>
        <v>5.304889955970765</v>
      </c>
    </row>
    <row r="148" spans="1:8" ht="15" customHeight="1">
      <c r="A148" s="4" t="s">
        <v>32</v>
      </c>
      <c r="B148" s="147">
        <v>641259980.0000011</v>
      </c>
      <c r="C148" s="147">
        <v>599994825.0000007</v>
      </c>
      <c r="D148" s="147">
        <v>657594514.0000007</v>
      </c>
      <c r="E148" s="147">
        <v>750075594.0000005</v>
      </c>
      <c r="F148" s="148">
        <f t="shared" si="12"/>
        <v>16.96903243517538</v>
      </c>
      <c r="G148" s="148">
        <f t="shared" si="13"/>
        <v>25.013677242966153</v>
      </c>
      <c r="H148" s="149">
        <f t="shared" si="14"/>
        <v>14.063541898708664</v>
      </c>
    </row>
    <row r="149" spans="1:8" ht="15" customHeight="1">
      <c r="A149" s="4" t="s">
        <v>33</v>
      </c>
      <c r="B149" s="147">
        <v>97195359.99999999</v>
      </c>
      <c r="C149" s="147">
        <v>96851773.00000004</v>
      </c>
      <c r="D149" s="147">
        <v>105044714.99999994</v>
      </c>
      <c r="E149" s="147">
        <v>113520148.99999997</v>
      </c>
      <c r="F149" s="148">
        <f t="shared" si="12"/>
        <v>16.795852188828746</v>
      </c>
      <c r="G149" s="148">
        <f t="shared" si="13"/>
        <v>17.21019190841237</v>
      </c>
      <c r="H149" s="149">
        <f t="shared" si="14"/>
        <v>8.068405916470937</v>
      </c>
    </row>
    <row r="150" spans="1:8" ht="15" customHeight="1">
      <c r="A150" s="4" t="s">
        <v>34</v>
      </c>
      <c r="B150" s="147">
        <v>46773166.00000012</v>
      </c>
      <c r="C150" s="147">
        <v>47297990.99999999</v>
      </c>
      <c r="D150" s="147">
        <v>47903008.999999985</v>
      </c>
      <c r="E150" s="147">
        <v>39438119.000000075</v>
      </c>
      <c r="F150" s="148">
        <f t="shared" si="12"/>
        <v>-15.682169130907297</v>
      </c>
      <c r="G150" s="148">
        <f t="shared" si="13"/>
        <v>-16.617771355235618</v>
      </c>
      <c r="H150" s="149">
        <f t="shared" si="14"/>
        <v>-17.670894118571795</v>
      </c>
    </row>
    <row r="151" spans="1:8" ht="15" customHeight="1">
      <c r="A151" s="4" t="s">
        <v>35</v>
      </c>
      <c r="B151" s="147">
        <v>841155.0000000001</v>
      </c>
      <c r="C151" s="147">
        <v>811227</v>
      </c>
      <c r="D151" s="147">
        <v>823549.0000000001</v>
      </c>
      <c r="E151" s="147">
        <v>821642.9999999995</v>
      </c>
      <c r="F151" s="148">
        <f t="shared" si="12"/>
        <v>-2.3196675999073335</v>
      </c>
      <c r="G151" s="148">
        <f t="shared" si="13"/>
        <v>1.2839809325872409</v>
      </c>
      <c r="H151" s="149">
        <f t="shared" si="14"/>
        <v>-0.23143735224019224</v>
      </c>
    </row>
    <row r="152" spans="1:8" ht="15" customHeight="1">
      <c r="A152" s="4" t="s">
        <v>36</v>
      </c>
      <c r="B152" s="147">
        <v>233358681.99999997</v>
      </c>
      <c r="C152" s="147">
        <v>249524990.99999997</v>
      </c>
      <c r="D152" s="147">
        <v>355370685.9999998</v>
      </c>
      <c r="E152" s="147">
        <v>402461366.00000024</v>
      </c>
      <c r="F152" s="148">
        <f t="shared" si="12"/>
        <v>72.464706498471</v>
      </c>
      <c r="G152" s="148">
        <f t="shared" si="13"/>
        <v>61.291005116197084</v>
      </c>
      <c r="H152" s="149">
        <f t="shared" si="14"/>
        <v>13.251143624153741</v>
      </c>
    </row>
    <row r="153" spans="1:8" ht="15" customHeight="1">
      <c r="A153" s="4" t="s">
        <v>37</v>
      </c>
      <c r="B153" s="147">
        <v>169038009.00000012</v>
      </c>
      <c r="C153" s="147">
        <v>127136454.0000001</v>
      </c>
      <c r="D153" s="147">
        <v>144409286.9999997</v>
      </c>
      <c r="E153" s="147">
        <v>176526162.99999964</v>
      </c>
      <c r="F153" s="148">
        <f t="shared" si="12"/>
        <v>4.429864055012331</v>
      </c>
      <c r="G153" s="148">
        <f t="shared" si="13"/>
        <v>38.84779498411959</v>
      </c>
      <c r="H153" s="149">
        <f t="shared" si="14"/>
        <v>22.240173514602276</v>
      </c>
    </row>
    <row r="154" spans="1:8" ht="15" customHeight="1">
      <c r="A154" s="4" t="s">
        <v>38</v>
      </c>
      <c r="B154" s="147">
        <v>86388522.99999996</v>
      </c>
      <c r="C154" s="147">
        <v>77528042.00000006</v>
      </c>
      <c r="D154" s="147">
        <v>93240384.00000009</v>
      </c>
      <c r="E154" s="147">
        <v>97697037.99999997</v>
      </c>
      <c r="F154" s="148">
        <f t="shared" si="12"/>
        <v>13.090297885981926</v>
      </c>
      <c r="G154" s="148">
        <f t="shared" si="13"/>
        <v>26.01509786613711</v>
      </c>
      <c r="H154" s="149">
        <f t="shared" si="14"/>
        <v>4.779746509838347</v>
      </c>
    </row>
    <row r="155" spans="1:8" ht="15" customHeight="1">
      <c r="A155" s="4" t="s">
        <v>39</v>
      </c>
      <c r="B155" s="147">
        <v>3086569.000000001</v>
      </c>
      <c r="C155" s="147">
        <v>4087753.9999999944</v>
      </c>
      <c r="D155" s="147">
        <v>4598654.999999994</v>
      </c>
      <c r="E155" s="147">
        <v>3876296.0000000005</v>
      </c>
      <c r="F155" s="148">
        <f t="shared" si="12"/>
        <v>25.585917567370103</v>
      </c>
      <c r="G155" s="148">
        <f t="shared" si="13"/>
        <v>-5.1729629522714475</v>
      </c>
      <c r="H155" s="149">
        <f t="shared" si="14"/>
        <v>-15.708049418797344</v>
      </c>
    </row>
    <row r="156" spans="1:8" ht="15" customHeight="1">
      <c r="A156" s="4" t="s">
        <v>40</v>
      </c>
      <c r="B156" s="147">
        <v>95504289.99999975</v>
      </c>
      <c r="C156" s="147">
        <v>102458614.99999984</v>
      </c>
      <c r="D156" s="147">
        <v>115303583.99999994</v>
      </c>
      <c r="E156" s="147">
        <v>149614894.99999982</v>
      </c>
      <c r="F156" s="148">
        <f t="shared" si="12"/>
        <v>56.65777422145143</v>
      </c>
      <c r="G156" s="148">
        <f t="shared" si="13"/>
        <v>46.02470958640231</v>
      </c>
      <c r="H156" s="149">
        <f t="shared" si="14"/>
        <v>29.75736729918117</v>
      </c>
    </row>
    <row r="157" spans="1:8" ht="15" customHeight="1">
      <c r="A157" s="4" t="s">
        <v>41</v>
      </c>
      <c r="B157" s="147">
        <v>192526695.99999994</v>
      </c>
      <c r="C157" s="147">
        <v>196049519.9999997</v>
      </c>
      <c r="D157" s="147">
        <v>251233008.0000009</v>
      </c>
      <c r="E157" s="147">
        <v>248296961.0000008</v>
      </c>
      <c r="F157" s="148">
        <f t="shared" si="12"/>
        <v>28.96754899902342</v>
      </c>
      <c r="G157" s="148">
        <f t="shared" si="13"/>
        <v>26.650124417545726</v>
      </c>
      <c r="H157" s="149">
        <f t="shared" si="14"/>
        <v>-1.1686549563583242</v>
      </c>
    </row>
    <row r="158" spans="1:8" ht="15" customHeight="1">
      <c r="A158" s="4" t="s">
        <v>42</v>
      </c>
      <c r="B158" s="147">
        <v>363133081</v>
      </c>
      <c r="C158" s="147">
        <v>321481773.99999994</v>
      </c>
      <c r="D158" s="147">
        <v>303272866.99999946</v>
      </c>
      <c r="E158" s="147">
        <v>260674746.00000003</v>
      </c>
      <c r="F158" s="148">
        <f t="shared" si="12"/>
        <v>-28.215092581994753</v>
      </c>
      <c r="G158" s="148">
        <f t="shared" si="13"/>
        <v>-18.91461131479258</v>
      </c>
      <c r="H158" s="149">
        <f t="shared" si="14"/>
        <v>-14.046136544090999</v>
      </c>
    </row>
    <row r="159" spans="1:8" ht="15" customHeight="1">
      <c r="A159" s="4" t="s">
        <v>43</v>
      </c>
      <c r="B159" s="147">
        <v>86856641.99999996</v>
      </c>
      <c r="C159" s="147">
        <v>93225572.00000004</v>
      </c>
      <c r="D159" s="147">
        <v>98376065.00000003</v>
      </c>
      <c r="E159" s="147">
        <v>99171972.99999996</v>
      </c>
      <c r="F159" s="148">
        <f t="shared" si="12"/>
        <v>14.17891679487218</v>
      </c>
      <c r="G159" s="148">
        <f t="shared" si="13"/>
        <v>6.378508463321538</v>
      </c>
      <c r="H159" s="149">
        <f t="shared" si="14"/>
        <v>0.8090463874519855</v>
      </c>
    </row>
    <row r="160" spans="1:8" ht="15" customHeight="1">
      <c r="A160" s="4" t="s">
        <v>5</v>
      </c>
      <c r="B160" s="147">
        <v>79625091.00000003</v>
      </c>
      <c r="C160" s="147">
        <v>59587368.00000002</v>
      </c>
      <c r="D160" s="147">
        <v>74417624.00000003</v>
      </c>
      <c r="E160" s="147">
        <v>116674200.99999996</v>
      </c>
      <c r="F160" s="148">
        <f t="shared" si="12"/>
        <v>46.52944132899</v>
      </c>
      <c r="G160" s="148">
        <f t="shared" si="13"/>
        <v>95.80358206121792</v>
      </c>
      <c r="H160" s="149">
        <f t="shared" si="14"/>
        <v>56.783023602043386</v>
      </c>
    </row>
    <row r="161" spans="1:8" ht="15" customHeight="1">
      <c r="A161" s="8" t="s">
        <v>6</v>
      </c>
      <c r="B161" s="82">
        <f>SUM(B133:B160)</f>
        <v>4898521143</v>
      </c>
      <c r="C161" s="82">
        <f>SUM(C133:C160)</f>
        <v>5077419646.000001</v>
      </c>
      <c r="D161" s="82">
        <f>SUM(D133:D160)</f>
        <v>5695182932.000003</v>
      </c>
      <c r="E161" s="150">
        <f>SUM(E133:E160)</f>
        <v>5905737246.999999</v>
      </c>
      <c r="F161" s="151">
        <f t="shared" si="12"/>
        <v>20.561636350989602</v>
      </c>
      <c r="G161" s="151">
        <f t="shared" si="13"/>
        <v>16.313751053698084</v>
      </c>
      <c r="H161" s="152">
        <f t="shared" si="14"/>
        <v>3.6970597347617513</v>
      </c>
    </row>
    <row r="163" spans="1:8" ht="15" customHeight="1">
      <c r="A163" s="155" t="s">
        <v>8</v>
      </c>
      <c r="B163" s="145"/>
      <c r="C163" s="145"/>
      <c r="D163" s="145"/>
      <c r="E163" s="145"/>
      <c r="F163" s="145"/>
      <c r="G163" s="145"/>
      <c r="H163" s="145"/>
    </row>
    <row r="164" spans="1:8" ht="37.5" customHeight="1">
      <c r="A164" s="12" t="s">
        <v>46</v>
      </c>
      <c r="B164" s="12">
        <v>2015</v>
      </c>
      <c r="C164" s="12">
        <v>2016</v>
      </c>
      <c r="D164" s="146">
        <v>2017</v>
      </c>
      <c r="E164" s="146">
        <v>2018</v>
      </c>
      <c r="F164" s="3" t="s">
        <v>569</v>
      </c>
      <c r="G164" s="3" t="s">
        <v>570</v>
      </c>
      <c r="H164" s="3" t="s">
        <v>571</v>
      </c>
    </row>
    <row r="165" spans="1:8" ht="15" customHeight="1">
      <c r="A165" s="4" t="s">
        <v>17</v>
      </c>
      <c r="B165" s="147">
        <v>310253497.00000006</v>
      </c>
      <c r="C165" s="147">
        <v>440821148.99999964</v>
      </c>
      <c r="D165" s="147">
        <v>528028722.99999976</v>
      </c>
      <c r="E165" s="147">
        <v>605800226.0000002</v>
      </c>
      <c r="F165" s="148">
        <f>E165/B165*100-100</f>
        <v>95.25975753949362</v>
      </c>
      <c r="G165" s="148">
        <f>E165/C165*100-100</f>
        <v>37.425399705584624</v>
      </c>
      <c r="H165" s="149">
        <f>E165/D165*100-100</f>
        <v>14.728650092771673</v>
      </c>
    </row>
    <row r="166" spans="1:8" ht="15" customHeight="1">
      <c r="A166" s="4" t="s">
        <v>18</v>
      </c>
      <c r="B166" s="147">
        <v>53078845.00000001</v>
      </c>
      <c r="C166" s="147">
        <v>47759846.00000001</v>
      </c>
      <c r="D166" s="147">
        <v>55963754.999999985</v>
      </c>
      <c r="E166" s="147">
        <v>74933303</v>
      </c>
      <c r="F166" s="148">
        <f aca="true" t="shared" si="15" ref="F166:F193">E166/B166*100-100</f>
        <v>41.17357489598726</v>
      </c>
      <c r="G166" s="148">
        <f aca="true" t="shared" si="16" ref="G166:G193">E166/C166*100-100</f>
        <v>56.896031448677576</v>
      </c>
      <c r="H166" s="149">
        <f aca="true" t="shared" si="17" ref="H166:H193">E166/D166*100-100</f>
        <v>33.89613152298307</v>
      </c>
    </row>
    <row r="167" spans="1:8" ht="15" customHeight="1">
      <c r="A167" s="4" t="s">
        <v>19</v>
      </c>
      <c r="B167" s="147">
        <v>11964012.000000002</v>
      </c>
      <c r="C167" s="147">
        <v>10109375.000000002</v>
      </c>
      <c r="D167" s="147">
        <v>13687484.000000007</v>
      </c>
      <c r="E167" s="147">
        <v>16645545.999999989</v>
      </c>
      <c r="F167" s="148">
        <f t="shared" si="15"/>
        <v>39.13013460701967</v>
      </c>
      <c r="G167" s="148">
        <f t="shared" si="16"/>
        <v>64.65455085007713</v>
      </c>
      <c r="H167" s="149">
        <f t="shared" si="17"/>
        <v>21.611437134830467</v>
      </c>
    </row>
    <row r="168" spans="1:8" ht="15" customHeight="1">
      <c r="A168" s="4" t="s">
        <v>20</v>
      </c>
      <c r="B168" s="147">
        <v>843050337.9999992</v>
      </c>
      <c r="C168" s="147">
        <v>754264793.0000005</v>
      </c>
      <c r="D168" s="147">
        <v>809578718.9999986</v>
      </c>
      <c r="E168" s="147">
        <v>790161180.9999992</v>
      </c>
      <c r="F168" s="148">
        <f t="shared" si="15"/>
        <v>-6.273546740455743</v>
      </c>
      <c r="G168" s="148">
        <f t="shared" si="16"/>
        <v>4.759122834996049</v>
      </c>
      <c r="H168" s="149">
        <f t="shared" si="17"/>
        <v>-2.398474360094866</v>
      </c>
    </row>
    <row r="169" spans="1:8" ht="15" customHeight="1">
      <c r="A169" s="4" t="s">
        <v>21</v>
      </c>
      <c r="B169" s="147">
        <v>19448959.99999999</v>
      </c>
      <c r="C169" s="147">
        <v>14073016</v>
      </c>
      <c r="D169" s="147">
        <v>14335055.999999998</v>
      </c>
      <c r="E169" s="147">
        <v>13309899.00000001</v>
      </c>
      <c r="F169" s="148">
        <f t="shared" si="15"/>
        <v>-31.564983423278065</v>
      </c>
      <c r="G169" s="148">
        <f t="shared" si="16"/>
        <v>-5.422554767222536</v>
      </c>
      <c r="H169" s="149">
        <f t="shared" si="17"/>
        <v>-7.151398641205091</v>
      </c>
    </row>
    <row r="170" spans="1:8" ht="15" customHeight="1">
      <c r="A170" s="4" t="s">
        <v>22</v>
      </c>
      <c r="B170" s="147">
        <v>357075013.99999917</v>
      </c>
      <c r="C170" s="147">
        <v>390583147.00000125</v>
      </c>
      <c r="D170" s="147">
        <v>408457483.00000155</v>
      </c>
      <c r="E170" s="147">
        <v>420065780.0000019</v>
      </c>
      <c r="F170" s="148">
        <f t="shared" si="15"/>
        <v>17.640765533934257</v>
      </c>
      <c r="G170" s="148">
        <f t="shared" si="16"/>
        <v>7.548362807369301</v>
      </c>
      <c r="H170" s="149">
        <f t="shared" si="17"/>
        <v>2.841984168031587</v>
      </c>
    </row>
    <row r="171" spans="1:8" ht="15" customHeight="1">
      <c r="A171" s="4" t="s">
        <v>23</v>
      </c>
      <c r="B171" s="147">
        <v>508045663</v>
      </c>
      <c r="C171" s="147">
        <v>493708938</v>
      </c>
      <c r="D171" s="147">
        <v>496827889.0000008</v>
      </c>
      <c r="E171" s="147">
        <v>510015059.0000004</v>
      </c>
      <c r="F171" s="148">
        <f t="shared" si="15"/>
        <v>0.3876415337100241</v>
      </c>
      <c r="G171" s="148">
        <f t="shared" si="16"/>
        <v>3.302780189894065</v>
      </c>
      <c r="H171" s="149">
        <f t="shared" si="17"/>
        <v>2.6542732990578344</v>
      </c>
    </row>
    <row r="172" spans="1:8" ht="15" customHeight="1">
      <c r="A172" s="4" t="s">
        <v>24</v>
      </c>
      <c r="B172" s="147">
        <v>54620039.000000015</v>
      </c>
      <c r="C172" s="147">
        <v>47167087.00000001</v>
      </c>
      <c r="D172" s="147">
        <v>52578541.00000004</v>
      </c>
      <c r="E172" s="147">
        <v>63898308.00000002</v>
      </c>
      <c r="F172" s="148">
        <f t="shared" si="15"/>
        <v>16.986932213651485</v>
      </c>
      <c r="G172" s="148">
        <f t="shared" si="16"/>
        <v>35.47223724034518</v>
      </c>
      <c r="H172" s="149">
        <f t="shared" si="17"/>
        <v>21.529252780140823</v>
      </c>
    </row>
    <row r="173" spans="1:8" ht="15" customHeight="1">
      <c r="A173" s="4" t="s">
        <v>25</v>
      </c>
      <c r="B173" s="147">
        <v>1119046987.0000002</v>
      </c>
      <c r="C173" s="147">
        <v>1020576169.9999965</v>
      </c>
      <c r="D173" s="147">
        <v>1094017562.9999993</v>
      </c>
      <c r="E173" s="147">
        <v>854269647</v>
      </c>
      <c r="F173" s="148">
        <f t="shared" si="15"/>
        <v>-23.660967151149677</v>
      </c>
      <c r="G173" s="148">
        <f t="shared" si="16"/>
        <v>-16.295356278992585</v>
      </c>
      <c r="H173" s="149">
        <f t="shared" si="17"/>
        <v>-21.914448552595985</v>
      </c>
    </row>
    <row r="174" spans="1:8" ht="15" customHeight="1">
      <c r="A174" s="4" t="s">
        <v>26</v>
      </c>
      <c r="B174" s="147">
        <v>104091186.99999999</v>
      </c>
      <c r="C174" s="147">
        <v>96853902</v>
      </c>
      <c r="D174" s="147">
        <v>93324042.99999985</v>
      </c>
      <c r="E174" s="147">
        <v>112698837.99999997</v>
      </c>
      <c r="F174" s="148">
        <f t="shared" si="15"/>
        <v>8.269336961254936</v>
      </c>
      <c r="G174" s="148">
        <f t="shared" si="16"/>
        <v>16.359625862053534</v>
      </c>
      <c r="H174" s="149">
        <f t="shared" si="17"/>
        <v>20.760775441329898</v>
      </c>
    </row>
    <row r="175" spans="1:8" ht="15" customHeight="1">
      <c r="A175" s="4" t="s">
        <v>27</v>
      </c>
      <c r="B175" s="147">
        <v>180839009.0000002</v>
      </c>
      <c r="C175" s="147">
        <v>171752264</v>
      </c>
      <c r="D175" s="147">
        <v>175063113.9999997</v>
      </c>
      <c r="E175" s="147">
        <v>171360753.99999994</v>
      </c>
      <c r="F175" s="148">
        <f t="shared" si="15"/>
        <v>-5.241266833087025</v>
      </c>
      <c r="G175" s="148">
        <f t="shared" si="16"/>
        <v>-0.22795041583850661</v>
      </c>
      <c r="H175" s="149">
        <f t="shared" si="17"/>
        <v>-2.1148715542668555</v>
      </c>
    </row>
    <row r="176" spans="1:8" ht="15" customHeight="1">
      <c r="A176" s="4" t="s">
        <v>28</v>
      </c>
      <c r="B176" s="147">
        <v>68875383</v>
      </c>
      <c r="C176" s="147">
        <v>64241785.99999995</v>
      </c>
      <c r="D176" s="147">
        <v>84670472.00000001</v>
      </c>
      <c r="E176" s="147">
        <v>77137763.99999997</v>
      </c>
      <c r="F176" s="148">
        <f t="shared" si="15"/>
        <v>11.996130751098647</v>
      </c>
      <c r="G176" s="148">
        <f t="shared" si="16"/>
        <v>20.07412745343045</v>
      </c>
      <c r="H176" s="149">
        <f t="shared" si="17"/>
        <v>-8.896499360485493</v>
      </c>
    </row>
    <row r="177" spans="1:8" ht="15" customHeight="1">
      <c r="A177" s="4" t="s">
        <v>29</v>
      </c>
      <c r="B177" s="147">
        <v>43563674.00000002</v>
      </c>
      <c r="C177" s="147">
        <v>48997764.99999996</v>
      </c>
      <c r="D177" s="147">
        <v>56002878.999999955</v>
      </c>
      <c r="E177" s="147">
        <v>58025085.99999996</v>
      </c>
      <c r="F177" s="148">
        <f t="shared" si="15"/>
        <v>33.196033924962194</v>
      </c>
      <c r="G177" s="148">
        <f t="shared" si="16"/>
        <v>18.423944439098406</v>
      </c>
      <c r="H177" s="149">
        <f t="shared" si="17"/>
        <v>3.6108982897111446</v>
      </c>
    </row>
    <row r="178" spans="1:8" ht="15" customHeight="1">
      <c r="A178" s="4" t="s">
        <v>30</v>
      </c>
      <c r="B178" s="147">
        <v>142900349.00000003</v>
      </c>
      <c r="C178" s="147">
        <v>143383881.99999994</v>
      </c>
      <c r="D178" s="147">
        <v>149319679.99999982</v>
      </c>
      <c r="E178" s="147">
        <v>162016802.9999999</v>
      </c>
      <c r="F178" s="148">
        <f t="shared" si="15"/>
        <v>13.377471877272939</v>
      </c>
      <c r="G178" s="148">
        <f t="shared" si="16"/>
        <v>12.995129396761612</v>
      </c>
      <c r="H178" s="149">
        <f t="shared" si="17"/>
        <v>8.50331516917268</v>
      </c>
    </row>
    <row r="179" spans="1:8" ht="15" customHeight="1">
      <c r="A179" s="4" t="s">
        <v>31</v>
      </c>
      <c r="B179" s="147">
        <v>244493932.0000002</v>
      </c>
      <c r="C179" s="147">
        <v>224415806.00000006</v>
      </c>
      <c r="D179" s="147">
        <v>257085974.0000002</v>
      </c>
      <c r="E179" s="147">
        <v>293089487.99999964</v>
      </c>
      <c r="F179" s="148">
        <f t="shared" si="15"/>
        <v>19.875976308483345</v>
      </c>
      <c r="G179" s="148">
        <f t="shared" si="16"/>
        <v>30.601089657650732</v>
      </c>
      <c r="H179" s="149">
        <f t="shared" si="17"/>
        <v>14.004464514271547</v>
      </c>
    </row>
    <row r="180" spans="1:8" ht="15" customHeight="1">
      <c r="A180" s="4" t="s">
        <v>32</v>
      </c>
      <c r="B180" s="147">
        <v>801535562.9999999</v>
      </c>
      <c r="C180" s="147">
        <v>882072709.999999</v>
      </c>
      <c r="D180" s="147">
        <v>944118619.9999976</v>
      </c>
      <c r="E180" s="147">
        <v>980546775.9999987</v>
      </c>
      <c r="F180" s="148">
        <f t="shared" si="15"/>
        <v>22.33353344048676</v>
      </c>
      <c r="G180" s="148">
        <f t="shared" si="16"/>
        <v>11.163939761836602</v>
      </c>
      <c r="H180" s="149">
        <f t="shared" si="17"/>
        <v>3.8584299926211827</v>
      </c>
    </row>
    <row r="181" spans="1:8" ht="15" customHeight="1">
      <c r="A181" s="4" t="s">
        <v>33</v>
      </c>
      <c r="B181" s="147">
        <v>171345170.00000024</v>
      </c>
      <c r="C181" s="147">
        <v>168302611.99999976</v>
      </c>
      <c r="D181" s="147">
        <v>190802508.00000083</v>
      </c>
      <c r="E181" s="147">
        <v>216612626.99999976</v>
      </c>
      <c r="F181" s="148">
        <f t="shared" si="15"/>
        <v>26.418869583542644</v>
      </c>
      <c r="G181" s="148">
        <f t="shared" si="16"/>
        <v>28.704257424121295</v>
      </c>
      <c r="H181" s="149">
        <f t="shared" si="17"/>
        <v>13.527138228182409</v>
      </c>
    </row>
    <row r="182" spans="1:8" ht="15" customHeight="1">
      <c r="A182" s="4" t="s">
        <v>34</v>
      </c>
      <c r="B182" s="147">
        <v>39097597.000000015</v>
      </c>
      <c r="C182" s="147">
        <v>44348180.00000001</v>
      </c>
      <c r="D182" s="147">
        <v>35665138.99999997</v>
      </c>
      <c r="E182" s="147">
        <v>41582129.99999991</v>
      </c>
      <c r="F182" s="148">
        <f t="shared" si="15"/>
        <v>6.354694893396882</v>
      </c>
      <c r="G182" s="148">
        <f t="shared" si="16"/>
        <v>-6.237121793949825</v>
      </c>
      <c r="H182" s="149">
        <f t="shared" si="17"/>
        <v>16.590404989028485</v>
      </c>
    </row>
    <row r="183" spans="1:8" ht="15" customHeight="1">
      <c r="A183" s="4" t="s">
        <v>35</v>
      </c>
      <c r="B183" s="147">
        <v>4544754.000000001</v>
      </c>
      <c r="C183" s="147">
        <v>5881071.000000001</v>
      </c>
      <c r="D183" s="147">
        <v>5565904</v>
      </c>
      <c r="E183" s="147">
        <v>3810784.0000000005</v>
      </c>
      <c r="F183" s="148">
        <f t="shared" si="15"/>
        <v>-16.14982901164727</v>
      </c>
      <c r="G183" s="148">
        <f t="shared" si="16"/>
        <v>-35.202550691872275</v>
      </c>
      <c r="H183" s="149">
        <f t="shared" si="17"/>
        <v>-31.533422064052843</v>
      </c>
    </row>
    <row r="184" spans="1:8" ht="15" customHeight="1">
      <c r="A184" s="4" t="s">
        <v>36</v>
      </c>
      <c r="B184" s="147">
        <v>1877466610.0000002</v>
      </c>
      <c r="C184" s="147">
        <v>1522747915.0000007</v>
      </c>
      <c r="D184" s="147">
        <v>1557443504.9999995</v>
      </c>
      <c r="E184" s="147">
        <v>1511617939.0000043</v>
      </c>
      <c r="F184" s="148">
        <f t="shared" si="15"/>
        <v>-19.486294406055833</v>
      </c>
      <c r="G184" s="148">
        <f t="shared" si="16"/>
        <v>-0.7309138886587476</v>
      </c>
      <c r="H184" s="149">
        <f t="shared" si="17"/>
        <v>-2.942358156355425</v>
      </c>
    </row>
    <row r="185" spans="1:8" ht="15" customHeight="1">
      <c r="A185" s="4" t="s">
        <v>37</v>
      </c>
      <c r="B185" s="147">
        <v>166696583.99999997</v>
      </c>
      <c r="C185" s="147">
        <v>176980615.9999997</v>
      </c>
      <c r="D185" s="147">
        <v>203466097.00000095</v>
      </c>
      <c r="E185" s="147">
        <v>227021797.0000001</v>
      </c>
      <c r="F185" s="148">
        <f t="shared" si="15"/>
        <v>36.188631795838205</v>
      </c>
      <c r="G185" s="148">
        <f t="shared" si="16"/>
        <v>28.274950178724936</v>
      </c>
      <c r="H185" s="149">
        <f t="shared" si="17"/>
        <v>11.577211312997775</v>
      </c>
    </row>
    <row r="186" spans="1:8" ht="15" customHeight="1">
      <c r="A186" s="4" t="s">
        <v>38</v>
      </c>
      <c r="B186" s="147">
        <v>251588687.0000001</v>
      </c>
      <c r="C186" s="147">
        <v>257432149.99999985</v>
      </c>
      <c r="D186" s="147">
        <v>272081708.00000095</v>
      </c>
      <c r="E186" s="147">
        <v>299599583.9999997</v>
      </c>
      <c r="F186" s="148">
        <f t="shared" si="15"/>
        <v>19.083090568376633</v>
      </c>
      <c r="G186" s="148">
        <f t="shared" si="16"/>
        <v>16.380018579652884</v>
      </c>
      <c r="H186" s="149">
        <f t="shared" si="17"/>
        <v>10.113828012281758</v>
      </c>
    </row>
    <row r="187" spans="1:8" ht="15" customHeight="1">
      <c r="A187" s="4" t="s">
        <v>39</v>
      </c>
      <c r="B187" s="147">
        <v>53479899.00000002</v>
      </c>
      <c r="C187" s="147">
        <v>55490834.999999985</v>
      </c>
      <c r="D187" s="147">
        <v>60444333.99999994</v>
      </c>
      <c r="E187" s="147">
        <v>64511537.999999925</v>
      </c>
      <c r="F187" s="148">
        <f t="shared" si="15"/>
        <v>20.62763618906591</v>
      </c>
      <c r="G187" s="148">
        <f t="shared" si="16"/>
        <v>16.256203389262282</v>
      </c>
      <c r="H187" s="149">
        <f t="shared" si="17"/>
        <v>6.7288424420393085</v>
      </c>
    </row>
    <row r="188" spans="1:8" ht="15" customHeight="1">
      <c r="A188" s="4" t="s">
        <v>40</v>
      </c>
      <c r="B188" s="147">
        <v>426323455.0000005</v>
      </c>
      <c r="C188" s="147">
        <v>408269845.00000024</v>
      </c>
      <c r="D188" s="147">
        <v>473836339.00000167</v>
      </c>
      <c r="E188" s="147">
        <v>513838294.99999964</v>
      </c>
      <c r="F188" s="148">
        <f t="shared" si="15"/>
        <v>20.527803238036483</v>
      </c>
      <c r="G188" s="148">
        <f t="shared" si="16"/>
        <v>25.85751832834957</v>
      </c>
      <c r="H188" s="149">
        <f t="shared" si="17"/>
        <v>8.44214609719873</v>
      </c>
    </row>
    <row r="189" spans="1:8" ht="15" customHeight="1">
      <c r="A189" s="4" t="s">
        <v>41</v>
      </c>
      <c r="B189" s="147">
        <v>633953762.999999</v>
      </c>
      <c r="C189" s="147">
        <v>688000404.0000006</v>
      </c>
      <c r="D189" s="147">
        <v>804653682.0000008</v>
      </c>
      <c r="E189" s="147">
        <v>868476365.9999957</v>
      </c>
      <c r="F189" s="148">
        <f t="shared" si="15"/>
        <v>36.99364475576067</v>
      </c>
      <c r="G189" s="148">
        <f t="shared" si="16"/>
        <v>26.23195581728102</v>
      </c>
      <c r="H189" s="149">
        <f t="shared" si="17"/>
        <v>7.931696011302762</v>
      </c>
    </row>
    <row r="190" spans="1:8" ht="15" customHeight="1">
      <c r="A190" s="4" t="s">
        <v>42</v>
      </c>
      <c r="B190" s="147">
        <v>259910750.9999997</v>
      </c>
      <c r="C190" s="147">
        <v>224288293.0000003</v>
      </c>
      <c r="D190" s="147">
        <v>271089050.00000036</v>
      </c>
      <c r="E190" s="147">
        <v>237384549.99999985</v>
      </c>
      <c r="F190" s="148">
        <f t="shared" si="15"/>
        <v>-8.666898507788119</v>
      </c>
      <c r="G190" s="148">
        <f t="shared" si="16"/>
        <v>5.839028343757363</v>
      </c>
      <c r="H190" s="149">
        <f t="shared" si="17"/>
        <v>-12.432999414768119</v>
      </c>
    </row>
    <row r="191" spans="1:8" ht="15" customHeight="1">
      <c r="A191" s="4" t="s">
        <v>43</v>
      </c>
      <c r="B191" s="147">
        <v>94195749.00000021</v>
      </c>
      <c r="C191" s="147">
        <v>103529685.00000024</v>
      </c>
      <c r="D191" s="147">
        <v>108271622.99999979</v>
      </c>
      <c r="E191" s="147">
        <v>113468633.0000001</v>
      </c>
      <c r="F191" s="148">
        <f t="shared" si="15"/>
        <v>20.460460482139013</v>
      </c>
      <c r="G191" s="148">
        <f t="shared" si="16"/>
        <v>9.600094890658497</v>
      </c>
      <c r="H191" s="149">
        <f t="shared" si="17"/>
        <v>4.799974227781107</v>
      </c>
    </row>
    <row r="192" spans="1:8" ht="15" customHeight="1">
      <c r="A192" s="4" t="s">
        <v>5</v>
      </c>
      <c r="B192" s="147">
        <v>68628391.00000007</v>
      </c>
      <c r="C192" s="147">
        <v>65856058</v>
      </c>
      <c r="D192" s="147">
        <v>69260488.99999972</v>
      </c>
      <c r="E192" s="147">
        <v>115356535.00000003</v>
      </c>
      <c r="F192" s="148">
        <f t="shared" si="15"/>
        <v>68.08864861774174</v>
      </c>
      <c r="G192" s="148">
        <f t="shared" si="16"/>
        <v>75.16465227845862</v>
      </c>
      <c r="H192" s="149">
        <f t="shared" si="17"/>
        <v>66.5546066242768</v>
      </c>
    </row>
    <row r="193" spans="1:8" ht="15" customHeight="1">
      <c r="A193" s="8" t="s">
        <v>6</v>
      </c>
      <c r="B193" s="82">
        <f>SUM(B165:B192)</f>
        <v>8910113861.999998</v>
      </c>
      <c r="C193" s="82">
        <f>SUM(C165:C192)</f>
        <v>8571909299.999998</v>
      </c>
      <c r="D193" s="82">
        <f>SUM(D165:D192)</f>
        <v>9285640373.000002</v>
      </c>
      <c r="E193" s="150">
        <f>SUM(E165:E192)</f>
        <v>9417255236</v>
      </c>
      <c r="F193" s="151">
        <f t="shared" si="15"/>
        <v>5.691749643771303</v>
      </c>
      <c r="G193" s="151">
        <f t="shared" si="16"/>
        <v>9.861816153374406</v>
      </c>
      <c r="H193" s="152">
        <f t="shared" si="17"/>
        <v>1.4174021145886258</v>
      </c>
    </row>
    <row r="195" spans="1:8" ht="15" customHeight="1">
      <c r="A195" s="155" t="s">
        <v>7</v>
      </c>
      <c r="B195" s="145"/>
      <c r="C195" s="145"/>
      <c r="D195" s="145"/>
      <c r="E195" s="145"/>
      <c r="F195" s="145"/>
      <c r="G195" s="145"/>
      <c r="H195" s="145"/>
    </row>
    <row r="196" spans="1:8" ht="32.25" customHeight="1">
      <c r="A196" s="12" t="s">
        <v>46</v>
      </c>
      <c r="B196" s="12">
        <v>2015</v>
      </c>
      <c r="C196" s="12">
        <v>2016</v>
      </c>
      <c r="D196" s="146">
        <v>2017</v>
      </c>
      <c r="E196" s="146">
        <v>2018</v>
      </c>
      <c r="F196" s="3" t="s">
        <v>569</v>
      </c>
      <c r="G196" s="3" t="s">
        <v>570</v>
      </c>
      <c r="H196" s="3" t="s">
        <v>571</v>
      </c>
    </row>
    <row r="197" spans="1:8" ht="15" customHeight="1">
      <c r="A197" s="4" t="s">
        <v>17</v>
      </c>
      <c r="B197" s="147">
        <v>665747624.9999998</v>
      </c>
      <c r="C197" s="147">
        <v>702884107.9999993</v>
      </c>
      <c r="D197" s="147">
        <v>780573203.000002</v>
      </c>
      <c r="E197" s="147">
        <v>781943450.0000014</v>
      </c>
      <c r="F197" s="148">
        <f>E197/B197*100-100</f>
        <v>17.453434400160518</v>
      </c>
      <c r="G197" s="148">
        <f>E197/C197*100-100</f>
        <v>11.247848841675932</v>
      </c>
      <c r="H197" s="149">
        <f>E197/D197*100-100</f>
        <v>0.17554368952623634</v>
      </c>
    </row>
    <row r="198" spans="1:8" ht="15" customHeight="1">
      <c r="A198" s="4" t="s">
        <v>18</v>
      </c>
      <c r="B198" s="147">
        <v>132070637.00000003</v>
      </c>
      <c r="C198" s="147">
        <v>123222265</v>
      </c>
      <c r="D198" s="147">
        <v>127864046.00000012</v>
      </c>
      <c r="E198" s="147">
        <v>107313637.00000018</v>
      </c>
      <c r="F198" s="148">
        <f aca="true" t="shared" si="18" ref="F198:F225">E198/B198*100-100</f>
        <v>-18.745271895674918</v>
      </c>
      <c r="G198" s="148">
        <f aca="true" t="shared" si="19" ref="G198:G225">E198/C198*100-100</f>
        <v>-12.910514183455263</v>
      </c>
      <c r="H198" s="149">
        <f aca="true" t="shared" si="20" ref="H198:H225">E198/D198*100-100</f>
        <v>-16.072077838049893</v>
      </c>
    </row>
    <row r="199" spans="1:8" ht="15" customHeight="1">
      <c r="A199" s="4" t="s">
        <v>19</v>
      </c>
      <c r="B199" s="147">
        <v>85954645.00000001</v>
      </c>
      <c r="C199" s="147">
        <v>31980572.000000007</v>
      </c>
      <c r="D199" s="147">
        <v>124780340.99999997</v>
      </c>
      <c r="E199" s="147">
        <v>194629862.00000018</v>
      </c>
      <c r="F199" s="148">
        <f t="shared" si="18"/>
        <v>126.4332102121999</v>
      </c>
      <c r="G199" s="148">
        <f t="shared" si="19"/>
        <v>508.5878076227034</v>
      </c>
      <c r="H199" s="149">
        <f t="shared" si="20"/>
        <v>55.9779853462656</v>
      </c>
    </row>
    <row r="200" spans="1:8" ht="15" customHeight="1">
      <c r="A200" s="4" t="s">
        <v>20</v>
      </c>
      <c r="B200" s="147">
        <v>1653747802.0000017</v>
      </c>
      <c r="C200" s="147">
        <v>1679615149.0000017</v>
      </c>
      <c r="D200" s="147">
        <v>1730191333.0000045</v>
      </c>
      <c r="E200" s="147">
        <v>1803958709.9999943</v>
      </c>
      <c r="F200" s="148">
        <f t="shared" si="18"/>
        <v>9.083060175096307</v>
      </c>
      <c r="G200" s="148">
        <f t="shared" si="19"/>
        <v>7.403098327258093</v>
      </c>
      <c r="H200" s="149">
        <f t="shared" si="20"/>
        <v>4.263538696155834</v>
      </c>
    </row>
    <row r="201" spans="1:8" ht="15" customHeight="1">
      <c r="A201" s="4" t="s">
        <v>21</v>
      </c>
      <c r="B201" s="147">
        <v>86270183.00000004</v>
      </c>
      <c r="C201" s="147">
        <v>85394519.99999999</v>
      </c>
      <c r="D201" s="147">
        <v>87798304.00000004</v>
      </c>
      <c r="E201" s="147">
        <v>103552792.99999994</v>
      </c>
      <c r="F201" s="148">
        <f t="shared" si="18"/>
        <v>20.033120829243956</v>
      </c>
      <c r="G201" s="148">
        <f t="shared" si="19"/>
        <v>21.26397923426464</v>
      </c>
      <c r="H201" s="149">
        <f t="shared" si="20"/>
        <v>17.94395595614226</v>
      </c>
    </row>
    <row r="202" spans="1:8" ht="15" customHeight="1">
      <c r="A202" s="4" t="s">
        <v>22</v>
      </c>
      <c r="B202" s="147">
        <v>127473812.00000004</v>
      </c>
      <c r="C202" s="147">
        <v>147856047.00000054</v>
      </c>
      <c r="D202" s="147">
        <v>140826720.99999973</v>
      </c>
      <c r="E202" s="147">
        <v>150526759.99999982</v>
      </c>
      <c r="F202" s="148">
        <f t="shared" si="18"/>
        <v>18.0844580061666</v>
      </c>
      <c r="G202" s="148">
        <f t="shared" si="19"/>
        <v>1.8062927111796085</v>
      </c>
      <c r="H202" s="149">
        <f t="shared" si="20"/>
        <v>6.887925055075385</v>
      </c>
    </row>
    <row r="203" spans="1:8" ht="15" customHeight="1">
      <c r="A203" s="4" t="s">
        <v>23</v>
      </c>
      <c r="B203" s="147">
        <v>729586511.0000001</v>
      </c>
      <c r="C203" s="147">
        <v>659869476.0000005</v>
      </c>
      <c r="D203" s="147">
        <v>710953838.9999976</v>
      </c>
      <c r="E203" s="147">
        <v>766387738.9999979</v>
      </c>
      <c r="F203" s="148">
        <f t="shared" si="18"/>
        <v>5.044121217312053</v>
      </c>
      <c r="G203" s="148">
        <f t="shared" si="19"/>
        <v>16.142323122095334</v>
      </c>
      <c r="H203" s="149">
        <f t="shared" si="20"/>
        <v>7.797116628271056</v>
      </c>
    </row>
    <row r="204" spans="1:8" ht="15" customHeight="1">
      <c r="A204" s="4" t="s">
        <v>24</v>
      </c>
      <c r="B204" s="147">
        <v>114233338.99999994</v>
      </c>
      <c r="C204" s="147">
        <v>99714449.99999997</v>
      </c>
      <c r="D204" s="147">
        <v>106555742.99999982</v>
      </c>
      <c r="E204" s="147">
        <v>113667027.99999996</v>
      </c>
      <c r="F204" s="148">
        <f t="shared" si="18"/>
        <v>-0.49574931885689466</v>
      </c>
      <c r="G204" s="148">
        <f t="shared" si="19"/>
        <v>13.992533679923014</v>
      </c>
      <c r="H204" s="149">
        <f t="shared" si="20"/>
        <v>6.673769803285154</v>
      </c>
    </row>
    <row r="205" spans="1:8" ht="15" customHeight="1">
      <c r="A205" s="4" t="s">
        <v>25</v>
      </c>
      <c r="B205" s="147">
        <v>85212363.99999996</v>
      </c>
      <c r="C205" s="147">
        <v>78393529.00000004</v>
      </c>
      <c r="D205" s="147">
        <v>85860281.00000007</v>
      </c>
      <c r="E205" s="147">
        <v>89246641.99999987</v>
      </c>
      <c r="F205" s="148">
        <f t="shared" si="18"/>
        <v>4.7343810341888</v>
      </c>
      <c r="G205" s="148">
        <f t="shared" si="19"/>
        <v>13.844399070234246</v>
      </c>
      <c r="H205" s="149">
        <f t="shared" si="20"/>
        <v>3.944036707729609</v>
      </c>
    </row>
    <row r="206" spans="1:8" ht="15" customHeight="1">
      <c r="A206" s="4" t="s">
        <v>26</v>
      </c>
      <c r="B206" s="147">
        <v>314735628.9999999</v>
      </c>
      <c r="C206" s="147">
        <v>338290491.9999998</v>
      </c>
      <c r="D206" s="147">
        <v>341331981.00000006</v>
      </c>
      <c r="E206" s="147">
        <v>318578351.9999998</v>
      </c>
      <c r="F206" s="148">
        <f t="shared" si="18"/>
        <v>1.2209367627711316</v>
      </c>
      <c r="G206" s="148">
        <f t="shared" si="19"/>
        <v>-5.826986115826159</v>
      </c>
      <c r="H206" s="149">
        <f t="shared" si="20"/>
        <v>-6.666128656722677</v>
      </c>
    </row>
    <row r="207" spans="1:8" ht="15" customHeight="1">
      <c r="A207" s="4" t="s">
        <v>27</v>
      </c>
      <c r="B207" s="147">
        <v>6442354.999999996</v>
      </c>
      <c r="C207" s="147">
        <v>18051984.99999998</v>
      </c>
      <c r="D207" s="147">
        <v>18781964.999999985</v>
      </c>
      <c r="E207" s="147">
        <v>18167261.00000001</v>
      </c>
      <c r="F207" s="148">
        <f t="shared" si="18"/>
        <v>181.99720443843938</v>
      </c>
      <c r="G207" s="148">
        <f t="shared" si="19"/>
        <v>0.6385779735581991</v>
      </c>
      <c r="H207" s="149">
        <f t="shared" si="20"/>
        <v>-3.272841792645096</v>
      </c>
    </row>
    <row r="208" spans="1:8" ht="15" customHeight="1">
      <c r="A208" s="4" t="s">
        <v>28</v>
      </c>
      <c r="B208" s="147">
        <v>111016551.00000003</v>
      </c>
      <c r="C208" s="147">
        <v>100689783.00000006</v>
      </c>
      <c r="D208" s="147">
        <v>121017200.9999997</v>
      </c>
      <c r="E208" s="147">
        <v>128546624.00000013</v>
      </c>
      <c r="F208" s="148">
        <f t="shared" si="18"/>
        <v>15.790504066371241</v>
      </c>
      <c r="G208" s="148">
        <f t="shared" si="19"/>
        <v>27.666005596615562</v>
      </c>
      <c r="H208" s="149">
        <f t="shared" si="20"/>
        <v>6.221779166748746</v>
      </c>
    </row>
    <row r="209" spans="1:8" ht="15" customHeight="1">
      <c r="A209" s="4" t="s">
        <v>29</v>
      </c>
      <c r="B209" s="147">
        <v>39028753.000000045</v>
      </c>
      <c r="C209" s="147">
        <v>47291449.00000004</v>
      </c>
      <c r="D209" s="147">
        <v>42615911.99999999</v>
      </c>
      <c r="E209" s="147">
        <v>59504072.99999997</v>
      </c>
      <c r="F209" s="148">
        <f t="shared" si="18"/>
        <v>52.462142461994375</v>
      </c>
      <c r="G209" s="148">
        <f t="shared" si="19"/>
        <v>25.82416960833642</v>
      </c>
      <c r="H209" s="149">
        <f t="shared" si="20"/>
        <v>39.62876824036988</v>
      </c>
    </row>
    <row r="210" spans="1:8" ht="15" customHeight="1">
      <c r="A210" s="4" t="s">
        <v>30</v>
      </c>
      <c r="B210" s="147">
        <v>99495561.99999997</v>
      </c>
      <c r="C210" s="147">
        <v>101384787.00000003</v>
      </c>
      <c r="D210" s="147">
        <v>101930168.99999994</v>
      </c>
      <c r="E210" s="147">
        <v>97796695.99999985</v>
      </c>
      <c r="F210" s="148">
        <f t="shared" si="18"/>
        <v>-1.7074791737948232</v>
      </c>
      <c r="G210" s="148">
        <f t="shared" si="19"/>
        <v>-3.5390822490953866</v>
      </c>
      <c r="H210" s="149">
        <f t="shared" si="20"/>
        <v>-4.055200771814754</v>
      </c>
    </row>
    <row r="211" spans="1:8" ht="15" customHeight="1">
      <c r="A211" s="4" t="s">
        <v>31</v>
      </c>
      <c r="B211" s="147">
        <v>306962507.9999999</v>
      </c>
      <c r="C211" s="147">
        <v>311025718.9999997</v>
      </c>
      <c r="D211" s="147">
        <v>342677235.0000002</v>
      </c>
      <c r="E211" s="147">
        <v>400767361.00000066</v>
      </c>
      <c r="F211" s="148">
        <f t="shared" si="18"/>
        <v>30.55905869781361</v>
      </c>
      <c r="G211" s="148">
        <f t="shared" si="19"/>
        <v>28.85344732536447</v>
      </c>
      <c r="H211" s="149">
        <f t="shared" si="20"/>
        <v>16.95184858136271</v>
      </c>
    </row>
    <row r="212" spans="1:8" ht="15" customHeight="1">
      <c r="A212" s="4" t="s">
        <v>32</v>
      </c>
      <c r="B212" s="147">
        <v>699984385</v>
      </c>
      <c r="C212" s="147">
        <v>692870458.0000002</v>
      </c>
      <c r="D212" s="147">
        <v>730922522.9999994</v>
      </c>
      <c r="E212" s="147">
        <v>783219128.0000031</v>
      </c>
      <c r="F212" s="148">
        <f t="shared" si="18"/>
        <v>11.890942824389299</v>
      </c>
      <c r="G212" s="148">
        <f t="shared" si="19"/>
        <v>13.039763632122245</v>
      </c>
      <c r="H212" s="149">
        <f t="shared" si="20"/>
        <v>7.1548766598896805</v>
      </c>
    </row>
    <row r="213" spans="1:8" ht="15" customHeight="1">
      <c r="A213" s="4" t="s">
        <v>33</v>
      </c>
      <c r="B213" s="147">
        <v>197931336.99999997</v>
      </c>
      <c r="C213" s="147">
        <v>225424204.9999995</v>
      </c>
      <c r="D213" s="147">
        <v>228970373.00000003</v>
      </c>
      <c r="E213" s="147">
        <v>231238317.00000036</v>
      </c>
      <c r="F213" s="148">
        <f t="shared" si="18"/>
        <v>16.827542573513952</v>
      </c>
      <c r="G213" s="148">
        <f t="shared" si="19"/>
        <v>2.579187093063439</v>
      </c>
      <c r="H213" s="149">
        <f t="shared" si="20"/>
        <v>0.9904967050039772</v>
      </c>
    </row>
    <row r="214" spans="1:8" ht="15" customHeight="1">
      <c r="A214" s="4" t="s">
        <v>34</v>
      </c>
      <c r="B214" s="147">
        <v>40215007</v>
      </c>
      <c r="C214" s="147">
        <v>44260962.00000003</v>
      </c>
      <c r="D214" s="147">
        <v>46865944.00000004</v>
      </c>
      <c r="E214" s="147">
        <v>51088084.00000002</v>
      </c>
      <c r="F214" s="148">
        <f t="shared" si="18"/>
        <v>27.037361947991272</v>
      </c>
      <c r="G214" s="148">
        <f t="shared" si="19"/>
        <v>15.424703150374341</v>
      </c>
      <c r="H214" s="149">
        <f t="shared" si="20"/>
        <v>9.008972485436288</v>
      </c>
    </row>
    <row r="215" spans="1:8" ht="15" customHeight="1">
      <c r="A215" s="4" t="s">
        <v>35</v>
      </c>
      <c r="B215" s="147">
        <v>23182952.000000004</v>
      </c>
      <c r="C215" s="147">
        <v>25722185</v>
      </c>
      <c r="D215" s="147">
        <v>24940109</v>
      </c>
      <c r="E215" s="147">
        <v>21326789.000000015</v>
      </c>
      <c r="F215" s="148">
        <f t="shared" si="18"/>
        <v>-8.006586046505163</v>
      </c>
      <c r="G215" s="148">
        <f t="shared" si="19"/>
        <v>-17.087957341104527</v>
      </c>
      <c r="H215" s="149">
        <f t="shared" si="20"/>
        <v>-14.487988003580838</v>
      </c>
    </row>
    <row r="216" spans="1:8" ht="15" customHeight="1">
      <c r="A216" s="4" t="s">
        <v>36</v>
      </c>
      <c r="B216" s="147">
        <v>755508344.9999999</v>
      </c>
      <c r="C216" s="147">
        <v>675183180.0000007</v>
      </c>
      <c r="D216" s="147">
        <v>833741320.9999985</v>
      </c>
      <c r="E216" s="147">
        <v>951440065.0000006</v>
      </c>
      <c r="F216" s="148">
        <f t="shared" si="18"/>
        <v>25.933759871308993</v>
      </c>
      <c r="G216" s="148">
        <f t="shared" si="19"/>
        <v>40.9158422755732</v>
      </c>
      <c r="H216" s="149">
        <f t="shared" si="20"/>
        <v>14.116937836166386</v>
      </c>
    </row>
    <row r="217" spans="1:8" ht="15" customHeight="1">
      <c r="A217" s="4" t="s">
        <v>37</v>
      </c>
      <c r="B217" s="147">
        <v>270257359.9999997</v>
      </c>
      <c r="C217" s="147">
        <v>281899010.9999994</v>
      </c>
      <c r="D217" s="147">
        <v>305384278.0000015</v>
      </c>
      <c r="E217" s="147">
        <v>328463014.9999989</v>
      </c>
      <c r="F217" s="148">
        <f t="shared" si="18"/>
        <v>21.537121135202113</v>
      </c>
      <c r="G217" s="148">
        <f t="shared" si="19"/>
        <v>16.517973523503997</v>
      </c>
      <c r="H217" s="149">
        <f t="shared" si="20"/>
        <v>7.55727739199375</v>
      </c>
    </row>
    <row r="218" spans="1:8" ht="15" customHeight="1">
      <c r="A218" s="4" t="s">
        <v>38</v>
      </c>
      <c r="B218" s="147">
        <v>121537286.99999982</v>
      </c>
      <c r="C218" s="147">
        <v>140878457.00000003</v>
      </c>
      <c r="D218" s="147">
        <v>142856573.99999964</v>
      </c>
      <c r="E218" s="147">
        <v>158237033.00000003</v>
      </c>
      <c r="F218" s="148">
        <f t="shared" si="18"/>
        <v>30.19628535891232</v>
      </c>
      <c r="G218" s="148">
        <f t="shared" si="19"/>
        <v>12.321668173864225</v>
      </c>
      <c r="H218" s="149">
        <f t="shared" si="20"/>
        <v>10.766364171662431</v>
      </c>
    </row>
    <row r="219" spans="1:8" ht="15" customHeight="1">
      <c r="A219" s="4" t="s">
        <v>39</v>
      </c>
      <c r="B219" s="147">
        <v>76713436.00000003</v>
      </c>
      <c r="C219" s="147">
        <v>85556603.99999991</v>
      </c>
      <c r="D219" s="147">
        <v>93710645.99999984</v>
      </c>
      <c r="E219" s="147">
        <v>103328558.99999994</v>
      </c>
      <c r="F219" s="148">
        <f t="shared" si="18"/>
        <v>34.694213149310514</v>
      </c>
      <c r="G219" s="148">
        <f t="shared" si="19"/>
        <v>20.772160381681417</v>
      </c>
      <c r="H219" s="149">
        <f t="shared" si="20"/>
        <v>10.263415535519968</v>
      </c>
    </row>
    <row r="220" spans="1:8" ht="15" customHeight="1">
      <c r="A220" s="4" t="s">
        <v>40</v>
      </c>
      <c r="B220" s="147">
        <v>279615346.9999998</v>
      </c>
      <c r="C220" s="147">
        <v>287753028.00000024</v>
      </c>
      <c r="D220" s="147">
        <v>339494823.0000014</v>
      </c>
      <c r="E220" s="147">
        <v>356054818.0000003</v>
      </c>
      <c r="F220" s="148">
        <f t="shared" si="18"/>
        <v>27.33736607096911</v>
      </c>
      <c r="G220" s="148">
        <f t="shared" si="19"/>
        <v>23.736254132484746</v>
      </c>
      <c r="H220" s="149">
        <f t="shared" si="20"/>
        <v>4.877834322675028</v>
      </c>
    </row>
    <row r="221" spans="1:8" ht="15" customHeight="1">
      <c r="A221" s="4" t="s">
        <v>41</v>
      </c>
      <c r="B221" s="147">
        <v>605419446.9999995</v>
      </c>
      <c r="C221" s="147">
        <v>653557421.0000019</v>
      </c>
      <c r="D221" s="147">
        <v>808468722.0000033</v>
      </c>
      <c r="E221" s="147">
        <v>821078681.9999965</v>
      </c>
      <c r="F221" s="148">
        <f t="shared" si="18"/>
        <v>35.62145815907317</v>
      </c>
      <c r="G221" s="148">
        <f t="shared" si="19"/>
        <v>25.632217708380097</v>
      </c>
      <c r="H221" s="149">
        <f t="shared" si="20"/>
        <v>1.559733809960946</v>
      </c>
    </row>
    <row r="222" spans="1:8" ht="15" customHeight="1">
      <c r="A222" s="4" t="s">
        <v>42</v>
      </c>
      <c r="B222" s="147">
        <v>4553592163.999997</v>
      </c>
      <c r="C222" s="147">
        <v>5519851631.000013</v>
      </c>
      <c r="D222" s="147">
        <v>6042186372.000004</v>
      </c>
      <c r="E222" s="147">
        <v>6385702365.999989</v>
      </c>
      <c r="F222" s="148">
        <f t="shared" si="18"/>
        <v>40.234393771237905</v>
      </c>
      <c r="G222" s="148">
        <f t="shared" si="19"/>
        <v>15.686123339570841</v>
      </c>
      <c r="H222" s="149">
        <f t="shared" si="20"/>
        <v>5.685292919660114</v>
      </c>
    </row>
    <row r="223" spans="1:8" ht="15" customHeight="1">
      <c r="A223" s="4" t="s">
        <v>43</v>
      </c>
      <c r="B223" s="147">
        <v>127839372</v>
      </c>
      <c r="C223" s="147">
        <v>132577313.99999993</v>
      </c>
      <c r="D223" s="147">
        <v>135476151.00000015</v>
      </c>
      <c r="E223" s="147">
        <v>139743175.00000003</v>
      </c>
      <c r="F223" s="148">
        <f t="shared" si="18"/>
        <v>9.311531192440484</v>
      </c>
      <c r="G223" s="148">
        <f t="shared" si="19"/>
        <v>5.405043128268616</v>
      </c>
      <c r="H223" s="149">
        <f t="shared" si="20"/>
        <v>3.149649564519933</v>
      </c>
    </row>
    <row r="224" spans="1:8" ht="15" customHeight="1">
      <c r="A224" s="4" t="s">
        <v>5</v>
      </c>
      <c r="B224" s="147">
        <v>110008268.00000013</v>
      </c>
      <c r="C224" s="147">
        <v>90119500.99999996</v>
      </c>
      <c r="D224" s="147">
        <v>85438110.99999996</v>
      </c>
      <c r="E224" s="147">
        <v>127122652.00000004</v>
      </c>
      <c r="F224" s="148">
        <f t="shared" si="18"/>
        <v>15.557361561223644</v>
      </c>
      <c r="G224" s="148">
        <f t="shared" si="19"/>
        <v>41.06009308684489</v>
      </c>
      <c r="H224" s="149">
        <f t="shared" si="20"/>
        <v>48.78916506007502</v>
      </c>
    </row>
    <row r="225" spans="1:8" ht="15" customHeight="1">
      <c r="A225" s="8" t="s">
        <v>6</v>
      </c>
      <c r="B225" s="82">
        <f>SUM(B197:B224)</f>
        <v>12419782982.999996</v>
      </c>
      <c r="C225" s="82">
        <f>SUM(C197:C224)</f>
        <v>13381318288.000015</v>
      </c>
      <c r="D225" s="82">
        <f>SUM(D197:D224)</f>
        <v>14682214221.000011</v>
      </c>
      <c r="E225" s="150">
        <f>SUM(E197:E224)</f>
        <v>15592629670.999983</v>
      </c>
      <c r="F225" s="151">
        <f t="shared" si="18"/>
        <v>25.54671601221156</v>
      </c>
      <c r="G225" s="151">
        <f t="shared" si="19"/>
        <v>16.525362713948795</v>
      </c>
      <c r="H225" s="152">
        <f t="shared" si="20"/>
        <v>6.200804839761844</v>
      </c>
    </row>
  </sheetData>
  <sheetProtection/>
  <hyperlinks>
    <hyperlink ref="V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2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41.00390625" style="31" customWidth="1"/>
    <col min="2" max="5" width="20.421875" style="31" customWidth="1"/>
    <col min="6" max="8" width="9.140625" style="31" customWidth="1"/>
    <col min="9" max="10" width="16.140625" style="31" bestFit="1" customWidth="1"/>
    <col min="11" max="11" width="16.140625" style="31" customWidth="1"/>
    <col min="12" max="12" width="8.00390625" style="31" bestFit="1" customWidth="1"/>
    <col min="13" max="13" width="8.7109375" style="31" customWidth="1"/>
    <col min="14" max="16" width="17.421875" style="31" bestFit="1" customWidth="1"/>
    <col min="17" max="17" width="17.421875" style="31" customWidth="1"/>
    <col min="18" max="19" width="9.140625" style="31" customWidth="1"/>
    <col min="20" max="22" width="16.140625" style="31" bestFit="1" customWidth="1"/>
    <col min="23" max="23" width="16.140625" style="31" customWidth="1"/>
    <col min="24" max="25" width="9.140625" style="31" customWidth="1"/>
    <col min="26" max="28" width="17.421875" style="31" bestFit="1" customWidth="1"/>
    <col min="29" max="29" width="17.421875" style="31" customWidth="1"/>
    <col min="30" max="31" width="9.140625" style="31" customWidth="1"/>
    <col min="32" max="34" width="17.421875" style="31" bestFit="1" customWidth="1"/>
    <col min="35" max="35" width="17.421875" style="31" customWidth="1"/>
    <col min="36" max="16384" width="9.140625" style="31" customWidth="1"/>
  </cols>
  <sheetData>
    <row r="1" spans="1:13" ht="15" customHeight="1">
      <c r="A1" s="141" t="str">
        <f>'Indice tavole'!C10</f>
        <v>Esportazioni per provincia e voce merceologica*. Anni 2015-2018. Valori in milioni di euro e variazioni percentuali rispetto all'anno precedente</v>
      </c>
      <c r="M1" s="143" t="s">
        <v>111</v>
      </c>
    </row>
    <row r="2" spans="1:13" ht="15" customHeight="1">
      <c r="A2" s="141"/>
      <c r="M2" s="143"/>
    </row>
    <row r="3" spans="1:7" ht="15" customHeight="1">
      <c r="A3" s="157" t="s">
        <v>9</v>
      </c>
      <c r="B3" s="157"/>
      <c r="C3" s="157"/>
      <c r="D3" s="157"/>
      <c r="E3" s="157"/>
      <c r="F3" s="157"/>
      <c r="G3" s="157"/>
    </row>
    <row r="4" spans="1:8" ht="30" customHeight="1">
      <c r="A4" s="158" t="s">
        <v>46</v>
      </c>
      <c r="B4" s="12">
        <v>2015</v>
      </c>
      <c r="C4" s="12">
        <v>2016</v>
      </c>
      <c r="D4" s="159">
        <v>2017</v>
      </c>
      <c r="E4" s="159">
        <v>2018</v>
      </c>
      <c r="F4" s="3" t="s">
        <v>569</v>
      </c>
      <c r="G4" s="3" t="s">
        <v>570</v>
      </c>
      <c r="H4" s="3" t="s">
        <v>571</v>
      </c>
    </row>
    <row r="5" spans="1:8" ht="15" customHeight="1">
      <c r="A5" s="4" t="s">
        <v>17</v>
      </c>
      <c r="B5" s="147">
        <v>8410299</v>
      </c>
      <c r="C5" s="147">
        <v>7694590.000000002</v>
      </c>
      <c r="D5" s="147">
        <v>7045172.000000001</v>
      </c>
      <c r="E5" s="147">
        <v>3237495.999999999</v>
      </c>
      <c r="F5" s="148">
        <f>E5/B5*100-100</f>
        <v>-61.505577863521864</v>
      </c>
      <c r="G5" s="148">
        <f>E5/C5*100-100</f>
        <v>-57.925035641925064</v>
      </c>
      <c r="H5" s="149">
        <f>E5/D5*100-100</f>
        <v>-54.04660099143075</v>
      </c>
    </row>
    <row r="6" spans="1:8" ht="15" customHeight="1">
      <c r="A6" s="4" t="s">
        <v>18</v>
      </c>
      <c r="B6" s="147">
        <v>68275</v>
      </c>
      <c r="C6" s="147">
        <v>50557.99999999999</v>
      </c>
      <c r="D6" s="147">
        <v>28404.999999999996</v>
      </c>
      <c r="E6" s="147">
        <v>4301</v>
      </c>
      <c r="F6" s="148">
        <f aca="true" t="shared" si="0" ref="F6:F33">E6/B6*100-100</f>
        <v>-93.70047601611131</v>
      </c>
      <c r="G6" s="148">
        <f aca="true" t="shared" si="1" ref="G6:G33">E6/C6*100-100</f>
        <v>-91.49293880295897</v>
      </c>
      <c r="H6" s="149">
        <f aca="true" t="shared" si="2" ref="H6:H33">E6/D6*100-100</f>
        <v>-84.8582995951417</v>
      </c>
    </row>
    <row r="7" spans="1:8" ht="15" customHeight="1">
      <c r="A7" s="4" t="s">
        <v>19</v>
      </c>
      <c r="B7" s="147">
        <v>5063</v>
      </c>
      <c r="C7" s="147">
        <v>16338.000000000002</v>
      </c>
      <c r="D7" s="147">
        <v>18300</v>
      </c>
      <c r="E7" s="147">
        <v>42488</v>
      </c>
      <c r="F7" s="148">
        <f t="shared" si="0"/>
        <v>739.1862532095596</v>
      </c>
      <c r="G7" s="148">
        <f t="shared" si="1"/>
        <v>160.0563104419145</v>
      </c>
      <c r="H7" s="149">
        <f t="shared" si="2"/>
        <v>132.17486338797815</v>
      </c>
    </row>
    <row r="8" spans="1:8" ht="15" customHeight="1">
      <c r="A8" s="4" t="s">
        <v>20</v>
      </c>
      <c r="B8" s="147">
        <v>31524095</v>
      </c>
      <c r="C8" s="147">
        <v>37462862.99999998</v>
      </c>
      <c r="D8" s="147">
        <v>37417568.999999896</v>
      </c>
      <c r="E8" s="147">
        <v>41541968.99999996</v>
      </c>
      <c r="F8" s="148">
        <f t="shared" si="0"/>
        <v>31.77846659832727</v>
      </c>
      <c r="G8" s="148">
        <f t="shared" si="1"/>
        <v>10.888398999296939</v>
      </c>
      <c r="H8" s="149">
        <f t="shared" si="2"/>
        <v>11.022629503269116</v>
      </c>
    </row>
    <row r="9" spans="1:8" ht="15" customHeight="1">
      <c r="A9" s="4" t="s">
        <v>21</v>
      </c>
      <c r="B9" s="147">
        <v>364537</v>
      </c>
      <c r="C9" s="147">
        <v>6264376</v>
      </c>
      <c r="D9" s="147">
        <v>4777402.999999996</v>
      </c>
      <c r="E9" s="147">
        <v>3500260.9999999986</v>
      </c>
      <c r="F9" s="148">
        <f t="shared" si="0"/>
        <v>860.1936154629019</v>
      </c>
      <c r="G9" s="148">
        <f t="shared" si="1"/>
        <v>-44.12434694213759</v>
      </c>
      <c r="H9" s="149">
        <f t="shared" si="2"/>
        <v>-26.73297605414487</v>
      </c>
    </row>
    <row r="10" spans="1:8" ht="15" customHeight="1">
      <c r="A10" s="4" t="s">
        <v>22</v>
      </c>
      <c r="B10" s="147">
        <v>15772204</v>
      </c>
      <c r="C10" s="147">
        <v>16383824.000000002</v>
      </c>
      <c r="D10" s="147">
        <v>14470080.999999985</v>
      </c>
      <c r="E10" s="147">
        <v>12895883.999999998</v>
      </c>
      <c r="F10" s="148">
        <f t="shared" si="0"/>
        <v>-18.236639597103874</v>
      </c>
      <c r="G10" s="148">
        <f t="shared" si="1"/>
        <v>-21.288924978686325</v>
      </c>
      <c r="H10" s="149">
        <f t="shared" si="2"/>
        <v>-10.878978493624118</v>
      </c>
    </row>
    <row r="11" spans="1:8" ht="15" customHeight="1">
      <c r="A11" s="4" t="s">
        <v>23</v>
      </c>
      <c r="B11" s="147">
        <v>44161777</v>
      </c>
      <c r="C11" s="147">
        <v>47085870.999999985</v>
      </c>
      <c r="D11" s="147">
        <v>59634758.00000007</v>
      </c>
      <c r="E11" s="147">
        <v>63911382.00000004</v>
      </c>
      <c r="F11" s="148">
        <f t="shared" si="0"/>
        <v>44.72103783323763</v>
      </c>
      <c r="G11" s="148">
        <f t="shared" si="1"/>
        <v>35.7336726339841</v>
      </c>
      <c r="H11" s="149">
        <f t="shared" si="2"/>
        <v>7.17136137284227</v>
      </c>
    </row>
    <row r="12" spans="1:8" ht="15" customHeight="1">
      <c r="A12" s="4" t="s">
        <v>24</v>
      </c>
      <c r="B12" s="147">
        <v>17957366</v>
      </c>
      <c r="C12" s="147">
        <v>19580623.999999996</v>
      </c>
      <c r="D12" s="147">
        <v>20086913.999999996</v>
      </c>
      <c r="E12" s="147">
        <v>21389932.99999999</v>
      </c>
      <c r="F12" s="148">
        <f t="shared" si="0"/>
        <v>19.115091823600338</v>
      </c>
      <c r="G12" s="148">
        <f t="shared" si="1"/>
        <v>9.240303066950233</v>
      </c>
      <c r="H12" s="149">
        <f t="shared" si="2"/>
        <v>6.486904857560475</v>
      </c>
    </row>
    <row r="13" spans="1:8" ht="15" customHeight="1">
      <c r="A13" s="4" t="s">
        <v>25</v>
      </c>
      <c r="B13" s="147">
        <v>29298785</v>
      </c>
      <c r="C13" s="147">
        <v>37707452.000000015</v>
      </c>
      <c r="D13" s="147">
        <v>39890054.00000003</v>
      </c>
      <c r="E13" s="147">
        <v>37181971.999999985</v>
      </c>
      <c r="F13" s="148">
        <f t="shared" si="0"/>
        <v>26.906190819858182</v>
      </c>
      <c r="G13" s="148">
        <f t="shared" si="1"/>
        <v>-1.3935706926048113</v>
      </c>
      <c r="H13" s="149">
        <f t="shared" si="2"/>
        <v>-6.788865214371583</v>
      </c>
    </row>
    <row r="14" spans="1:8" ht="15" customHeight="1">
      <c r="A14" s="4" t="s">
        <v>26</v>
      </c>
      <c r="B14" s="147">
        <v>3208283</v>
      </c>
      <c r="C14" s="147">
        <v>4493080.999999999</v>
      </c>
      <c r="D14" s="147">
        <v>5183106.000000001</v>
      </c>
      <c r="E14" s="147">
        <v>4319395.999999997</v>
      </c>
      <c r="F14" s="148">
        <f t="shared" si="0"/>
        <v>34.632636834094654</v>
      </c>
      <c r="G14" s="148">
        <f t="shared" si="1"/>
        <v>-3.865610257193268</v>
      </c>
      <c r="H14" s="149">
        <f t="shared" si="2"/>
        <v>-16.663946290120307</v>
      </c>
    </row>
    <row r="15" spans="1:8" ht="15" customHeight="1">
      <c r="A15" s="4" t="s">
        <v>27</v>
      </c>
      <c r="B15" s="147">
        <v>427760</v>
      </c>
      <c r="C15" s="147">
        <v>515345.9999999999</v>
      </c>
      <c r="D15" s="147">
        <v>1309565.0000000005</v>
      </c>
      <c r="E15" s="147">
        <v>1282476.9999999998</v>
      </c>
      <c r="F15" s="148">
        <f t="shared" si="0"/>
        <v>199.81227791284823</v>
      </c>
      <c r="G15" s="148">
        <f t="shared" si="1"/>
        <v>148.85746663406724</v>
      </c>
      <c r="H15" s="149">
        <f t="shared" si="2"/>
        <v>-2.0684731189364953</v>
      </c>
    </row>
    <row r="16" spans="1:8" ht="15" customHeight="1">
      <c r="A16" s="4" t="s">
        <v>28</v>
      </c>
      <c r="B16" s="147">
        <v>2754121647</v>
      </c>
      <c r="C16" s="147">
        <v>2788209092.9999995</v>
      </c>
      <c r="D16" s="147">
        <v>2767563147.9999886</v>
      </c>
      <c r="E16" s="147">
        <v>2717698545.000002</v>
      </c>
      <c r="F16" s="148">
        <f t="shared" si="0"/>
        <v>-1.3224943073837352</v>
      </c>
      <c r="G16" s="148">
        <f t="shared" si="1"/>
        <v>-2.5288830804339426</v>
      </c>
      <c r="H16" s="149">
        <f t="shared" si="2"/>
        <v>-1.8017512278273244</v>
      </c>
    </row>
    <row r="17" spans="1:8" ht="15" customHeight="1">
      <c r="A17" s="4" t="s">
        <v>29</v>
      </c>
      <c r="B17" s="147">
        <v>18676973</v>
      </c>
      <c r="C17" s="147">
        <v>19524407.99999998</v>
      </c>
      <c r="D17" s="147">
        <v>15967398.00000001</v>
      </c>
      <c r="E17" s="147">
        <v>14640827</v>
      </c>
      <c r="F17" s="148">
        <f t="shared" si="0"/>
        <v>-21.61027913891614</v>
      </c>
      <c r="G17" s="148">
        <f t="shared" si="1"/>
        <v>-25.012696927865804</v>
      </c>
      <c r="H17" s="149">
        <f t="shared" si="2"/>
        <v>-8.307997333065842</v>
      </c>
    </row>
    <row r="18" spans="1:8" ht="15" customHeight="1">
      <c r="A18" s="4" t="s">
        <v>30</v>
      </c>
      <c r="B18" s="147">
        <v>6856836</v>
      </c>
      <c r="C18" s="147">
        <v>6619139.999999999</v>
      </c>
      <c r="D18" s="147">
        <v>9617359.000000017</v>
      </c>
      <c r="E18" s="147">
        <v>10195457.999999985</v>
      </c>
      <c r="F18" s="148">
        <f t="shared" si="0"/>
        <v>48.690416396133514</v>
      </c>
      <c r="G18" s="148">
        <f t="shared" si="1"/>
        <v>54.02994951005701</v>
      </c>
      <c r="H18" s="149">
        <f t="shared" si="2"/>
        <v>6.010995326263341</v>
      </c>
    </row>
    <row r="19" spans="1:8" ht="15" customHeight="1">
      <c r="A19" s="4" t="s">
        <v>31</v>
      </c>
      <c r="B19" s="147">
        <v>30327441</v>
      </c>
      <c r="C19" s="147">
        <v>32477758.999999985</v>
      </c>
      <c r="D19" s="147">
        <v>37842617.00000008</v>
      </c>
      <c r="E19" s="147">
        <v>31655707.00000001</v>
      </c>
      <c r="F19" s="148">
        <f t="shared" si="0"/>
        <v>4.379749679506446</v>
      </c>
      <c r="G19" s="148">
        <f t="shared" si="1"/>
        <v>-2.5311229139916094</v>
      </c>
      <c r="H19" s="149">
        <f t="shared" si="2"/>
        <v>-16.349054295055907</v>
      </c>
    </row>
    <row r="20" spans="1:8" ht="15" customHeight="1">
      <c r="A20" s="4" t="s">
        <v>32</v>
      </c>
      <c r="B20" s="147">
        <v>16671866</v>
      </c>
      <c r="C20" s="147">
        <v>19861998.999999993</v>
      </c>
      <c r="D20" s="147">
        <v>24217585.99999999</v>
      </c>
      <c r="E20" s="147">
        <v>22007532.000000015</v>
      </c>
      <c r="F20" s="148">
        <f t="shared" si="0"/>
        <v>32.004012028407715</v>
      </c>
      <c r="G20" s="148">
        <f t="shared" si="1"/>
        <v>10.802200725113437</v>
      </c>
      <c r="H20" s="149">
        <f t="shared" si="2"/>
        <v>-9.125822862774086</v>
      </c>
    </row>
    <row r="21" spans="1:8" ht="15" customHeight="1">
      <c r="A21" s="4" t="s">
        <v>33</v>
      </c>
      <c r="B21" s="147">
        <v>81389108</v>
      </c>
      <c r="C21" s="147">
        <v>90976181.00000003</v>
      </c>
      <c r="D21" s="147">
        <v>74598026.99999994</v>
      </c>
      <c r="E21" s="147">
        <v>96812397.00000007</v>
      </c>
      <c r="F21" s="148">
        <f t="shared" si="0"/>
        <v>18.95006516105333</v>
      </c>
      <c r="G21" s="148">
        <f t="shared" si="1"/>
        <v>6.415103311492089</v>
      </c>
      <c r="H21" s="149">
        <f t="shared" si="2"/>
        <v>29.778763451746727</v>
      </c>
    </row>
    <row r="22" spans="1:8" ht="15" customHeight="1">
      <c r="A22" s="4" t="s">
        <v>34</v>
      </c>
      <c r="B22" s="147">
        <v>626417</v>
      </c>
      <c r="C22" s="147">
        <v>2186843.9999999986</v>
      </c>
      <c r="D22" s="147">
        <v>6305421.999999995</v>
      </c>
      <c r="E22" s="147">
        <v>4151879.0000000005</v>
      </c>
      <c r="F22" s="148">
        <f t="shared" si="0"/>
        <v>562.7979445002292</v>
      </c>
      <c r="G22" s="148">
        <f t="shared" si="1"/>
        <v>89.85711829467502</v>
      </c>
      <c r="H22" s="149">
        <f t="shared" si="2"/>
        <v>-34.153828244961176</v>
      </c>
    </row>
    <row r="23" spans="1:8" ht="15" customHeight="1">
      <c r="A23" s="4" t="s">
        <v>35</v>
      </c>
      <c r="B23" s="147">
        <v>322170</v>
      </c>
      <c r="C23" s="147">
        <v>77223</v>
      </c>
      <c r="D23" s="147">
        <v>182701</v>
      </c>
      <c r="E23" s="147">
        <v>709998</v>
      </c>
      <c r="F23" s="148">
        <f t="shared" si="0"/>
        <v>120.37992364279728</v>
      </c>
      <c r="G23" s="148">
        <f t="shared" si="1"/>
        <v>819.4126102327027</v>
      </c>
      <c r="H23" s="149">
        <f t="shared" si="2"/>
        <v>288.6119944608951</v>
      </c>
    </row>
    <row r="24" spans="1:8" ht="15" customHeight="1">
      <c r="A24" s="4" t="s">
        <v>36</v>
      </c>
      <c r="B24" s="147">
        <v>75371846</v>
      </c>
      <c r="C24" s="147">
        <v>66862247.00000002</v>
      </c>
      <c r="D24" s="147">
        <v>71516257.99999999</v>
      </c>
      <c r="E24" s="147">
        <v>78930241.99999997</v>
      </c>
      <c r="F24" s="148">
        <f t="shared" si="0"/>
        <v>4.721120934201323</v>
      </c>
      <c r="G24" s="148">
        <f t="shared" si="1"/>
        <v>18.049041935428733</v>
      </c>
      <c r="H24" s="149">
        <f t="shared" si="2"/>
        <v>10.366851129151613</v>
      </c>
    </row>
    <row r="25" spans="1:8" ht="15" customHeight="1">
      <c r="A25" s="4" t="s">
        <v>37</v>
      </c>
      <c r="B25" s="147">
        <v>66026200</v>
      </c>
      <c r="C25" s="147">
        <v>60720802.99999998</v>
      </c>
      <c r="D25" s="147">
        <v>67090042.00000013</v>
      </c>
      <c r="E25" s="147">
        <v>60867651.99999998</v>
      </c>
      <c r="F25" s="148">
        <f t="shared" si="0"/>
        <v>-7.812880341440248</v>
      </c>
      <c r="G25" s="148">
        <f t="shared" si="1"/>
        <v>0.24184298089733147</v>
      </c>
      <c r="H25" s="149">
        <f t="shared" si="2"/>
        <v>-9.274684907784277</v>
      </c>
    </row>
    <row r="26" spans="1:8" ht="15" customHeight="1">
      <c r="A26" s="4" t="s">
        <v>38</v>
      </c>
      <c r="B26" s="147">
        <v>81835094</v>
      </c>
      <c r="C26" s="147">
        <v>85142824.00000001</v>
      </c>
      <c r="D26" s="147">
        <v>82489587.99999993</v>
      </c>
      <c r="E26" s="147">
        <v>88931528.00000004</v>
      </c>
      <c r="F26" s="148">
        <f t="shared" si="0"/>
        <v>8.671626869518903</v>
      </c>
      <c r="G26" s="148">
        <f t="shared" si="1"/>
        <v>4.4498218663736395</v>
      </c>
      <c r="H26" s="149">
        <f t="shared" si="2"/>
        <v>7.809397714533532</v>
      </c>
    </row>
    <row r="27" spans="1:8" ht="15" customHeight="1">
      <c r="A27" s="4" t="s">
        <v>39</v>
      </c>
      <c r="B27" s="147">
        <v>19044090</v>
      </c>
      <c r="C27" s="147">
        <v>16220942.000000004</v>
      </c>
      <c r="D27" s="147">
        <v>19120125.999999996</v>
      </c>
      <c r="E27" s="147">
        <v>19563646.00000002</v>
      </c>
      <c r="F27" s="148">
        <f t="shared" si="0"/>
        <v>2.72817446252364</v>
      </c>
      <c r="G27" s="148">
        <f t="shared" si="1"/>
        <v>20.607335874821658</v>
      </c>
      <c r="H27" s="149">
        <f t="shared" si="2"/>
        <v>2.319649985570308</v>
      </c>
    </row>
    <row r="28" spans="1:8" ht="15" customHeight="1">
      <c r="A28" s="4" t="s">
        <v>40</v>
      </c>
      <c r="B28" s="147">
        <v>43450704</v>
      </c>
      <c r="C28" s="147">
        <v>45486971.99999998</v>
      </c>
      <c r="D28" s="147">
        <v>47635755</v>
      </c>
      <c r="E28" s="147">
        <v>43325378.99999995</v>
      </c>
      <c r="F28" s="148">
        <f t="shared" si="0"/>
        <v>-0.2884303094376861</v>
      </c>
      <c r="G28" s="148">
        <f t="shared" si="1"/>
        <v>-4.7521145175370805</v>
      </c>
      <c r="H28" s="149">
        <f t="shared" si="2"/>
        <v>-9.048614848237534</v>
      </c>
    </row>
    <row r="29" spans="1:8" ht="15" customHeight="1">
      <c r="A29" s="4" t="s">
        <v>41</v>
      </c>
      <c r="B29" s="147">
        <v>393184337</v>
      </c>
      <c r="C29" s="147">
        <v>406410421.00000006</v>
      </c>
      <c r="D29" s="147">
        <v>428949202.00000095</v>
      </c>
      <c r="E29" s="147">
        <v>457159056.0000007</v>
      </c>
      <c r="F29" s="148">
        <f t="shared" si="0"/>
        <v>16.270922562207943</v>
      </c>
      <c r="G29" s="148">
        <f t="shared" si="1"/>
        <v>12.48704077890774</v>
      </c>
      <c r="H29" s="149">
        <f t="shared" si="2"/>
        <v>6.576502268443349</v>
      </c>
    </row>
    <row r="30" spans="1:8" ht="15" customHeight="1">
      <c r="A30" s="4" t="s">
        <v>42</v>
      </c>
      <c r="B30" s="147">
        <v>5183313</v>
      </c>
      <c r="C30" s="147">
        <v>5448067.999999998</v>
      </c>
      <c r="D30" s="147">
        <v>6955545.000000005</v>
      </c>
      <c r="E30" s="147">
        <v>6489544.999999997</v>
      </c>
      <c r="F30" s="148">
        <f t="shared" si="0"/>
        <v>25.200716221459075</v>
      </c>
      <c r="G30" s="148">
        <f t="shared" si="1"/>
        <v>19.116446417335453</v>
      </c>
      <c r="H30" s="149">
        <f t="shared" si="2"/>
        <v>-6.699690678444426</v>
      </c>
    </row>
    <row r="31" spans="1:8" ht="15" customHeight="1">
      <c r="A31" s="4" t="s">
        <v>43</v>
      </c>
      <c r="B31" s="147">
        <v>28282280</v>
      </c>
      <c r="C31" s="147">
        <v>22837735.000000015</v>
      </c>
      <c r="D31" s="147">
        <v>29807393.999999993</v>
      </c>
      <c r="E31" s="147">
        <v>29395547.00000002</v>
      </c>
      <c r="F31" s="148">
        <f t="shared" si="0"/>
        <v>3.93627034312658</v>
      </c>
      <c r="G31" s="148">
        <f t="shared" si="1"/>
        <v>28.714809064909474</v>
      </c>
      <c r="H31" s="149">
        <f t="shared" si="2"/>
        <v>-1.3816940857022644</v>
      </c>
    </row>
    <row r="32" spans="1:8" ht="15" customHeight="1">
      <c r="A32" s="4" t="s">
        <v>5</v>
      </c>
      <c r="B32" s="147">
        <v>9103767</v>
      </c>
      <c r="C32" s="147">
        <v>10563380.99999999</v>
      </c>
      <c r="D32" s="147">
        <v>9151108</v>
      </c>
      <c r="E32" s="147">
        <v>22071629.00000001</v>
      </c>
      <c r="F32" s="148">
        <f t="shared" si="0"/>
        <v>142.44501204830934</v>
      </c>
      <c r="G32" s="148">
        <f t="shared" si="1"/>
        <v>108.94474032509129</v>
      </c>
      <c r="H32" s="149">
        <f t="shared" si="2"/>
        <v>141.19078258064502</v>
      </c>
    </row>
    <row r="33" spans="1:8" ht="15" customHeight="1">
      <c r="A33" s="8" t="s">
        <v>6</v>
      </c>
      <c r="B33" s="82">
        <f>SUM(B5:B32)</f>
        <v>3781672533</v>
      </c>
      <c r="C33" s="82">
        <f>SUM(C5:C32)</f>
        <v>3856880962.9999995</v>
      </c>
      <c r="D33" s="82">
        <f>SUM(D5:D32)</f>
        <v>3888870602.9999895</v>
      </c>
      <c r="E33" s="82">
        <f>SUM(E5:E32)</f>
        <v>3893914126.000003</v>
      </c>
      <c r="F33" s="152">
        <f t="shared" si="0"/>
        <v>2.9680410458745428</v>
      </c>
      <c r="G33" s="152">
        <f t="shared" si="1"/>
        <v>0.9601842357923829</v>
      </c>
      <c r="H33" s="152">
        <f t="shared" si="2"/>
        <v>0.12969120124806466</v>
      </c>
    </row>
    <row r="34" ht="12.75" customHeight="1">
      <c r="E34" s="136"/>
    </row>
    <row r="35" spans="1:7" ht="12.75" customHeight="1">
      <c r="A35" s="160" t="s">
        <v>12</v>
      </c>
      <c r="B35" s="161"/>
      <c r="C35" s="161"/>
      <c r="D35" s="161"/>
      <c r="E35" s="161"/>
      <c r="F35" s="161"/>
      <c r="G35" s="161"/>
    </row>
    <row r="36" spans="1:14" ht="12.75" customHeight="1">
      <c r="A36" s="158" t="s">
        <v>46</v>
      </c>
      <c r="B36" s="146">
        <v>2015</v>
      </c>
      <c r="C36" s="146">
        <v>2016</v>
      </c>
      <c r="D36" s="146">
        <v>2017</v>
      </c>
      <c r="E36" s="146">
        <v>2018</v>
      </c>
      <c r="F36" s="3" t="s">
        <v>569</v>
      </c>
      <c r="G36" s="3" t="s">
        <v>570</v>
      </c>
      <c r="H36" s="3" t="s">
        <v>571</v>
      </c>
      <c r="I36" s="153"/>
      <c r="J36" s="154"/>
      <c r="K36" s="154"/>
      <c r="L36" s="153"/>
      <c r="M36" s="154"/>
      <c r="N36" s="153"/>
    </row>
    <row r="37" spans="1:8" ht="12.75" customHeight="1">
      <c r="A37" s="4" t="s">
        <v>17</v>
      </c>
      <c r="B37" s="147">
        <v>147183410</v>
      </c>
      <c r="C37" s="147">
        <v>151531312.0000005</v>
      </c>
      <c r="D37" s="147">
        <v>169170174.0000003</v>
      </c>
      <c r="E37" s="147">
        <v>173740083.00000012</v>
      </c>
      <c r="F37" s="148">
        <f>E37/B37*100-100</f>
        <v>18.043251613751934</v>
      </c>
      <c r="G37" s="148">
        <f>E37/C37*100-100</f>
        <v>14.65622563869806</v>
      </c>
      <c r="H37" s="149">
        <f>E37/D37*100-100</f>
        <v>2.7013680319320343</v>
      </c>
    </row>
    <row r="38" spans="1:8" ht="15" customHeight="1">
      <c r="A38" s="4" t="s">
        <v>18</v>
      </c>
      <c r="B38" s="147">
        <v>5244519</v>
      </c>
      <c r="C38" s="147">
        <v>4790833</v>
      </c>
      <c r="D38" s="147">
        <v>7248688.000000003</v>
      </c>
      <c r="E38" s="147">
        <v>7546597.000000001</v>
      </c>
      <c r="F38" s="148">
        <f aca="true" t="shared" si="3" ref="F38:F65">E38/B38*100-100</f>
        <v>43.894931069941805</v>
      </c>
      <c r="G38" s="148">
        <f aca="true" t="shared" si="4" ref="G38:G65">E38/C38*100-100</f>
        <v>57.52160428050823</v>
      </c>
      <c r="H38" s="149">
        <f aca="true" t="shared" si="5" ref="H38:H65">E38/D38*100-100</f>
        <v>4.1098333932981745</v>
      </c>
    </row>
    <row r="39" spans="1:8" ht="15" customHeight="1">
      <c r="A39" s="4" t="s">
        <v>19</v>
      </c>
      <c r="B39" s="147">
        <v>2040278</v>
      </c>
      <c r="C39" s="147">
        <v>1090386.9999999995</v>
      </c>
      <c r="D39" s="147">
        <v>2234491.000000002</v>
      </c>
      <c r="E39" s="147">
        <v>2237225</v>
      </c>
      <c r="F39" s="148">
        <f t="shared" si="3"/>
        <v>9.652949254954478</v>
      </c>
      <c r="G39" s="148">
        <f t="shared" si="4"/>
        <v>105.17715269899597</v>
      </c>
      <c r="H39" s="149">
        <f t="shared" si="5"/>
        <v>0.12235448699493645</v>
      </c>
    </row>
    <row r="40" spans="1:8" ht="15" customHeight="1">
      <c r="A40" s="4" t="s">
        <v>20</v>
      </c>
      <c r="B40" s="147">
        <v>309912531</v>
      </c>
      <c r="C40" s="147">
        <v>361165597</v>
      </c>
      <c r="D40" s="147">
        <v>392062895.0000005</v>
      </c>
      <c r="E40" s="147">
        <v>382640812.9999992</v>
      </c>
      <c r="F40" s="148">
        <f t="shared" si="3"/>
        <v>23.467357633241107</v>
      </c>
      <c r="G40" s="148">
        <f t="shared" si="4"/>
        <v>5.946085723109235</v>
      </c>
      <c r="H40" s="149">
        <f t="shared" si="5"/>
        <v>-2.403206760997165</v>
      </c>
    </row>
    <row r="41" spans="1:8" ht="15" customHeight="1">
      <c r="A41" s="4" t="s">
        <v>21</v>
      </c>
      <c r="B41" s="147">
        <v>129358035</v>
      </c>
      <c r="C41" s="147">
        <v>145812623.99999997</v>
      </c>
      <c r="D41" s="147">
        <v>140467296.9999998</v>
      </c>
      <c r="E41" s="147">
        <v>150053531.99999994</v>
      </c>
      <c r="F41" s="148">
        <f t="shared" si="3"/>
        <v>15.998617325935683</v>
      </c>
      <c r="G41" s="148">
        <f t="shared" si="4"/>
        <v>2.908464221863241</v>
      </c>
      <c r="H41" s="149">
        <f t="shared" si="5"/>
        <v>6.824531549147821</v>
      </c>
    </row>
    <row r="42" spans="1:8" ht="15" customHeight="1">
      <c r="A42" s="4" t="s">
        <v>22</v>
      </c>
      <c r="B42" s="147">
        <v>132128408</v>
      </c>
      <c r="C42" s="147">
        <v>132864657.99999987</v>
      </c>
      <c r="D42" s="147">
        <v>141461343.99999964</v>
      </c>
      <c r="E42" s="147">
        <v>145356069.9999995</v>
      </c>
      <c r="F42" s="148">
        <f t="shared" si="3"/>
        <v>10.011217269793704</v>
      </c>
      <c r="G42" s="148">
        <f t="shared" si="4"/>
        <v>9.401606257097825</v>
      </c>
      <c r="H42" s="149">
        <f t="shared" si="5"/>
        <v>2.7532086786902426</v>
      </c>
    </row>
    <row r="43" spans="1:8" ht="15" customHeight="1">
      <c r="A43" s="4" t="s">
        <v>23</v>
      </c>
      <c r="B43" s="147">
        <v>321688398</v>
      </c>
      <c r="C43" s="147">
        <v>294924736.00000083</v>
      </c>
      <c r="D43" s="147">
        <v>250664112.00000006</v>
      </c>
      <c r="E43" s="147">
        <v>254752949.00000018</v>
      </c>
      <c r="F43" s="148">
        <f t="shared" si="3"/>
        <v>-20.807542148287183</v>
      </c>
      <c r="G43" s="148">
        <f t="shared" si="4"/>
        <v>-13.621030078670827</v>
      </c>
      <c r="H43" s="149">
        <f t="shared" si="5"/>
        <v>1.6312015977780305</v>
      </c>
    </row>
    <row r="44" spans="1:8" ht="15" customHeight="1">
      <c r="A44" s="4" t="s">
        <v>24</v>
      </c>
      <c r="B44" s="147">
        <v>48170626</v>
      </c>
      <c r="C44" s="147">
        <v>55831894</v>
      </c>
      <c r="D44" s="147">
        <v>57997584.99999997</v>
      </c>
      <c r="E44" s="147">
        <v>53345216.99999999</v>
      </c>
      <c r="F44" s="148">
        <f t="shared" si="3"/>
        <v>10.742212484429814</v>
      </c>
      <c r="G44" s="148">
        <f t="shared" si="4"/>
        <v>-4.453864667388871</v>
      </c>
      <c r="H44" s="149">
        <f t="shared" si="5"/>
        <v>-8.02165814317955</v>
      </c>
    </row>
    <row r="45" spans="1:8" ht="15" customHeight="1">
      <c r="A45" s="4" t="s">
        <v>25</v>
      </c>
      <c r="B45" s="147">
        <v>132410588</v>
      </c>
      <c r="C45" s="147">
        <v>146638019.9999998</v>
      </c>
      <c r="D45" s="147">
        <v>137765300.9999999</v>
      </c>
      <c r="E45" s="147">
        <v>138846577.00000015</v>
      </c>
      <c r="F45" s="148">
        <f t="shared" si="3"/>
        <v>4.860630178607892</v>
      </c>
      <c r="G45" s="148">
        <f t="shared" si="4"/>
        <v>-5.313385300755996</v>
      </c>
      <c r="H45" s="149">
        <f t="shared" si="5"/>
        <v>0.7848681722839785</v>
      </c>
    </row>
    <row r="46" spans="1:8" ht="15" customHeight="1">
      <c r="A46" s="4" t="s">
        <v>26</v>
      </c>
      <c r="B46" s="147">
        <v>319601057</v>
      </c>
      <c r="C46" s="147">
        <v>325080656.9999996</v>
      </c>
      <c r="D46" s="147">
        <v>323662565.0000007</v>
      </c>
      <c r="E46" s="147">
        <v>343760127.0000001</v>
      </c>
      <c r="F46" s="148">
        <f t="shared" si="3"/>
        <v>7.559133322891398</v>
      </c>
      <c r="G46" s="148">
        <f t="shared" si="4"/>
        <v>5.746103189400344</v>
      </c>
      <c r="H46" s="149">
        <f t="shared" si="5"/>
        <v>6.2094181327393585</v>
      </c>
    </row>
    <row r="47" spans="1:8" ht="15" customHeight="1">
      <c r="A47" s="4" t="s">
        <v>27</v>
      </c>
      <c r="B47" s="147">
        <v>64565704</v>
      </c>
      <c r="C47" s="147">
        <v>58551835.99999996</v>
      </c>
      <c r="D47" s="147">
        <v>62165998.00000007</v>
      </c>
      <c r="E47" s="147">
        <v>57694248.000000104</v>
      </c>
      <c r="F47" s="148">
        <f t="shared" si="3"/>
        <v>-10.64257891465087</v>
      </c>
      <c r="G47" s="148">
        <f t="shared" si="4"/>
        <v>-1.4646645751635532</v>
      </c>
      <c r="H47" s="149">
        <f t="shared" si="5"/>
        <v>-7.193240909604569</v>
      </c>
    </row>
    <row r="48" spans="1:8" ht="15" customHeight="1">
      <c r="A48" s="4" t="s">
        <v>28</v>
      </c>
      <c r="B48" s="147">
        <v>444434077</v>
      </c>
      <c r="C48" s="147">
        <v>516216465.9999997</v>
      </c>
      <c r="D48" s="147">
        <v>640884768.0000001</v>
      </c>
      <c r="E48" s="147">
        <v>729497456.9999989</v>
      </c>
      <c r="F48" s="148">
        <f t="shared" si="3"/>
        <v>64.14075669539599</v>
      </c>
      <c r="G48" s="148">
        <f t="shared" si="4"/>
        <v>41.31619292438441</v>
      </c>
      <c r="H48" s="149">
        <f t="shared" si="5"/>
        <v>13.826618048129163</v>
      </c>
    </row>
    <row r="49" spans="1:8" ht="15" customHeight="1">
      <c r="A49" s="4" t="s">
        <v>29</v>
      </c>
      <c r="B49" s="147">
        <v>213653766</v>
      </c>
      <c r="C49" s="147">
        <v>230222802</v>
      </c>
      <c r="D49" s="147">
        <v>234125289</v>
      </c>
      <c r="E49" s="147">
        <v>237337233.99999896</v>
      </c>
      <c r="F49" s="148">
        <f t="shared" si="3"/>
        <v>11.08497567976356</v>
      </c>
      <c r="G49" s="148">
        <f t="shared" si="4"/>
        <v>3.0902377775764194</v>
      </c>
      <c r="H49" s="149">
        <f t="shared" si="5"/>
        <v>1.3718915259935756</v>
      </c>
    </row>
    <row r="50" spans="1:8" ht="15" customHeight="1">
      <c r="A50" s="4" t="s">
        <v>30</v>
      </c>
      <c r="B50" s="147">
        <v>29006883</v>
      </c>
      <c r="C50" s="147">
        <v>35970923.000000015</v>
      </c>
      <c r="D50" s="147">
        <v>29580643.999999963</v>
      </c>
      <c r="E50" s="147">
        <v>34321229</v>
      </c>
      <c r="F50" s="148">
        <f t="shared" si="3"/>
        <v>18.320982644015913</v>
      </c>
      <c r="G50" s="148">
        <f t="shared" si="4"/>
        <v>-4.586187571556096</v>
      </c>
      <c r="H50" s="149">
        <f t="shared" si="5"/>
        <v>16.02596954954747</v>
      </c>
    </row>
    <row r="51" spans="1:8" ht="15" customHeight="1">
      <c r="A51" s="4" t="s">
        <v>31</v>
      </c>
      <c r="B51" s="147">
        <v>279274456</v>
      </c>
      <c r="C51" s="147">
        <v>297980048.0000014</v>
      </c>
      <c r="D51" s="147">
        <v>303880272.99999976</v>
      </c>
      <c r="E51" s="147">
        <v>315339138.0000008</v>
      </c>
      <c r="F51" s="148">
        <f t="shared" si="3"/>
        <v>12.913705935211198</v>
      </c>
      <c r="G51" s="148">
        <f t="shared" si="4"/>
        <v>5.825588027289427</v>
      </c>
      <c r="H51" s="149">
        <f t="shared" si="5"/>
        <v>3.7708485933869866</v>
      </c>
    </row>
    <row r="52" spans="1:8" ht="15" customHeight="1">
      <c r="A52" s="4" t="s">
        <v>32</v>
      </c>
      <c r="B52" s="147">
        <v>450803645</v>
      </c>
      <c r="C52" s="147">
        <v>499918918.9999994</v>
      </c>
      <c r="D52" s="147">
        <v>478569027.00000006</v>
      </c>
      <c r="E52" s="147">
        <v>481575608.0000009</v>
      </c>
      <c r="F52" s="148">
        <f t="shared" si="3"/>
        <v>6.826023556220548</v>
      </c>
      <c r="G52" s="148">
        <f t="shared" si="4"/>
        <v>-3.669257214088063</v>
      </c>
      <c r="H52" s="149">
        <f t="shared" si="5"/>
        <v>0.6282439586297954</v>
      </c>
    </row>
    <row r="53" spans="1:8" ht="15" customHeight="1">
      <c r="A53" s="4" t="s">
        <v>33</v>
      </c>
      <c r="B53" s="147">
        <v>469731861</v>
      </c>
      <c r="C53" s="147">
        <v>479506004.9999998</v>
      </c>
      <c r="D53" s="147">
        <v>507736624.9999993</v>
      </c>
      <c r="E53" s="147">
        <v>521538231.999999</v>
      </c>
      <c r="F53" s="148">
        <f t="shared" si="3"/>
        <v>11.028924222791645</v>
      </c>
      <c r="G53" s="148">
        <f t="shared" si="4"/>
        <v>8.765735269571692</v>
      </c>
      <c r="H53" s="149">
        <f t="shared" si="5"/>
        <v>2.7182610669458143</v>
      </c>
    </row>
    <row r="54" spans="1:8" ht="15" customHeight="1">
      <c r="A54" s="4" t="s">
        <v>34</v>
      </c>
      <c r="B54" s="147">
        <v>145398624</v>
      </c>
      <c r="C54" s="147">
        <v>161684279.00000003</v>
      </c>
      <c r="D54" s="147">
        <v>138030865</v>
      </c>
      <c r="E54" s="147">
        <v>152852950.00000006</v>
      </c>
      <c r="F54" s="148">
        <f t="shared" si="3"/>
        <v>5.126820182287318</v>
      </c>
      <c r="G54" s="148">
        <f t="shared" si="4"/>
        <v>-5.4620826802833164</v>
      </c>
      <c r="H54" s="149">
        <f t="shared" si="5"/>
        <v>10.738239595904915</v>
      </c>
    </row>
    <row r="55" spans="1:8" ht="15" customHeight="1">
      <c r="A55" s="4" t="s">
        <v>35</v>
      </c>
      <c r="B55" s="147">
        <v>7576036</v>
      </c>
      <c r="C55" s="147">
        <v>7255008.000000002</v>
      </c>
      <c r="D55" s="147">
        <v>9132088.000000004</v>
      </c>
      <c r="E55" s="147">
        <v>7374499.999999994</v>
      </c>
      <c r="F55" s="148">
        <f t="shared" si="3"/>
        <v>-2.660177433159049</v>
      </c>
      <c r="G55" s="148">
        <f t="shared" si="4"/>
        <v>1.6470278185770866</v>
      </c>
      <c r="H55" s="149">
        <f t="shared" si="5"/>
        <v>-19.246288472034095</v>
      </c>
    </row>
    <row r="56" spans="1:8" ht="15" customHeight="1">
      <c r="A56" s="4" t="s">
        <v>36</v>
      </c>
      <c r="B56" s="147">
        <v>444480766</v>
      </c>
      <c r="C56" s="147">
        <v>422839838.99999964</v>
      </c>
      <c r="D56" s="147">
        <v>512023687.99999934</v>
      </c>
      <c r="E56" s="147">
        <v>491885833.00000054</v>
      </c>
      <c r="F56" s="148">
        <f t="shared" si="3"/>
        <v>10.665268471932166</v>
      </c>
      <c r="G56" s="148">
        <f t="shared" si="4"/>
        <v>16.32911273528343</v>
      </c>
      <c r="H56" s="149">
        <f t="shared" si="5"/>
        <v>-3.9329928423153007</v>
      </c>
    </row>
    <row r="57" spans="1:8" ht="15" customHeight="1">
      <c r="A57" s="4" t="s">
        <v>37</v>
      </c>
      <c r="B57" s="147">
        <v>537018103</v>
      </c>
      <c r="C57" s="147">
        <v>518339261.9999997</v>
      </c>
      <c r="D57" s="147">
        <v>554761464.9999955</v>
      </c>
      <c r="E57" s="147">
        <v>582618060.9999981</v>
      </c>
      <c r="F57" s="148">
        <f t="shared" si="3"/>
        <v>8.4913260363586</v>
      </c>
      <c r="G57" s="148">
        <f t="shared" si="4"/>
        <v>12.400912628532154</v>
      </c>
      <c r="H57" s="149">
        <f t="shared" si="5"/>
        <v>5.021364632816173</v>
      </c>
    </row>
    <row r="58" spans="1:8" ht="15" customHeight="1">
      <c r="A58" s="4" t="s">
        <v>38</v>
      </c>
      <c r="B58" s="147">
        <v>199267003</v>
      </c>
      <c r="C58" s="147">
        <v>208795067.00000036</v>
      </c>
      <c r="D58" s="147">
        <v>189730652.99999994</v>
      </c>
      <c r="E58" s="147">
        <v>206335707.00000048</v>
      </c>
      <c r="F58" s="148">
        <f t="shared" si="3"/>
        <v>3.5473529955185086</v>
      </c>
      <c r="G58" s="148">
        <f t="shared" si="4"/>
        <v>-1.1778822341621122</v>
      </c>
      <c r="H58" s="149">
        <f t="shared" si="5"/>
        <v>8.751908949578407</v>
      </c>
    </row>
    <row r="59" spans="1:8" ht="15" customHeight="1">
      <c r="A59" s="4" t="s">
        <v>39</v>
      </c>
      <c r="B59" s="147">
        <v>90321310</v>
      </c>
      <c r="C59" s="147">
        <v>79838376.00000012</v>
      </c>
      <c r="D59" s="147">
        <v>70939063.00000027</v>
      </c>
      <c r="E59" s="147">
        <v>68384442.00000001</v>
      </c>
      <c r="F59" s="148">
        <f t="shared" si="3"/>
        <v>-24.287588388609493</v>
      </c>
      <c r="G59" s="148">
        <f t="shared" si="4"/>
        <v>-14.346401535021315</v>
      </c>
      <c r="H59" s="149">
        <f t="shared" si="5"/>
        <v>-3.601148495576041</v>
      </c>
    </row>
    <row r="60" spans="1:8" ht="15" customHeight="1">
      <c r="A60" s="4" t="s">
        <v>40</v>
      </c>
      <c r="B60" s="147">
        <v>498602443</v>
      </c>
      <c r="C60" s="147">
        <v>473976392.99999905</v>
      </c>
      <c r="D60" s="147">
        <v>520028837.99999726</v>
      </c>
      <c r="E60" s="147">
        <v>516025112.9999978</v>
      </c>
      <c r="F60" s="148">
        <f t="shared" si="3"/>
        <v>3.494300969559788</v>
      </c>
      <c r="G60" s="148">
        <f t="shared" si="4"/>
        <v>8.871479808066908</v>
      </c>
      <c r="H60" s="149">
        <f t="shared" si="5"/>
        <v>-0.7699044182621861</v>
      </c>
    </row>
    <row r="61" spans="1:8" ht="15" customHeight="1">
      <c r="A61" s="4" t="s">
        <v>41</v>
      </c>
      <c r="B61" s="147">
        <v>2817332381</v>
      </c>
      <c r="C61" s="147">
        <v>2970608125.0000105</v>
      </c>
      <c r="D61" s="147">
        <v>3020258330.0000005</v>
      </c>
      <c r="E61" s="147">
        <v>3221281797.0000362</v>
      </c>
      <c r="F61" s="148">
        <f t="shared" si="3"/>
        <v>14.33801062041023</v>
      </c>
      <c r="G61" s="148">
        <f t="shared" si="4"/>
        <v>8.438463151379992</v>
      </c>
      <c r="H61" s="149">
        <f t="shared" si="5"/>
        <v>6.655836853532833</v>
      </c>
    </row>
    <row r="62" spans="1:8" ht="15" customHeight="1">
      <c r="A62" s="4" t="s">
        <v>42</v>
      </c>
      <c r="B62" s="147">
        <v>313012339</v>
      </c>
      <c r="C62" s="147">
        <v>343397998.00000024</v>
      </c>
      <c r="D62" s="147">
        <v>387724323.99999857</v>
      </c>
      <c r="E62" s="147">
        <v>378240680.9999991</v>
      </c>
      <c r="F62" s="148">
        <f t="shared" si="3"/>
        <v>20.838904373031482</v>
      </c>
      <c r="G62" s="148">
        <f t="shared" si="4"/>
        <v>10.146443253288524</v>
      </c>
      <c r="H62" s="149">
        <f t="shared" si="5"/>
        <v>-2.4459757649869545</v>
      </c>
    </row>
    <row r="63" spans="1:8" ht="15" customHeight="1">
      <c r="A63" s="4" t="s">
        <v>43</v>
      </c>
      <c r="B63" s="147">
        <v>117522939</v>
      </c>
      <c r="C63" s="147">
        <v>134950814.9999998</v>
      </c>
      <c r="D63" s="147">
        <v>175080725.0000002</v>
      </c>
      <c r="E63" s="147">
        <v>191346456.9999994</v>
      </c>
      <c r="F63" s="148">
        <f t="shared" si="3"/>
        <v>62.81626261916358</v>
      </c>
      <c r="G63" s="148">
        <f t="shared" si="4"/>
        <v>41.789775037668136</v>
      </c>
      <c r="H63" s="149">
        <f t="shared" si="5"/>
        <v>9.29041846268295</v>
      </c>
    </row>
    <row r="64" spans="1:8" ht="15" customHeight="1">
      <c r="A64" s="4" t="s">
        <v>5</v>
      </c>
      <c r="B64" s="147">
        <v>73073627</v>
      </c>
      <c r="C64" s="147">
        <v>64911667.999999985</v>
      </c>
      <c r="D64" s="147">
        <v>97334923.99999996</v>
      </c>
      <c r="E64" s="147">
        <v>141411561.0000001</v>
      </c>
      <c r="F64" s="148">
        <f t="shared" si="3"/>
        <v>93.51928569249765</v>
      </c>
      <c r="G64" s="148">
        <f t="shared" si="4"/>
        <v>117.85229891180757</v>
      </c>
      <c r="H64" s="149">
        <f t="shared" si="5"/>
        <v>45.28347605223399</v>
      </c>
    </row>
    <row r="65" spans="1:8" ht="15" customHeight="1">
      <c r="A65" s="8" t="s">
        <v>6</v>
      </c>
      <c r="B65" s="82">
        <f>SUM(B37:B64)</f>
        <v>8742813813</v>
      </c>
      <c r="C65" s="82">
        <f>SUM(C37:C64)</f>
        <v>9124694547.000011</v>
      </c>
      <c r="D65" s="82">
        <f>SUM(D37:D64)</f>
        <v>9554722038.99999</v>
      </c>
      <c r="E65" s="82">
        <f>SUM(E37:E64)</f>
        <v>9987339438.000032</v>
      </c>
      <c r="F65" s="152">
        <f t="shared" si="3"/>
        <v>14.23484076887813</v>
      </c>
      <c r="G65" s="152">
        <f t="shared" si="4"/>
        <v>9.453959105772356</v>
      </c>
      <c r="H65" s="152">
        <f t="shared" si="5"/>
        <v>4.527786336789347</v>
      </c>
    </row>
    <row r="67" ht="15" customHeight="1">
      <c r="A67" s="31" t="s">
        <v>13</v>
      </c>
    </row>
    <row r="68" spans="1:8" ht="15" customHeight="1">
      <c r="A68" s="158" t="s">
        <v>46</v>
      </c>
      <c r="B68" s="146">
        <v>2015</v>
      </c>
      <c r="C68" s="146">
        <v>2016</v>
      </c>
      <c r="D68" s="146">
        <v>2017</v>
      </c>
      <c r="E68" s="146">
        <v>2018</v>
      </c>
      <c r="F68" s="3" t="s">
        <v>569</v>
      </c>
      <c r="G68" s="3" t="s">
        <v>570</v>
      </c>
      <c r="H68" s="3" t="s">
        <v>571</v>
      </c>
    </row>
    <row r="69" spans="1:8" ht="15" customHeight="1">
      <c r="A69" s="4" t="s">
        <v>17</v>
      </c>
      <c r="B69" s="147">
        <v>80625841</v>
      </c>
      <c r="C69" s="147">
        <v>92025375.00000013</v>
      </c>
      <c r="D69" s="147">
        <v>93914068.9999998</v>
      </c>
      <c r="E69" s="147">
        <v>75267052.99999987</v>
      </c>
      <c r="F69" s="148">
        <f>E69/B69*100-100</f>
        <v>-6.646489430107323</v>
      </c>
      <c r="G69" s="148">
        <f>E69/C69*100-100</f>
        <v>-18.210544645974267</v>
      </c>
      <c r="H69" s="149">
        <f>E69/D69*100-100</f>
        <v>-19.855402069736726</v>
      </c>
    </row>
    <row r="70" spans="1:8" ht="15" customHeight="1">
      <c r="A70" s="4" t="s">
        <v>18</v>
      </c>
      <c r="B70" s="147">
        <v>156965</v>
      </c>
      <c r="C70" s="147">
        <v>463721</v>
      </c>
      <c r="D70" s="147">
        <v>289278</v>
      </c>
      <c r="E70" s="147">
        <v>831957.0000000005</v>
      </c>
      <c r="F70" s="148">
        <f aca="true" t="shared" si="6" ref="F70:F97">E70/B70*100-100</f>
        <v>430.0270760997678</v>
      </c>
      <c r="G70" s="148">
        <f aca="true" t="shared" si="7" ref="G70:G97">E70/C70*100-100</f>
        <v>79.4089549535174</v>
      </c>
      <c r="H70" s="149">
        <f aca="true" t="shared" si="8" ref="H70:H97">E70/D70*100-100</f>
        <v>187.59774334723016</v>
      </c>
    </row>
    <row r="71" spans="1:8" ht="15" customHeight="1">
      <c r="A71" s="4" t="s">
        <v>19</v>
      </c>
      <c r="B71" s="147">
        <v>234064</v>
      </c>
      <c r="C71" s="147">
        <v>149082.00000000003</v>
      </c>
      <c r="D71" s="147">
        <v>509647.99999999994</v>
      </c>
      <c r="E71" s="147">
        <v>985870.0000000001</v>
      </c>
      <c r="F71" s="148">
        <f t="shared" si="6"/>
        <v>321.19676669628825</v>
      </c>
      <c r="G71" s="148">
        <f t="shared" si="7"/>
        <v>561.2937846285936</v>
      </c>
      <c r="H71" s="149">
        <f t="shared" si="8"/>
        <v>93.4413556022981</v>
      </c>
    </row>
    <row r="72" spans="1:8" ht="15" customHeight="1">
      <c r="A72" s="4" t="s">
        <v>20</v>
      </c>
      <c r="B72" s="147">
        <v>214491082</v>
      </c>
      <c r="C72" s="147">
        <v>150589022.99999997</v>
      </c>
      <c r="D72" s="147">
        <v>138175843.00000012</v>
      </c>
      <c r="E72" s="147">
        <v>116180025.00000007</v>
      </c>
      <c r="F72" s="148">
        <f t="shared" si="6"/>
        <v>-45.83456621287403</v>
      </c>
      <c r="G72" s="148">
        <f t="shared" si="7"/>
        <v>-22.849605711300683</v>
      </c>
      <c r="H72" s="149">
        <f t="shared" si="8"/>
        <v>-15.918714532467177</v>
      </c>
    </row>
    <row r="73" spans="1:8" ht="15" customHeight="1">
      <c r="A73" s="4" t="s">
        <v>21</v>
      </c>
      <c r="B73" s="147">
        <v>2398137</v>
      </c>
      <c r="C73" s="147">
        <v>17741897.999999996</v>
      </c>
      <c r="D73" s="147">
        <v>44257390.000000045</v>
      </c>
      <c r="E73" s="147">
        <v>51559334.00000002</v>
      </c>
      <c r="F73" s="148">
        <f t="shared" si="6"/>
        <v>2049.9745010397664</v>
      </c>
      <c r="G73" s="148">
        <f t="shared" si="7"/>
        <v>190.6077692476872</v>
      </c>
      <c r="H73" s="149">
        <f t="shared" si="8"/>
        <v>16.4988129666028</v>
      </c>
    </row>
    <row r="74" spans="1:8" ht="15" customHeight="1">
      <c r="A74" s="4" t="s">
        <v>22</v>
      </c>
      <c r="B74" s="147">
        <v>3890209</v>
      </c>
      <c r="C74" s="147">
        <v>5008094.999999997</v>
      </c>
      <c r="D74" s="147">
        <v>4393200.000000002</v>
      </c>
      <c r="E74" s="147">
        <v>5054625.999999998</v>
      </c>
      <c r="F74" s="148">
        <f t="shared" si="6"/>
        <v>29.93199080049422</v>
      </c>
      <c r="G74" s="148">
        <f t="shared" si="7"/>
        <v>0.9291157615820111</v>
      </c>
      <c r="H74" s="149">
        <f t="shared" si="8"/>
        <v>15.055676955294459</v>
      </c>
    </row>
    <row r="75" spans="1:8" ht="15" customHeight="1">
      <c r="A75" s="4" t="s">
        <v>23</v>
      </c>
      <c r="B75" s="147">
        <v>54382629</v>
      </c>
      <c r="C75" s="147">
        <v>65607846.999999985</v>
      </c>
      <c r="D75" s="147">
        <v>75285891.00000003</v>
      </c>
      <c r="E75" s="147">
        <v>74417881.9999999</v>
      </c>
      <c r="F75" s="148">
        <f t="shared" si="6"/>
        <v>36.84127334116175</v>
      </c>
      <c r="G75" s="148">
        <f t="shared" si="7"/>
        <v>13.428325120926331</v>
      </c>
      <c r="H75" s="149">
        <f t="shared" si="8"/>
        <v>-1.152950424668731</v>
      </c>
    </row>
    <row r="76" spans="1:8" ht="15" customHeight="1">
      <c r="A76" s="4" t="s">
        <v>24</v>
      </c>
      <c r="B76" s="147">
        <v>276783</v>
      </c>
      <c r="C76" s="147">
        <v>287640.00000000006</v>
      </c>
      <c r="D76" s="147">
        <v>691524</v>
      </c>
      <c r="E76" s="147">
        <v>396520.00000000006</v>
      </c>
      <c r="F76" s="148">
        <f t="shared" si="6"/>
        <v>43.2602435843242</v>
      </c>
      <c r="G76" s="148">
        <f t="shared" si="7"/>
        <v>37.85287164511192</v>
      </c>
      <c r="H76" s="149">
        <f t="shared" si="8"/>
        <v>-42.659979986233296</v>
      </c>
    </row>
    <row r="77" spans="1:8" ht="15" customHeight="1">
      <c r="A77" s="4" t="s">
        <v>25</v>
      </c>
      <c r="B77" s="147">
        <v>8825191</v>
      </c>
      <c r="C77" s="147">
        <v>7141872.000000001</v>
      </c>
      <c r="D77" s="147">
        <v>4781185.000000001</v>
      </c>
      <c r="E77" s="147">
        <v>8470312.000000002</v>
      </c>
      <c r="F77" s="148">
        <f t="shared" si="6"/>
        <v>-4.021204753528835</v>
      </c>
      <c r="G77" s="148">
        <f t="shared" si="7"/>
        <v>18.600725412048845</v>
      </c>
      <c r="H77" s="149">
        <f t="shared" si="8"/>
        <v>77.15926072720467</v>
      </c>
    </row>
    <row r="78" spans="1:8" ht="15" customHeight="1">
      <c r="A78" s="4" t="s">
        <v>26</v>
      </c>
      <c r="B78" s="147">
        <v>44948480</v>
      </c>
      <c r="C78" s="147">
        <v>39385222.00000002</v>
      </c>
      <c r="D78" s="147">
        <v>28758254.000000007</v>
      </c>
      <c r="E78" s="147">
        <v>24367461.99999998</v>
      </c>
      <c r="F78" s="148">
        <f t="shared" si="6"/>
        <v>-45.788017748319895</v>
      </c>
      <c r="G78" s="148">
        <f t="shared" si="7"/>
        <v>-38.130443951795</v>
      </c>
      <c r="H78" s="149">
        <f t="shared" si="8"/>
        <v>-15.267936641772579</v>
      </c>
    </row>
    <row r="79" spans="1:8" ht="15" customHeight="1">
      <c r="A79" s="4" t="s">
        <v>27</v>
      </c>
      <c r="B79" s="147">
        <v>3081762</v>
      </c>
      <c r="C79" s="147">
        <v>1047250.0000000001</v>
      </c>
      <c r="D79" s="147">
        <v>1017382.9999999998</v>
      </c>
      <c r="E79" s="147">
        <v>1109730.0000000005</v>
      </c>
      <c r="F79" s="148">
        <f t="shared" si="6"/>
        <v>-63.99040548880801</v>
      </c>
      <c r="G79" s="148">
        <f t="shared" si="7"/>
        <v>5.966101694915295</v>
      </c>
      <c r="H79" s="149">
        <f t="shared" si="8"/>
        <v>9.076915969698803</v>
      </c>
    </row>
    <row r="80" spans="1:8" ht="15" customHeight="1">
      <c r="A80" s="4" t="s">
        <v>28</v>
      </c>
      <c r="B80" s="147">
        <v>86558678</v>
      </c>
      <c r="C80" s="147">
        <v>69153835.99999999</v>
      </c>
      <c r="D80" s="147">
        <v>45100825.999999955</v>
      </c>
      <c r="E80" s="147">
        <v>29392117.000000015</v>
      </c>
      <c r="F80" s="148">
        <f t="shared" si="6"/>
        <v>-66.04370852336721</v>
      </c>
      <c r="G80" s="148">
        <f t="shared" si="7"/>
        <v>-57.49748864256782</v>
      </c>
      <c r="H80" s="149">
        <f t="shared" si="8"/>
        <v>-34.830202444629194</v>
      </c>
    </row>
    <row r="81" spans="1:8" ht="15" customHeight="1">
      <c r="A81" s="4" t="s">
        <v>29</v>
      </c>
      <c r="B81" s="147">
        <v>20700782</v>
      </c>
      <c r="C81" s="147">
        <v>19857714.99999999</v>
      </c>
      <c r="D81" s="147">
        <v>19960066.999999993</v>
      </c>
      <c r="E81" s="147">
        <v>28275807.99999999</v>
      </c>
      <c r="F81" s="148">
        <f t="shared" si="6"/>
        <v>36.59294610222932</v>
      </c>
      <c r="G81" s="148">
        <f t="shared" si="7"/>
        <v>42.392052660640985</v>
      </c>
      <c r="H81" s="149">
        <f t="shared" si="8"/>
        <v>41.661889211093325</v>
      </c>
    </row>
    <row r="82" spans="1:8" ht="15" customHeight="1">
      <c r="A82" s="4" t="s">
        <v>30</v>
      </c>
      <c r="B82" s="147">
        <v>1422236</v>
      </c>
      <c r="C82" s="147">
        <v>1774084.0000000014</v>
      </c>
      <c r="D82" s="147">
        <v>1618545.9999999998</v>
      </c>
      <c r="E82" s="147">
        <v>2335063.9999999995</v>
      </c>
      <c r="F82" s="148">
        <f t="shared" si="6"/>
        <v>64.18259698109173</v>
      </c>
      <c r="G82" s="148">
        <f t="shared" si="7"/>
        <v>31.620825169495788</v>
      </c>
      <c r="H82" s="149">
        <f t="shared" si="8"/>
        <v>44.26923918133929</v>
      </c>
    </row>
    <row r="83" spans="1:8" ht="15" customHeight="1">
      <c r="A83" s="4" t="s">
        <v>31</v>
      </c>
      <c r="B83" s="147">
        <v>26862508</v>
      </c>
      <c r="C83" s="147">
        <v>27095512.000000004</v>
      </c>
      <c r="D83" s="147">
        <v>27905073.00000001</v>
      </c>
      <c r="E83" s="147">
        <v>28763081.000000004</v>
      </c>
      <c r="F83" s="148">
        <f t="shared" si="6"/>
        <v>7.0751882139970235</v>
      </c>
      <c r="G83" s="148">
        <f t="shared" si="7"/>
        <v>6.154410368772517</v>
      </c>
      <c r="H83" s="149">
        <f t="shared" si="8"/>
        <v>3.0747384176346344</v>
      </c>
    </row>
    <row r="84" spans="1:8" ht="15" customHeight="1">
      <c r="A84" s="4" t="s">
        <v>32</v>
      </c>
      <c r="B84" s="147">
        <v>221294042</v>
      </c>
      <c r="C84" s="147">
        <v>218231320.99999985</v>
      </c>
      <c r="D84" s="147">
        <v>274653187.00000066</v>
      </c>
      <c r="E84" s="147">
        <v>287713991.9999995</v>
      </c>
      <c r="F84" s="148">
        <f t="shared" si="6"/>
        <v>30.014341732706725</v>
      </c>
      <c r="G84" s="148">
        <f t="shared" si="7"/>
        <v>31.839000323880953</v>
      </c>
      <c r="H84" s="149">
        <f t="shared" si="8"/>
        <v>4.75538082869538</v>
      </c>
    </row>
    <row r="85" spans="1:8" ht="15" customHeight="1">
      <c r="A85" s="4" t="s">
        <v>33</v>
      </c>
      <c r="B85" s="147">
        <v>119945349</v>
      </c>
      <c r="C85" s="147">
        <v>109087482.00000007</v>
      </c>
      <c r="D85" s="147">
        <v>125555869.00000006</v>
      </c>
      <c r="E85" s="147">
        <v>133572570.99999987</v>
      </c>
      <c r="F85" s="148">
        <f t="shared" si="6"/>
        <v>11.361192504429553</v>
      </c>
      <c r="G85" s="148">
        <f t="shared" si="7"/>
        <v>22.4453700379662</v>
      </c>
      <c r="H85" s="149">
        <f t="shared" si="8"/>
        <v>6.38496795398693</v>
      </c>
    </row>
    <row r="86" spans="1:8" ht="15" customHeight="1">
      <c r="A86" s="4" t="s">
        <v>34</v>
      </c>
      <c r="B86" s="147">
        <v>11359408</v>
      </c>
      <c r="C86" s="147">
        <v>13023568.999999998</v>
      </c>
      <c r="D86" s="147">
        <v>10689269.999999994</v>
      </c>
      <c r="E86" s="147">
        <v>8136161.000000005</v>
      </c>
      <c r="F86" s="148">
        <f t="shared" si="6"/>
        <v>-28.375131873069407</v>
      </c>
      <c r="G86" s="148">
        <f t="shared" si="7"/>
        <v>-37.52740896139909</v>
      </c>
      <c r="H86" s="149">
        <f t="shared" si="8"/>
        <v>-23.88478352590954</v>
      </c>
    </row>
    <row r="87" spans="1:8" ht="15" customHeight="1">
      <c r="A87" s="4" t="s">
        <v>35</v>
      </c>
      <c r="B87" s="147">
        <v>538608</v>
      </c>
      <c r="C87" s="147">
        <v>135119.99999999997</v>
      </c>
      <c r="D87" s="147">
        <v>286051.00000000006</v>
      </c>
      <c r="E87" s="147">
        <v>390732.99999999994</v>
      </c>
      <c r="F87" s="148">
        <f t="shared" si="6"/>
        <v>-27.455032231233105</v>
      </c>
      <c r="G87" s="148">
        <f t="shared" si="7"/>
        <v>189.17480757844885</v>
      </c>
      <c r="H87" s="149">
        <f t="shared" si="8"/>
        <v>36.59557211825859</v>
      </c>
    </row>
    <row r="88" spans="1:8" ht="15" customHeight="1">
      <c r="A88" s="4" t="s">
        <v>36</v>
      </c>
      <c r="B88" s="147">
        <v>105632715</v>
      </c>
      <c r="C88" s="147">
        <v>75048760.99999997</v>
      </c>
      <c r="D88" s="147">
        <v>74474889.00000004</v>
      </c>
      <c r="E88" s="147">
        <v>68924737.00000003</v>
      </c>
      <c r="F88" s="148">
        <f t="shared" si="6"/>
        <v>-34.7505770347756</v>
      </c>
      <c r="G88" s="148">
        <f t="shared" si="7"/>
        <v>-8.160060097461098</v>
      </c>
      <c r="H88" s="149">
        <f t="shared" si="8"/>
        <v>-7.452380358700523</v>
      </c>
    </row>
    <row r="89" spans="1:8" ht="15" customHeight="1">
      <c r="A89" s="4" t="s">
        <v>37</v>
      </c>
      <c r="B89" s="147">
        <v>61087145</v>
      </c>
      <c r="C89" s="147">
        <v>56165477.000000015</v>
      </c>
      <c r="D89" s="147">
        <v>61442030</v>
      </c>
      <c r="E89" s="147">
        <v>67417487.99999999</v>
      </c>
      <c r="F89" s="148">
        <f t="shared" si="6"/>
        <v>10.362807101232164</v>
      </c>
      <c r="G89" s="148">
        <f t="shared" si="7"/>
        <v>20.033678339453914</v>
      </c>
      <c r="H89" s="149">
        <f t="shared" si="8"/>
        <v>9.725359009134266</v>
      </c>
    </row>
    <row r="90" spans="1:8" ht="15" customHeight="1">
      <c r="A90" s="4" t="s">
        <v>38</v>
      </c>
      <c r="B90" s="147">
        <v>13242088</v>
      </c>
      <c r="C90" s="147">
        <v>16197121.000000011</v>
      </c>
      <c r="D90" s="147">
        <v>19372556.000000007</v>
      </c>
      <c r="E90" s="147">
        <v>20570616.000000007</v>
      </c>
      <c r="F90" s="148">
        <f t="shared" si="6"/>
        <v>55.34269217966238</v>
      </c>
      <c r="G90" s="148">
        <f t="shared" si="7"/>
        <v>27.00168134818523</v>
      </c>
      <c r="H90" s="149">
        <f t="shared" si="8"/>
        <v>6.184315585408555</v>
      </c>
    </row>
    <row r="91" spans="1:8" ht="15" customHeight="1">
      <c r="A91" s="4" t="s">
        <v>39</v>
      </c>
      <c r="B91" s="147">
        <v>6926536</v>
      </c>
      <c r="C91" s="147">
        <v>5188132.000000003</v>
      </c>
      <c r="D91" s="147">
        <v>5937246.999999995</v>
      </c>
      <c r="E91" s="147">
        <v>6137620.000000008</v>
      </c>
      <c r="F91" s="148">
        <f t="shared" si="6"/>
        <v>-11.389762501775664</v>
      </c>
      <c r="G91" s="148">
        <f t="shared" si="7"/>
        <v>18.301153478747366</v>
      </c>
      <c r="H91" s="149">
        <f t="shared" si="8"/>
        <v>3.3748469619002464</v>
      </c>
    </row>
    <row r="92" spans="1:8" ht="15" customHeight="1">
      <c r="A92" s="4" t="s">
        <v>40</v>
      </c>
      <c r="B92" s="147">
        <v>23779896</v>
      </c>
      <c r="C92" s="147">
        <v>25870408.00000001</v>
      </c>
      <c r="D92" s="147">
        <v>29925565.999999985</v>
      </c>
      <c r="E92" s="147">
        <v>39641018.99999999</v>
      </c>
      <c r="F92" s="148">
        <f t="shared" si="6"/>
        <v>66.69971559169136</v>
      </c>
      <c r="G92" s="148">
        <f t="shared" si="7"/>
        <v>53.229199168408854</v>
      </c>
      <c r="H92" s="149">
        <f t="shared" si="8"/>
        <v>32.46539430532411</v>
      </c>
    </row>
    <row r="93" spans="1:8" ht="15" customHeight="1">
      <c r="A93" s="4" t="s">
        <v>41</v>
      </c>
      <c r="B93" s="147">
        <v>243507267</v>
      </c>
      <c r="C93" s="147">
        <v>270854040.00000054</v>
      </c>
      <c r="D93" s="147">
        <v>292563248.0000003</v>
      </c>
      <c r="E93" s="147">
        <v>272602824.9999996</v>
      </c>
      <c r="F93" s="148">
        <f t="shared" si="6"/>
        <v>11.948537864374927</v>
      </c>
      <c r="G93" s="148">
        <f t="shared" si="7"/>
        <v>0.6456558669012367</v>
      </c>
      <c r="H93" s="149">
        <f t="shared" si="8"/>
        <v>-6.822600971397705</v>
      </c>
    </row>
    <row r="94" spans="1:8" ht="15" customHeight="1">
      <c r="A94" s="4" t="s">
        <v>42</v>
      </c>
      <c r="B94" s="147">
        <v>55286296</v>
      </c>
      <c r="C94" s="147">
        <v>47380280.00000004</v>
      </c>
      <c r="D94" s="147">
        <v>59690634.000000045</v>
      </c>
      <c r="E94" s="147">
        <v>70450291.00000003</v>
      </c>
      <c r="F94" s="148">
        <f t="shared" si="6"/>
        <v>27.428126130931304</v>
      </c>
      <c r="G94" s="148">
        <f t="shared" si="7"/>
        <v>48.69116645152789</v>
      </c>
      <c r="H94" s="149">
        <f t="shared" si="8"/>
        <v>18.025703999056162</v>
      </c>
    </row>
    <row r="95" spans="1:8" ht="15" customHeight="1">
      <c r="A95" s="4" t="s">
        <v>43</v>
      </c>
      <c r="B95" s="147">
        <v>10710487</v>
      </c>
      <c r="C95" s="147">
        <v>14698547.999999996</v>
      </c>
      <c r="D95" s="147">
        <v>11668831.999999994</v>
      </c>
      <c r="E95" s="147">
        <v>10059197.999999985</v>
      </c>
      <c r="F95" s="148">
        <f t="shared" si="6"/>
        <v>-6.080853279594251</v>
      </c>
      <c r="G95" s="148">
        <f t="shared" si="7"/>
        <v>-31.563321764843806</v>
      </c>
      <c r="H95" s="149">
        <f t="shared" si="8"/>
        <v>-13.794302634573967</v>
      </c>
    </row>
    <row r="96" spans="1:8" ht="15" customHeight="1">
      <c r="A96" s="4" t="s">
        <v>5</v>
      </c>
      <c r="B96" s="147">
        <v>12866834</v>
      </c>
      <c r="C96" s="147">
        <v>7469206.000000005</v>
      </c>
      <c r="D96" s="147">
        <v>15687217.999999998</v>
      </c>
      <c r="E96" s="147">
        <v>25558366</v>
      </c>
      <c r="F96" s="148">
        <f t="shared" si="6"/>
        <v>98.63756694148694</v>
      </c>
      <c r="G96" s="148">
        <f t="shared" si="7"/>
        <v>242.18317181237177</v>
      </c>
      <c r="H96" s="149">
        <f t="shared" si="8"/>
        <v>62.92478373157053</v>
      </c>
    </row>
    <row r="97" spans="1:8" ht="15" customHeight="1">
      <c r="A97" s="8" t="s">
        <v>6</v>
      </c>
      <c r="B97" s="82">
        <f>SUM(B69:B96)</f>
        <v>1435032018</v>
      </c>
      <c r="C97" s="82">
        <f>SUM(C69:C96)</f>
        <v>1356677637.0000007</v>
      </c>
      <c r="D97" s="82">
        <f>SUM(D69:D96)</f>
        <v>1468604774.000001</v>
      </c>
      <c r="E97" s="82">
        <f>SUM(E69:E96)</f>
        <v>1458582457.9999988</v>
      </c>
      <c r="F97" s="152">
        <f t="shared" si="6"/>
        <v>1.6411090278543696</v>
      </c>
      <c r="G97" s="152">
        <f t="shared" si="7"/>
        <v>7.511351128727867</v>
      </c>
      <c r="H97" s="152">
        <f t="shared" si="8"/>
        <v>-0.6824379286678095</v>
      </c>
    </row>
    <row r="99" spans="1:7" ht="15" customHeight="1">
      <c r="A99" s="31" t="s">
        <v>10</v>
      </c>
      <c r="B99" s="145"/>
      <c r="C99" s="145"/>
      <c r="D99" s="145"/>
      <c r="E99" s="145"/>
      <c r="F99" s="145"/>
      <c r="G99" s="145"/>
    </row>
    <row r="100" spans="1:8" ht="15" customHeight="1">
      <c r="A100" s="158" t="s">
        <v>46</v>
      </c>
      <c r="B100" s="146">
        <v>2015</v>
      </c>
      <c r="C100" s="146">
        <v>2016</v>
      </c>
      <c r="D100" s="146">
        <v>2017</v>
      </c>
      <c r="E100" s="146">
        <v>2018</v>
      </c>
      <c r="F100" s="3" t="s">
        <v>569</v>
      </c>
      <c r="G100" s="3" t="s">
        <v>570</v>
      </c>
      <c r="H100" s="3" t="s">
        <v>571</v>
      </c>
    </row>
    <row r="101" spans="1:8" ht="15" customHeight="1">
      <c r="A101" s="4" t="s">
        <v>17</v>
      </c>
      <c r="B101" s="147">
        <v>23709140</v>
      </c>
      <c r="C101" s="147">
        <v>27936921.999999993</v>
      </c>
      <c r="D101" s="147">
        <v>30228643.999999985</v>
      </c>
      <c r="E101" s="147">
        <v>33091313.000000007</v>
      </c>
      <c r="F101" s="148">
        <f>E101/B101*100-100</f>
        <v>39.5719667604983</v>
      </c>
      <c r="G101" s="148">
        <f>E101/C101*100-100</f>
        <v>18.45010341511501</v>
      </c>
      <c r="H101" s="149">
        <f>E101/D101*100-100</f>
        <v>9.470054296845149</v>
      </c>
    </row>
    <row r="102" spans="1:8" ht="15" customHeight="1">
      <c r="A102" s="4" t="s">
        <v>18</v>
      </c>
      <c r="B102" s="147">
        <v>10490797</v>
      </c>
      <c r="C102" s="147">
        <v>8663928.999999998</v>
      </c>
      <c r="D102" s="147">
        <v>8309651.999999998</v>
      </c>
      <c r="E102" s="147">
        <v>5310513.999999999</v>
      </c>
      <c r="F102" s="148">
        <f>E102/B102*100-100</f>
        <v>-49.37930835950787</v>
      </c>
      <c r="G102" s="148">
        <f aca="true" t="shared" si="9" ref="G102:G128">E102/C102*100-100</f>
        <v>-38.70547646454629</v>
      </c>
      <c r="H102" s="149">
        <f aca="true" t="shared" si="10" ref="H102:H128">E102/D102*100-100</f>
        <v>-36.09222143117425</v>
      </c>
    </row>
    <row r="103" spans="1:8" ht="15" customHeight="1">
      <c r="A103" s="4" t="s">
        <v>19</v>
      </c>
      <c r="B103" s="147">
        <v>202038</v>
      </c>
      <c r="C103" s="147">
        <v>193803.00000000003</v>
      </c>
      <c r="D103" s="147">
        <v>217509.00000000006</v>
      </c>
      <c r="E103" s="147">
        <v>237216.00000000006</v>
      </c>
      <c r="F103" s="148">
        <f aca="true" t="shared" si="11" ref="F103:F128">E103/B103*100-100</f>
        <v>17.41157604015089</v>
      </c>
      <c r="G103" s="148">
        <f t="shared" si="9"/>
        <v>22.400582034333837</v>
      </c>
      <c r="H103" s="149">
        <f t="shared" si="10"/>
        <v>9.060314745596742</v>
      </c>
    </row>
    <row r="104" spans="1:8" ht="15" customHeight="1">
      <c r="A104" s="4" t="s">
        <v>20</v>
      </c>
      <c r="B104" s="147">
        <v>507243402</v>
      </c>
      <c r="C104" s="147">
        <v>445794313.0000011</v>
      </c>
      <c r="D104" s="147">
        <v>474758513.9999998</v>
      </c>
      <c r="E104" s="147">
        <v>492311359.00000066</v>
      </c>
      <c r="F104" s="148">
        <f t="shared" si="11"/>
        <v>-2.943762884075781</v>
      </c>
      <c r="G104" s="148">
        <f t="shared" si="9"/>
        <v>10.434643207303424</v>
      </c>
      <c r="H104" s="149">
        <f t="shared" si="10"/>
        <v>3.6972154226603067</v>
      </c>
    </row>
    <row r="105" spans="1:8" ht="15" customHeight="1">
      <c r="A105" s="4" t="s">
        <v>21</v>
      </c>
      <c r="B105" s="147">
        <v>579343530</v>
      </c>
      <c r="C105" s="147">
        <v>648909746.0000021</v>
      </c>
      <c r="D105" s="147">
        <v>694092146.0000014</v>
      </c>
      <c r="E105" s="147">
        <v>749460967.9999986</v>
      </c>
      <c r="F105" s="148">
        <f t="shared" si="11"/>
        <v>29.363828055523214</v>
      </c>
      <c r="G105" s="148">
        <f t="shared" si="9"/>
        <v>15.495409434025674</v>
      </c>
      <c r="H105" s="149">
        <f t="shared" si="10"/>
        <v>7.977157257733467</v>
      </c>
    </row>
    <row r="106" spans="1:8" ht="15" customHeight="1">
      <c r="A106" s="4" t="s">
        <v>22</v>
      </c>
      <c r="B106" s="147">
        <v>253889309</v>
      </c>
      <c r="C106" s="147">
        <v>249181429.00000057</v>
      </c>
      <c r="D106" s="147">
        <v>250404954.99999973</v>
      </c>
      <c r="E106" s="147">
        <v>255575620.99999928</v>
      </c>
      <c r="F106" s="148">
        <f t="shared" si="11"/>
        <v>0.6641918112429295</v>
      </c>
      <c r="G106" s="148">
        <f t="shared" si="9"/>
        <v>2.5660788709895</v>
      </c>
      <c r="H106" s="149">
        <f t="shared" si="10"/>
        <v>2.0649215986958183</v>
      </c>
    </row>
    <row r="107" spans="1:8" ht="15" customHeight="1">
      <c r="A107" s="4" t="s">
        <v>23</v>
      </c>
      <c r="B107" s="147">
        <v>847234978</v>
      </c>
      <c r="C107" s="147">
        <v>815609784.0000021</v>
      </c>
      <c r="D107" s="147">
        <v>803662486.9999992</v>
      </c>
      <c r="E107" s="147">
        <v>792154250.0000026</v>
      </c>
      <c r="F107" s="148">
        <f t="shared" si="11"/>
        <v>-6.501233946929588</v>
      </c>
      <c r="G107" s="148">
        <f t="shared" si="9"/>
        <v>-2.8758279339130013</v>
      </c>
      <c r="H107" s="149">
        <f t="shared" si="10"/>
        <v>-1.4319738927912056</v>
      </c>
    </row>
    <row r="108" spans="1:8" ht="15" customHeight="1">
      <c r="A108" s="4" t="s">
        <v>24</v>
      </c>
      <c r="B108" s="147">
        <v>182965134</v>
      </c>
      <c r="C108" s="147">
        <v>178107701.99999988</v>
      </c>
      <c r="D108" s="147">
        <v>178784913.99999958</v>
      </c>
      <c r="E108" s="147">
        <v>189279549.00000006</v>
      </c>
      <c r="F108" s="148">
        <f t="shared" si="11"/>
        <v>3.451157530374104</v>
      </c>
      <c r="G108" s="148">
        <f t="shared" si="9"/>
        <v>6.2725232398990585</v>
      </c>
      <c r="H108" s="149">
        <f t="shared" si="10"/>
        <v>5.869977933373335</v>
      </c>
    </row>
    <row r="109" spans="1:8" ht="15" customHeight="1">
      <c r="A109" s="4" t="s">
        <v>25</v>
      </c>
      <c r="B109" s="147">
        <v>99538756</v>
      </c>
      <c r="C109" s="147">
        <v>106509189.99999999</v>
      </c>
      <c r="D109" s="147">
        <v>100704655.99999988</v>
      </c>
      <c r="E109" s="147">
        <v>98765148.00000039</v>
      </c>
      <c r="F109" s="148">
        <f t="shared" si="11"/>
        <v>-0.7771927549502493</v>
      </c>
      <c r="G109" s="148">
        <f t="shared" si="9"/>
        <v>-7.270773536067267</v>
      </c>
      <c r="H109" s="149">
        <f t="shared" si="10"/>
        <v>-1.9259367709865387</v>
      </c>
    </row>
    <row r="110" spans="1:8" ht="15" customHeight="1">
      <c r="A110" s="4" t="s">
        <v>26</v>
      </c>
      <c r="B110" s="147">
        <v>949117907</v>
      </c>
      <c r="C110" s="147">
        <v>1006098038.999998</v>
      </c>
      <c r="D110" s="147">
        <v>1068583067.9999983</v>
      </c>
      <c r="E110" s="147">
        <v>1084197522.9999993</v>
      </c>
      <c r="F110" s="148">
        <f t="shared" si="11"/>
        <v>14.232121742067122</v>
      </c>
      <c r="G110" s="148">
        <f t="shared" si="9"/>
        <v>7.76261169116556</v>
      </c>
      <c r="H110" s="149">
        <f t="shared" si="10"/>
        <v>1.4612298723042159</v>
      </c>
    </row>
    <row r="111" spans="1:8" ht="15" customHeight="1">
      <c r="A111" s="4" t="s">
        <v>27</v>
      </c>
      <c r="B111" s="147">
        <v>202512059</v>
      </c>
      <c r="C111" s="147">
        <v>154196484.00000006</v>
      </c>
      <c r="D111" s="147">
        <v>194252660.99999997</v>
      </c>
      <c r="E111" s="147">
        <v>188552012.00000003</v>
      </c>
      <c r="F111" s="148">
        <f t="shared" si="11"/>
        <v>-6.893439861771384</v>
      </c>
      <c r="G111" s="148">
        <f t="shared" si="9"/>
        <v>22.280357572874323</v>
      </c>
      <c r="H111" s="149">
        <f t="shared" si="10"/>
        <v>-2.9346568384975456</v>
      </c>
    </row>
    <row r="112" spans="1:8" ht="15" customHeight="1">
      <c r="A112" s="4" t="s">
        <v>28</v>
      </c>
      <c r="B112" s="147">
        <v>82714640</v>
      </c>
      <c r="C112" s="147">
        <v>96235177.00000012</v>
      </c>
      <c r="D112" s="147">
        <v>122288092.99999996</v>
      </c>
      <c r="E112" s="147">
        <v>134010766.99999991</v>
      </c>
      <c r="F112" s="148">
        <f t="shared" si="11"/>
        <v>62.01577737629023</v>
      </c>
      <c r="G112" s="148">
        <f t="shared" si="9"/>
        <v>39.2534114630451</v>
      </c>
      <c r="H112" s="149">
        <f t="shared" si="10"/>
        <v>9.586112361732518</v>
      </c>
    </row>
    <row r="113" spans="1:8" ht="15" customHeight="1">
      <c r="A113" s="4" t="s">
        <v>29</v>
      </c>
      <c r="B113" s="147">
        <v>1628767618</v>
      </c>
      <c r="C113" s="147">
        <v>1681932248.0000026</v>
      </c>
      <c r="D113" s="147">
        <v>1733166627.0000043</v>
      </c>
      <c r="E113" s="147">
        <v>1783642395.999985</v>
      </c>
      <c r="F113" s="148">
        <f t="shared" si="11"/>
        <v>9.50870930195427</v>
      </c>
      <c r="G113" s="148">
        <f t="shared" si="9"/>
        <v>6.047220280182316</v>
      </c>
      <c r="H113" s="149">
        <f t="shared" si="10"/>
        <v>2.9123436958482785</v>
      </c>
    </row>
    <row r="114" spans="1:8" ht="15" customHeight="1">
      <c r="A114" s="4" t="s">
        <v>30</v>
      </c>
      <c r="B114" s="147">
        <v>158934403</v>
      </c>
      <c r="C114" s="147">
        <v>161111410.99999997</v>
      </c>
      <c r="D114" s="147">
        <v>180649993.9999996</v>
      </c>
      <c r="E114" s="147">
        <v>191540026.00000033</v>
      </c>
      <c r="F114" s="148">
        <f t="shared" si="11"/>
        <v>20.515144855076045</v>
      </c>
      <c r="G114" s="148">
        <f t="shared" si="9"/>
        <v>18.88669139642775</v>
      </c>
      <c r="H114" s="149">
        <f t="shared" si="10"/>
        <v>6.028249300689566</v>
      </c>
    </row>
    <row r="115" spans="1:8" ht="15" customHeight="1">
      <c r="A115" s="4" t="s">
        <v>31</v>
      </c>
      <c r="B115" s="147">
        <v>224989928</v>
      </c>
      <c r="C115" s="147">
        <v>232534613.00000006</v>
      </c>
      <c r="D115" s="147">
        <v>229168876.99999946</v>
      </c>
      <c r="E115" s="147">
        <v>243460884.00000098</v>
      </c>
      <c r="F115" s="148">
        <f t="shared" si="11"/>
        <v>8.20968127959975</v>
      </c>
      <c r="G115" s="148">
        <f t="shared" si="9"/>
        <v>4.698771877028449</v>
      </c>
      <c r="H115" s="149">
        <f t="shared" si="10"/>
        <v>6.23645199430878</v>
      </c>
    </row>
    <row r="116" spans="1:8" ht="15" customHeight="1">
      <c r="A116" s="4" t="s">
        <v>32</v>
      </c>
      <c r="B116" s="147">
        <v>216417651</v>
      </c>
      <c r="C116" s="147">
        <v>229470827.00000027</v>
      </c>
      <c r="D116" s="147">
        <v>250422869.9999995</v>
      </c>
      <c r="E116" s="147">
        <v>242418205.00000036</v>
      </c>
      <c r="F116" s="148">
        <f t="shared" si="11"/>
        <v>12.01406349244607</v>
      </c>
      <c r="G116" s="148">
        <f t="shared" si="9"/>
        <v>5.642276261984307</v>
      </c>
      <c r="H116" s="149">
        <f t="shared" si="10"/>
        <v>-3.196459253102219</v>
      </c>
    </row>
    <row r="117" spans="1:8" ht="15" customHeight="1">
      <c r="A117" s="4" t="s">
        <v>33</v>
      </c>
      <c r="B117" s="147">
        <v>470543792</v>
      </c>
      <c r="C117" s="147">
        <v>497618365.00000066</v>
      </c>
      <c r="D117" s="147">
        <v>542425548.9999967</v>
      </c>
      <c r="E117" s="147">
        <v>573007480.0000002</v>
      </c>
      <c r="F117" s="148">
        <f t="shared" si="11"/>
        <v>21.77559023029258</v>
      </c>
      <c r="G117" s="148">
        <f t="shared" si="9"/>
        <v>15.149986476081835</v>
      </c>
      <c r="H117" s="149">
        <f t="shared" si="10"/>
        <v>5.637996045057918</v>
      </c>
    </row>
    <row r="118" spans="1:8" ht="15" customHeight="1">
      <c r="A118" s="4" t="s">
        <v>34</v>
      </c>
      <c r="B118" s="147">
        <v>70147330</v>
      </c>
      <c r="C118" s="147">
        <v>73869206.99999985</v>
      </c>
      <c r="D118" s="147">
        <v>77650756.99999987</v>
      </c>
      <c r="E118" s="147">
        <v>84442550.9999999</v>
      </c>
      <c r="F118" s="148">
        <f t="shared" si="11"/>
        <v>20.37885262347106</v>
      </c>
      <c r="G118" s="148">
        <f t="shared" si="9"/>
        <v>14.313601606688508</v>
      </c>
      <c r="H118" s="149">
        <f t="shared" si="10"/>
        <v>8.746590841348834</v>
      </c>
    </row>
    <row r="119" spans="1:8" ht="15" customHeight="1">
      <c r="A119" s="4" t="s">
        <v>35</v>
      </c>
      <c r="B119" s="147">
        <v>9967621</v>
      </c>
      <c r="C119" s="147">
        <v>9404820.00000001</v>
      </c>
      <c r="D119" s="147">
        <v>10082748.99999999</v>
      </c>
      <c r="E119" s="147">
        <v>10533749.999999998</v>
      </c>
      <c r="F119" s="148">
        <f t="shared" si="11"/>
        <v>5.679680236638191</v>
      </c>
      <c r="G119" s="148">
        <f t="shared" si="9"/>
        <v>12.003738508551876</v>
      </c>
      <c r="H119" s="149">
        <f t="shared" si="10"/>
        <v>4.472996402072567</v>
      </c>
    </row>
    <row r="120" spans="1:8" ht="15" customHeight="1">
      <c r="A120" s="4" t="s">
        <v>36</v>
      </c>
      <c r="B120" s="147">
        <v>204537368</v>
      </c>
      <c r="C120" s="147">
        <v>193272759.00000015</v>
      </c>
      <c r="D120" s="147">
        <v>232064689.00000027</v>
      </c>
      <c r="E120" s="147">
        <v>267388702.99999988</v>
      </c>
      <c r="F120" s="148">
        <f t="shared" si="11"/>
        <v>30.728534162031394</v>
      </c>
      <c r="G120" s="148">
        <f t="shared" si="9"/>
        <v>38.34784807930416</v>
      </c>
      <c r="H120" s="149">
        <f t="shared" si="10"/>
        <v>15.221623829207203</v>
      </c>
    </row>
    <row r="121" spans="1:8" ht="15" customHeight="1">
      <c r="A121" s="4" t="s">
        <v>37</v>
      </c>
      <c r="B121" s="147">
        <v>720471616</v>
      </c>
      <c r="C121" s="147">
        <v>752841234.0000002</v>
      </c>
      <c r="D121" s="147">
        <v>823862324.000007</v>
      </c>
      <c r="E121" s="147">
        <v>846256464.0000002</v>
      </c>
      <c r="F121" s="148">
        <f t="shared" si="11"/>
        <v>17.458681953127808</v>
      </c>
      <c r="G121" s="148">
        <f t="shared" si="9"/>
        <v>12.40835727124903</v>
      </c>
      <c r="H121" s="149">
        <f t="shared" si="10"/>
        <v>2.718189598871973</v>
      </c>
    </row>
    <row r="122" spans="1:8" ht="15" customHeight="1">
      <c r="A122" s="4" t="s">
        <v>38</v>
      </c>
      <c r="B122" s="147">
        <v>131013424</v>
      </c>
      <c r="C122" s="147">
        <v>136391589.0000001</v>
      </c>
      <c r="D122" s="147">
        <v>175067631.0000001</v>
      </c>
      <c r="E122" s="147">
        <v>209201978</v>
      </c>
      <c r="F122" s="148">
        <f t="shared" si="11"/>
        <v>59.67980349860943</v>
      </c>
      <c r="G122" s="148">
        <f t="shared" si="9"/>
        <v>53.38334242883545</v>
      </c>
      <c r="H122" s="149">
        <f t="shared" si="10"/>
        <v>19.497805965055818</v>
      </c>
    </row>
    <row r="123" spans="1:8" ht="15" customHeight="1">
      <c r="A123" s="4" t="s">
        <v>39</v>
      </c>
      <c r="B123" s="147">
        <v>1047574780</v>
      </c>
      <c r="C123" s="147">
        <v>1031626938.9999988</v>
      </c>
      <c r="D123" s="147">
        <v>1163621307.9999995</v>
      </c>
      <c r="E123" s="147">
        <v>1154982867.0000007</v>
      </c>
      <c r="F123" s="148">
        <f t="shared" si="11"/>
        <v>10.253023368890268</v>
      </c>
      <c r="G123" s="148">
        <f t="shared" si="9"/>
        <v>11.95741632334419</v>
      </c>
      <c r="H123" s="149">
        <f t="shared" si="10"/>
        <v>-0.7423756286180776</v>
      </c>
    </row>
    <row r="124" spans="1:8" ht="15" customHeight="1">
      <c r="A124" s="4" t="s">
        <v>40</v>
      </c>
      <c r="B124" s="147">
        <v>457987612</v>
      </c>
      <c r="C124" s="147">
        <v>463213926.00000006</v>
      </c>
      <c r="D124" s="147">
        <v>473128382.9999995</v>
      </c>
      <c r="E124" s="147">
        <v>480731578.99999887</v>
      </c>
      <c r="F124" s="148">
        <f t="shared" si="11"/>
        <v>4.966065981714564</v>
      </c>
      <c r="G124" s="148">
        <f t="shared" si="9"/>
        <v>3.7817630292917386</v>
      </c>
      <c r="H124" s="149">
        <f t="shared" si="10"/>
        <v>1.6070048369935392</v>
      </c>
    </row>
    <row r="125" spans="1:8" ht="15" customHeight="1">
      <c r="A125" s="4" t="s">
        <v>41</v>
      </c>
      <c r="B125" s="147">
        <v>2000233949</v>
      </c>
      <c r="C125" s="147">
        <v>2092822079.0000014</v>
      </c>
      <c r="D125" s="147">
        <v>2161953830.0000167</v>
      </c>
      <c r="E125" s="147">
        <v>2328263201.9999876</v>
      </c>
      <c r="F125" s="148">
        <f t="shared" si="11"/>
        <v>16.399544321502148</v>
      </c>
      <c r="G125" s="148">
        <f t="shared" si="9"/>
        <v>11.249934973568585</v>
      </c>
      <c r="H125" s="149">
        <f t="shared" si="10"/>
        <v>7.692549660043824</v>
      </c>
    </row>
    <row r="126" spans="1:8" ht="15" customHeight="1">
      <c r="A126" s="4" t="s">
        <v>42</v>
      </c>
      <c r="B126" s="147">
        <v>352338999</v>
      </c>
      <c r="C126" s="147">
        <v>388587841.00000006</v>
      </c>
      <c r="D126" s="147">
        <v>432691832.99999785</v>
      </c>
      <c r="E126" s="147">
        <v>471912179.0000011</v>
      </c>
      <c r="F126" s="148">
        <f t="shared" si="11"/>
        <v>33.93696988961506</v>
      </c>
      <c r="G126" s="148">
        <f t="shared" si="9"/>
        <v>21.44285775529478</v>
      </c>
      <c r="H126" s="149">
        <f t="shared" si="10"/>
        <v>9.064267686328947</v>
      </c>
    </row>
    <row r="127" spans="1:8" ht="15" customHeight="1">
      <c r="A127" s="4" t="s">
        <v>43</v>
      </c>
      <c r="B127" s="147">
        <v>415593939</v>
      </c>
      <c r="C127" s="147">
        <v>417271954.0000006</v>
      </c>
      <c r="D127" s="147">
        <v>452246493.9999987</v>
      </c>
      <c r="E127" s="147">
        <v>464097422.0000005</v>
      </c>
      <c r="F127" s="148">
        <f t="shared" si="11"/>
        <v>11.670883150199288</v>
      </c>
      <c r="G127" s="148">
        <f t="shared" si="9"/>
        <v>11.22181051257516</v>
      </c>
      <c r="H127" s="149">
        <f t="shared" si="10"/>
        <v>2.62045768341585</v>
      </c>
    </row>
    <row r="128" spans="1:8" ht="15" customHeight="1">
      <c r="A128" s="4" t="s">
        <v>5</v>
      </c>
      <c r="B128" s="147">
        <v>71012625</v>
      </c>
      <c r="C128" s="147">
        <v>84278158.99999996</v>
      </c>
      <c r="D128" s="147">
        <v>90968948.0000002</v>
      </c>
      <c r="E128" s="147">
        <v>176535875.00000006</v>
      </c>
      <c r="F128" s="148">
        <f t="shared" si="11"/>
        <v>148.59787256139322</v>
      </c>
      <c r="G128" s="148">
        <f t="shared" si="9"/>
        <v>109.46811972957332</v>
      </c>
      <c r="H128" s="149">
        <f t="shared" si="10"/>
        <v>94.06168685164928</v>
      </c>
    </row>
    <row r="129" spans="1:8" ht="15" customHeight="1">
      <c r="A129" s="8" t="s">
        <v>6</v>
      </c>
      <c r="B129" s="82">
        <f>SUM(B101:B128)</f>
        <v>11919494345</v>
      </c>
      <c r="C129" s="82">
        <f>SUM(C101:C128)</f>
        <v>12183684489.000008</v>
      </c>
      <c r="D129" s="82">
        <f>SUM(D101:D128)</f>
        <v>12955460162.000015</v>
      </c>
      <c r="E129" s="82">
        <f>SUM(E101:E128)</f>
        <v>13551361800.999975</v>
      </c>
      <c r="F129" s="152">
        <f>E129/B129*100-100</f>
        <v>13.690743992714019</v>
      </c>
      <c r="G129" s="152">
        <f>E129/C129*100-100</f>
        <v>11.225482022575122</v>
      </c>
      <c r="H129" s="152">
        <f>E129/D129*100-100</f>
        <v>4.59961770210073</v>
      </c>
    </row>
    <row r="131" spans="1:7" ht="15" customHeight="1">
      <c r="A131" s="31" t="s">
        <v>11</v>
      </c>
      <c r="B131" s="145"/>
      <c r="C131" s="145"/>
      <c r="D131" s="145"/>
      <c r="E131" s="145"/>
      <c r="F131" s="145"/>
      <c r="G131" s="145"/>
    </row>
    <row r="132" spans="1:8" ht="15" customHeight="1">
      <c r="A132" s="158" t="s">
        <v>46</v>
      </c>
      <c r="B132" s="146">
        <v>2015</v>
      </c>
      <c r="C132" s="146">
        <v>2016</v>
      </c>
      <c r="D132" s="146">
        <v>2017</v>
      </c>
      <c r="E132" s="146">
        <v>2018</v>
      </c>
      <c r="F132" s="3" t="s">
        <v>569</v>
      </c>
      <c r="G132" s="3" t="s">
        <v>570</v>
      </c>
      <c r="H132" s="3" t="s">
        <v>571</v>
      </c>
    </row>
    <row r="133" spans="1:8" ht="15" customHeight="1">
      <c r="A133" s="4" t="s">
        <v>17</v>
      </c>
      <c r="B133" s="147">
        <v>73150374</v>
      </c>
      <c r="C133" s="147">
        <v>66556476.99999998</v>
      </c>
      <c r="D133" s="147">
        <v>68766432.99999996</v>
      </c>
      <c r="E133" s="147">
        <v>67736887.99999997</v>
      </c>
      <c r="F133" s="148">
        <f>E133/B133*100-100</f>
        <v>-7.40048984575256</v>
      </c>
      <c r="G133" s="148">
        <f>E133/C133*100-100</f>
        <v>1.7735478997783929</v>
      </c>
      <c r="H133" s="149">
        <f>E133/D133*100-100</f>
        <v>-1.4971621401389115</v>
      </c>
    </row>
    <row r="134" spans="1:8" ht="15" customHeight="1">
      <c r="A134" s="4" t="s">
        <v>18</v>
      </c>
      <c r="B134" s="147">
        <v>3601767</v>
      </c>
      <c r="C134" s="147">
        <v>2164872.0000000005</v>
      </c>
      <c r="D134" s="147">
        <v>7943128</v>
      </c>
      <c r="E134" s="147">
        <v>1800250.999999999</v>
      </c>
      <c r="F134" s="148">
        <f aca="true" t="shared" si="12" ref="F134:F161">E134/B134*100-100</f>
        <v>-50.0175608250062</v>
      </c>
      <c r="G134" s="148">
        <f aca="true" t="shared" si="13" ref="G134:G161">E134/C134*100-100</f>
        <v>-16.842612403874284</v>
      </c>
      <c r="H134" s="149">
        <f aca="true" t="shared" si="14" ref="H134:H161">E134/D134*100-100</f>
        <v>-77.33574229195351</v>
      </c>
    </row>
    <row r="135" spans="1:8" ht="15" customHeight="1">
      <c r="A135" s="4" t="s">
        <v>19</v>
      </c>
      <c r="B135" s="147">
        <v>138485384</v>
      </c>
      <c r="C135" s="147">
        <v>143615520.9999999</v>
      </c>
      <c r="D135" s="147">
        <v>178721573.00000006</v>
      </c>
      <c r="E135" s="147">
        <v>229523237</v>
      </c>
      <c r="F135" s="148">
        <f t="shared" si="12"/>
        <v>65.73823920652885</v>
      </c>
      <c r="G135" s="148">
        <f t="shared" si="13"/>
        <v>59.8178493534833</v>
      </c>
      <c r="H135" s="149">
        <f t="shared" si="14"/>
        <v>28.425031823102813</v>
      </c>
    </row>
    <row r="136" spans="1:8" ht="15" customHeight="1">
      <c r="A136" s="4" t="s">
        <v>20</v>
      </c>
      <c r="B136" s="147">
        <v>196280803</v>
      </c>
      <c r="C136" s="147">
        <v>248227804.00000006</v>
      </c>
      <c r="D136" s="147">
        <v>237453720.99999985</v>
      </c>
      <c r="E136" s="147">
        <v>254183820.00000033</v>
      </c>
      <c r="F136" s="148">
        <f t="shared" si="12"/>
        <v>29.500091763941043</v>
      </c>
      <c r="G136" s="148">
        <f t="shared" si="13"/>
        <v>2.3994153370507547</v>
      </c>
      <c r="H136" s="149">
        <f t="shared" si="14"/>
        <v>7.045625113619707</v>
      </c>
    </row>
    <row r="137" spans="1:8" ht="15" customHeight="1">
      <c r="A137" s="4" t="s">
        <v>21</v>
      </c>
      <c r="B137" s="147">
        <v>290239681</v>
      </c>
      <c r="C137" s="147">
        <v>327611543.0000001</v>
      </c>
      <c r="D137" s="147">
        <v>361075526.9999992</v>
      </c>
      <c r="E137" s="147">
        <v>382682438.99999976</v>
      </c>
      <c r="F137" s="148">
        <f t="shared" si="12"/>
        <v>31.850489113512964</v>
      </c>
      <c r="G137" s="148">
        <f t="shared" si="13"/>
        <v>16.80981551983949</v>
      </c>
      <c r="H137" s="149">
        <f t="shared" si="14"/>
        <v>5.984042225049663</v>
      </c>
    </row>
    <row r="138" spans="1:8" ht="15" customHeight="1">
      <c r="A138" s="4" t="s">
        <v>22</v>
      </c>
      <c r="B138" s="147">
        <v>89963583</v>
      </c>
      <c r="C138" s="147">
        <v>91648774.99999985</v>
      </c>
      <c r="D138" s="147">
        <v>100694120.00000004</v>
      </c>
      <c r="E138" s="147">
        <v>96687960.00000012</v>
      </c>
      <c r="F138" s="148">
        <f t="shared" si="12"/>
        <v>7.474554453883982</v>
      </c>
      <c r="G138" s="148">
        <f t="shared" si="13"/>
        <v>5.49836590832804</v>
      </c>
      <c r="H138" s="149">
        <f t="shared" si="14"/>
        <v>-3.978544129488313</v>
      </c>
    </row>
    <row r="139" spans="1:8" ht="15" customHeight="1">
      <c r="A139" s="4" t="s">
        <v>23</v>
      </c>
      <c r="B139" s="147">
        <v>143478777</v>
      </c>
      <c r="C139" s="147">
        <v>156816432.99999973</v>
      </c>
      <c r="D139" s="147">
        <v>204095712.00000027</v>
      </c>
      <c r="E139" s="147">
        <v>220827737.99999976</v>
      </c>
      <c r="F139" s="148">
        <f t="shared" si="12"/>
        <v>53.90968798124044</v>
      </c>
      <c r="G139" s="148">
        <f t="shared" si="13"/>
        <v>40.81925840004291</v>
      </c>
      <c r="H139" s="149">
        <f t="shared" si="14"/>
        <v>8.198127161044638</v>
      </c>
    </row>
    <row r="140" spans="1:8" ht="15" customHeight="1">
      <c r="A140" s="4" t="s">
        <v>24</v>
      </c>
      <c r="B140" s="147">
        <v>13800129</v>
      </c>
      <c r="C140" s="147">
        <v>15993544.000000002</v>
      </c>
      <c r="D140" s="147">
        <v>30857276.999999985</v>
      </c>
      <c r="E140" s="147">
        <v>26395865.999999985</v>
      </c>
      <c r="F140" s="148">
        <f t="shared" si="12"/>
        <v>91.2726033213167</v>
      </c>
      <c r="G140" s="148">
        <f t="shared" si="13"/>
        <v>65.04075644522553</v>
      </c>
      <c r="H140" s="149">
        <f t="shared" si="14"/>
        <v>-14.458213535821713</v>
      </c>
    </row>
    <row r="141" spans="1:8" ht="15" customHeight="1">
      <c r="A141" s="4" t="s">
        <v>25</v>
      </c>
      <c r="B141" s="147">
        <v>68630587</v>
      </c>
      <c r="C141" s="147">
        <v>64552690.99999981</v>
      </c>
      <c r="D141" s="147">
        <v>61990972.99999998</v>
      </c>
      <c r="E141" s="147">
        <v>65605287.99999995</v>
      </c>
      <c r="F141" s="148">
        <f t="shared" si="12"/>
        <v>-4.408091395167659</v>
      </c>
      <c r="G141" s="148">
        <f t="shared" si="13"/>
        <v>1.6306012711385591</v>
      </c>
      <c r="H141" s="149">
        <f t="shared" si="14"/>
        <v>5.8303892084416304</v>
      </c>
    </row>
    <row r="142" spans="1:8" ht="15" customHeight="1">
      <c r="A142" s="4" t="s">
        <v>26</v>
      </c>
      <c r="B142" s="147">
        <v>415259108</v>
      </c>
      <c r="C142" s="147">
        <v>436787734.99999976</v>
      </c>
      <c r="D142" s="147">
        <v>478791690.00000006</v>
      </c>
      <c r="E142" s="147">
        <v>540128937.9999994</v>
      </c>
      <c r="F142" s="148">
        <f t="shared" si="12"/>
        <v>30.07034104595712</v>
      </c>
      <c r="G142" s="148">
        <f t="shared" si="13"/>
        <v>23.659364656839486</v>
      </c>
      <c r="H142" s="149">
        <f t="shared" si="14"/>
        <v>12.810842226605757</v>
      </c>
    </row>
    <row r="143" spans="1:8" ht="15" customHeight="1">
      <c r="A143" s="4" t="s">
        <v>27</v>
      </c>
      <c r="B143" s="147">
        <v>21614036</v>
      </c>
      <c r="C143" s="147">
        <v>20426897.999999996</v>
      </c>
      <c r="D143" s="147">
        <v>30021495.00000002</v>
      </c>
      <c r="E143" s="147">
        <v>27683750.999999974</v>
      </c>
      <c r="F143" s="148">
        <f t="shared" si="12"/>
        <v>28.082284123150203</v>
      </c>
      <c r="G143" s="148">
        <f t="shared" si="13"/>
        <v>35.52596679143343</v>
      </c>
      <c r="H143" s="149">
        <f t="shared" si="14"/>
        <v>-7.786900685658864</v>
      </c>
    </row>
    <row r="144" spans="1:8" ht="15" customHeight="1">
      <c r="A144" s="4" t="s">
        <v>28</v>
      </c>
      <c r="B144" s="147">
        <v>18011897</v>
      </c>
      <c r="C144" s="147">
        <v>24381807.000000022</v>
      </c>
      <c r="D144" s="147">
        <v>30291628.00000001</v>
      </c>
      <c r="E144" s="147">
        <v>24906159.000000004</v>
      </c>
      <c r="F144" s="148">
        <f t="shared" si="12"/>
        <v>38.27615714213778</v>
      </c>
      <c r="G144" s="148">
        <f t="shared" si="13"/>
        <v>2.1505871160409953</v>
      </c>
      <c r="H144" s="149">
        <f t="shared" si="14"/>
        <v>-17.778737412198524</v>
      </c>
    </row>
    <row r="145" spans="1:8" ht="15" customHeight="1">
      <c r="A145" s="4" t="s">
        <v>29</v>
      </c>
      <c r="B145" s="147">
        <v>127454562</v>
      </c>
      <c r="C145" s="147">
        <v>147510300.00000027</v>
      </c>
      <c r="D145" s="147">
        <v>134583234.9999998</v>
      </c>
      <c r="E145" s="147">
        <v>149788128.9999998</v>
      </c>
      <c r="F145" s="148">
        <f t="shared" si="12"/>
        <v>17.522767839412296</v>
      </c>
      <c r="G145" s="148">
        <f t="shared" si="13"/>
        <v>1.544183016372088</v>
      </c>
      <c r="H145" s="149">
        <f t="shared" si="14"/>
        <v>11.297762310439353</v>
      </c>
    </row>
    <row r="146" spans="1:8" ht="15" customHeight="1">
      <c r="A146" s="4" t="s">
        <v>30</v>
      </c>
      <c r="B146" s="147">
        <v>32574735</v>
      </c>
      <c r="C146" s="147">
        <v>31385734.00000002</v>
      </c>
      <c r="D146" s="147">
        <v>27239237.999999963</v>
      </c>
      <c r="E146" s="147">
        <v>31324320.999999996</v>
      </c>
      <c r="F146" s="148">
        <f t="shared" si="12"/>
        <v>-3.838600682400042</v>
      </c>
      <c r="G146" s="148">
        <f t="shared" si="13"/>
        <v>-0.19567170230915565</v>
      </c>
      <c r="H146" s="149">
        <f t="shared" si="14"/>
        <v>14.9970531481095</v>
      </c>
    </row>
    <row r="147" spans="1:8" ht="15" customHeight="1">
      <c r="A147" s="4" t="s">
        <v>31</v>
      </c>
      <c r="B147" s="147">
        <v>32967281</v>
      </c>
      <c r="C147" s="147">
        <v>47600155.00000005</v>
      </c>
      <c r="D147" s="147">
        <v>56739121.99999996</v>
      </c>
      <c r="E147" s="147">
        <v>57195379</v>
      </c>
      <c r="F147" s="148">
        <f t="shared" si="12"/>
        <v>73.49134434228895</v>
      </c>
      <c r="G147" s="148">
        <f t="shared" si="13"/>
        <v>20.15796797300331</v>
      </c>
      <c r="H147" s="149">
        <f t="shared" si="14"/>
        <v>0.8041312306525299</v>
      </c>
    </row>
    <row r="148" spans="1:8" ht="15" customHeight="1">
      <c r="A148" s="4" t="s">
        <v>32</v>
      </c>
      <c r="B148" s="147">
        <v>316883337</v>
      </c>
      <c r="C148" s="147">
        <v>318238247.0000006</v>
      </c>
      <c r="D148" s="147">
        <v>280185390.9999992</v>
      </c>
      <c r="E148" s="147">
        <v>295919909.00000024</v>
      </c>
      <c r="F148" s="148">
        <f t="shared" si="12"/>
        <v>-6.615503421058634</v>
      </c>
      <c r="G148" s="148">
        <f t="shared" si="13"/>
        <v>-7.013091044333308</v>
      </c>
      <c r="H148" s="149">
        <f t="shared" si="14"/>
        <v>5.615752464410633</v>
      </c>
    </row>
    <row r="149" spans="1:8" ht="15" customHeight="1">
      <c r="A149" s="4" t="s">
        <v>33</v>
      </c>
      <c r="B149" s="147">
        <v>124076285</v>
      </c>
      <c r="C149" s="147">
        <v>132880146.00000015</v>
      </c>
      <c r="D149" s="147">
        <v>151632252.99999973</v>
      </c>
      <c r="E149" s="147">
        <v>149654252.9999999</v>
      </c>
      <c r="F149" s="148">
        <f t="shared" si="12"/>
        <v>20.614711344718216</v>
      </c>
      <c r="G149" s="148">
        <f t="shared" si="13"/>
        <v>12.623486280636499</v>
      </c>
      <c r="H149" s="149">
        <f t="shared" si="14"/>
        <v>-1.3044718131305757</v>
      </c>
    </row>
    <row r="150" spans="1:8" ht="15" customHeight="1">
      <c r="A150" s="4" t="s">
        <v>34</v>
      </c>
      <c r="B150" s="147">
        <v>106361096</v>
      </c>
      <c r="C150" s="147">
        <v>103343378.00000003</v>
      </c>
      <c r="D150" s="147">
        <v>108220901.99999967</v>
      </c>
      <c r="E150" s="147">
        <v>134316451.99999985</v>
      </c>
      <c r="F150" s="148">
        <f t="shared" si="12"/>
        <v>26.28344108074991</v>
      </c>
      <c r="G150" s="148">
        <f t="shared" si="13"/>
        <v>29.97102920324494</v>
      </c>
      <c r="H150" s="149">
        <f t="shared" si="14"/>
        <v>24.113225373043235</v>
      </c>
    </row>
    <row r="151" spans="1:8" ht="15" customHeight="1">
      <c r="A151" s="4" t="s">
        <v>35</v>
      </c>
      <c r="B151" s="147">
        <v>2686767</v>
      </c>
      <c r="C151" s="147">
        <v>1569292</v>
      </c>
      <c r="D151" s="147">
        <v>2850727.9999999995</v>
      </c>
      <c r="E151" s="147">
        <v>2616974.0000000005</v>
      </c>
      <c r="F151" s="148">
        <f t="shared" si="12"/>
        <v>-2.597657333144241</v>
      </c>
      <c r="G151" s="148">
        <f t="shared" si="13"/>
        <v>66.76144401424341</v>
      </c>
      <c r="H151" s="149">
        <f t="shared" si="14"/>
        <v>-8.19980019138967</v>
      </c>
    </row>
    <row r="152" spans="1:8" ht="15" customHeight="1">
      <c r="A152" s="4" t="s">
        <v>36</v>
      </c>
      <c r="B152" s="147">
        <v>305563384</v>
      </c>
      <c r="C152" s="147">
        <v>264757781.9999999</v>
      </c>
      <c r="D152" s="147">
        <v>293694321.00000006</v>
      </c>
      <c r="E152" s="147">
        <v>342296369</v>
      </c>
      <c r="F152" s="148">
        <f t="shared" si="12"/>
        <v>12.021396189276402</v>
      </c>
      <c r="G152" s="148">
        <f t="shared" si="13"/>
        <v>29.286612999349018</v>
      </c>
      <c r="H152" s="149">
        <f t="shared" si="14"/>
        <v>16.548514739581876</v>
      </c>
    </row>
    <row r="153" spans="1:8" ht="15" customHeight="1">
      <c r="A153" s="4" t="s">
        <v>37</v>
      </c>
      <c r="B153" s="147">
        <v>255381296</v>
      </c>
      <c r="C153" s="147">
        <v>281178954.99999934</v>
      </c>
      <c r="D153" s="147">
        <v>298126484.9999993</v>
      </c>
      <c r="E153" s="147">
        <v>257543266.9999998</v>
      </c>
      <c r="F153" s="148">
        <f t="shared" si="12"/>
        <v>0.8465659129554268</v>
      </c>
      <c r="G153" s="148">
        <f t="shared" si="13"/>
        <v>-8.405923551426383</v>
      </c>
      <c r="H153" s="149">
        <f t="shared" si="14"/>
        <v>-13.612751648012619</v>
      </c>
    </row>
    <row r="154" spans="1:8" ht="15" customHeight="1">
      <c r="A154" s="4" t="s">
        <v>38</v>
      </c>
      <c r="B154" s="147">
        <v>50206988</v>
      </c>
      <c r="C154" s="147">
        <v>49960243.00000001</v>
      </c>
      <c r="D154" s="147">
        <v>54742318.99999992</v>
      </c>
      <c r="E154" s="147">
        <v>54751511.00000007</v>
      </c>
      <c r="F154" s="148">
        <f t="shared" si="12"/>
        <v>9.051574653313338</v>
      </c>
      <c r="G154" s="148">
        <f t="shared" si="13"/>
        <v>9.590161521031959</v>
      </c>
      <c r="H154" s="149">
        <f t="shared" si="14"/>
        <v>0.016791396798794267</v>
      </c>
    </row>
    <row r="155" spans="1:8" ht="15" customHeight="1">
      <c r="A155" s="4" t="s">
        <v>39</v>
      </c>
      <c r="B155" s="147">
        <v>31562974</v>
      </c>
      <c r="C155" s="147">
        <v>40882277.00000001</v>
      </c>
      <c r="D155" s="147">
        <v>44658623.99999999</v>
      </c>
      <c r="E155" s="147">
        <v>39769428.999999985</v>
      </c>
      <c r="F155" s="148">
        <f t="shared" si="12"/>
        <v>26.000259037693937</v>
      </c>
      <c r="G155" s="148">
        <f t="shared" si="13"/>
        <v>-2.722079301013551</v>
      </c>
      <c r="H155" s="149">
        <f t="shared" si="14"/>
        <v>-10.947930236274203</v>
      </c>
    </row>
    <row r="156" spans="1:8" ht="15" customHeight="1">
      <c r="A156" s="4" t="s">
        <v>40</v>
      </c>
      <c r="B156" s="147">
        <v>333818509</v>
      </c>
      <c r="C156" s="147">
        <v>350710924.9999998</v>
      </c>
      <c r="D156" s="147">
        <v>389924466.99999976</v>
      </c>
      <c r="E156" s="147">
        <v>415082059.0000012</v>
      </c>
      <c r="F156" s="148">
        <f t="shared" si="12"/>
        <v>24.343632186075453</v>
      </c>
      <c r="G156" s="148">
        <f t="shared" si="13"/>
        <v>18.354470708319496</v>
      </c>
      <c r="H156" s="149">
        <f t="shared" si="14"/>
        <v>6.451914185729052</v>
      </c>
    </row>
    <row r="157" spans="1:8" ht="15" customHeight="1">
      <c r="A157" s="4" t="s">
        <v>41</v>
      </c>
      <c r="B157" s="147">
        <v>577082013</v>
      </c>
      <c r="C157" s="147">
        <v>649161968.999999</v>
      </c>
      <c r="D157" s="147">
        <v>610938413.0000005</v>
      </c>
      <c r="E157" s="147">
        <v>645315338.9999975</v>
      </c>
      <c r="F157" s="148">
        <f t="shared" si="12"/>
        <v>11.823852496334439</v>
      </c>
      <c r="G157" s="148">
        <f t="shared" si="13"/>
        <v>-0.5925531968434825</v>
      </c>
      <c r="H157" s="149">
        <f t="shared" si="14"/>
        <v>5.626905309684133</v>
      </c>
    </row>
    <row r="158" spans="1:8" ht="15" customHeight="1">
      <c r="A158" s="4" t="s">
        <v>42</v>
      </c>
      <c r="B158" s="147">
        <v>437047230</v>
      </c>
      <c r="C158" s="147">
        <v>411130051.99999964</v>
      </c>
      <c r="D158" s="147">
        <v>297346018.00000006</v>
      </c>
      <c r="E158" s="147">
        <v>279705713.0000002</v>
      </c>
      <c r="F158" s="148">
        <f t="shared" si="12"/>
        <v>-36.00103288607958</v>
      </c>
      <c r="G158" s="148">
        <f t="shared" si="13"/>
        <v>-31.96660967999479</v>
      </c>
      <c r="H158" s="149">
        <f t="shared" si="14"/>
        <v>-5.9325849118988</v>
      </c>
    </row>
    <row r="159" spans="1:8" ht="15" customHeight="1">
      <c r="A159" s="4" t="s">
        <v>43</v>
      </c>
      <c r="B159" s="147">
        <v>48164508</v>
      </c>
      <c r="C159" s="147">
        <v>50072875.99999999</v>
      </c>
      <c r="D159" s="147">
        <v>49279778.000000075</v>
      </c>
      <c r="E159" s="147">
        <v>50653557.000000075</v>
      </c>
      <c r="F159" s="148">
        <f t="shared" si="12"/>
        <v>5.167807382149675</v>
      </c>
      <c r="G159" s="148">
        <f t="shared" si="13"/>
        <v>1.159671755223485</v>
      </c>
      <c r="H159" s="149">
        <f t="shared" si="14"/>
        <v>2.7877134511441852</v>
      </c>
    </row>
    <row r="160" spans="1:8" ht="15" customHeight="1">
      <c r="A160" s="4" t="s">
        <v>5</v>
      </c>
      <c r="B160" s="147">
        <v>131789202</v>
      </c>
      <c r="C160" s="147">
        <v>116183458.00000003</v>
      </c>
      <c r="D160" s="147">
        <v>126942155.99999987</v>
      </c>
      <c r="E160" s="147">
        <v>195306503.0000004</v>
      </c>
      <c r="F160" s="148">
        <f t="shared" si="12"/>
        <v>48.19613446024235</v>
      </c>
      <c r="G160" s="148">
        <f t="shared" si="13"/>
        <v>68.10181618109553</v>
      </c>
      <c r="H160" s="149">
        <f t="shared" si="14"/>
        <v>53.85472340646288</v>
      </c>
    </row>
    <row r="161" spans="1:8" ht="15" customHeight="1">
      <c r="A161" s="8" t="s">
        <v>6</v>
      </c>
      <c r="B161" s="82">
        <f>SUM(B133:B160)</f>
        <v>4386136293</v>
      </c>
      <c r="C161" s="82">
        <f>SUM(C133:C160)</f>
        <v>4595349888.999998</v>
      </c>
      <c r="D161" s="82">
        <f>SUM(D133:D160)</f>
        <v>4717806726.999997</v>
      </c>
      <c r="E161" s="82">
        <f>SUM(E133:E160)</f>
        <v>5039401498.999997</v>
      </c>
      <c r="F161" s="152">
        <f t="shared" si="12"/>
        <v>14.893864721955126</v>
      </c>
      <c r="G161" s="152">
        <f t="shared" si="13"/>
        <v>9.663064200245913</v>
      </c>
      <c r="H161" s="152">
        <f t="shared" si="14"/>
        <v>6.8166160805086236</v>
      </c>
    </row>
    <row r="163" spans="1:7" ht="15" customHeight="1">
      <c r="A163" s="31" t="s">
        <v>8</v>
      </c>
      <c r="B163" s="145"/>
      <c r="C163" s="145"/>
      <c r="D163" s="145"/>
      <c r="E163" s="145"/>
      <c r="F163" s="145"/>
      <c r="G163" s="145"/>
    </row>
    <row r="164" spans="1:8" ht="15" customHeight="1">
      <c r="A164" s="158" t="s">
        <v>46</v>
      </c>
      <c r="B164" s="146">
        <v>2015</v>
      </c>
      <c r="C164" s="146">
        <v>2016</v>
      </c>
      <c r="D164" s="146">
        <v>2017</v>
      </c>
      <c r="E164" s="146">
        <v>2018</v>
      </c>
      <c r="F164" s="3" t="s">
        <v>569</v>
      </c>
      <c r="G164" s="3" t="s">
        <v>570</v>
      </c>
      <c r="H164" s="3" t="s">
        <v>571</v>
      </c>
    </row>
    <row r="165" spans="1:8" ht="15" customHeight="1">
      <c r="A165" s="4" t="s">
        <v>17</v>
      </c>
      <c r="B165" s="147">
        <v>34611580</v>
      </c>
      <c r="C165" s="147">
        <v>42762089.00000004</v>
      </c>
      <c r="D165" s="147">
        <v>42889189.000000075</v>
      </c>
      <c r="E165" s="147">
        <v>34089523.99999993</v>
      </c>
      <c r="F165" s="148">
        <f>E165/B165*100-100</f>
        <v>-1.5083275597359744</v>
      </c>
      <c r="G165" s="148">
        <f>E165/C165*100-100</f>
        <v>-20.280966629109486</v>
      </c>
      <c r="H165" s="149">
        <f>E165/D165*100-100</f>
        <v>-20.51721005962628</v>
      </c>
    </row>
    <row r="166" spans="1:8" ht="15" customHeight="1">
      <c r="A166" s="4" t="s">
        <v>18</v>
      </c>
      <c r="B166" s="147">
        <v>13716481</v>
      </c>
      <c r="C166" s="147">
        <v>13924848.999999994</v>
      </c>
      <c r="D166" s="147">
        <v>15580589</v>
      </c>
      <c r="E166" s="147">
        <v>13862206.000000011</v>
      </c>
      <c r="F166" s="148">
        <f aca="true" t="shared" si="15" ref="F166:F193">E166/B166*100-100</f>
        <v>1.0624080622428664</v>
      </c>
      <c r="G166" s="148">
        <f aca="true" t="shared" si="16" ref="G166:G193">E166/C166*100-100</f>
        <v>-0.44986484234036084</v>
      </c>
      <c r="H166" s="149">
        <f aca="true" t="shared" si="17" ref="H166:H193">E166/D166*100-100</f>
        <v>-11.02899896788233</v>
      </c>
    </row>
    <row r="167" spans="1:8" ht="15" customHeight="1">
      <c r="A167" s="4" t="s">
        <v>19</v>
      </c>
      <c r="B167" s="147">
        <v>970156</v>
      </c>
      <c r="C167" s="147">
        <v>769117</v>
      </c>
      <c r="D167" s="147">
        <v>828715.0000000006</v>
      </c>
      <c r="E167" s="147">
        <v>900647.9999999999</v>
      </c>
      <c r="F167" s="148">
        <f t="shared" si="15"/>
        <v>-7.164620947558959</v>
      </c>
      <c r="G167" s="148">
        <f t="shared" si="16"/>
        <v>17.101559320623522</v>
      </c>
      <c r="H167" s="149">
        <f t="shared" si="17"/>
        <v>8.680064919785366</v>
      </c>
    </row>
    <row r="168" spans="1:8" ht="15" customHeight="1">
      <c r="A168" s="4" t="s">
        <v>20</v>
      </c>
      <c r="B168" s="147">
        <v>412643185</v>
      </c>
      <c r="C168" s="147">
        <v>457863710.99999994</v>
      </c>
      <c r="D168" s="147">
        <v>502037035.0000001</v>
      </c>
      <c r="E168" s="147">
        <v>514491849.00000054</v>
      </c>
      <c r="F168" s="148">
        <f t="shared" si="15"/>
        <v>24.6820177098043</v>
      </c>
      <c r="G168" s="148">
        <f t="shared" si="16"/>
        <v>12.367902639919109</v>
      </c>
      <c r="H168" s="149">
        <f t="shared" si="17"/>
        <v>2.4808556205421013</v>
      </c>
    </row>
    <row r="169" spans="1:8" ht="15" customHeight="1">
      <c r="A169" s="4" t="s">
        <v>21</v>
      </c>
      <c r="B169" s="147">
        <v>179289376</v>
      </c>
      <c r="C169" s="147">
        <v>188574750.99999988</v>
      </c>
      <c r="D169" s="147">
        <v>195909269.99999967</v>
      </c>
      <c r="E169" s="147">
        <v>205089268.99999982</v>
      </c>
      <c r="F169" s="148">
        <f t="shared" si="15"/>
        <v>14.390084664023718</v>
      </c>
      <c r="G169" s="148">
        <f t="shared" si="16"/>
        <v>8.75754464074565</v>
      </c>
      <c r="H169" s="149">
        <f t="shared" si="17"/>
        <v>4.6858420737314646</v>
      </c>
    </row>
    <row r="170" spans="1:8" ht="15" customHeight="1">
      <c r="A170" s="4" t="s">
        <v>22</v>
      </c>
      <c r="B170" s="147">
        <v>498532210</v>
      </c>
      <c r="C170" s="147">
        <v>528454382.9999995</v>
      </c>
      <c r="D170" s="147">
        <v>540844591.0000013</v>
      </c>
      <c r="E170" s="147">
        <v>562970691.9999995</v>
      </c>
      <c r="F170" s="148">
        <f t="shared" si="15"/>
        <v>12.925640652185649</v>
      </c>
      <c r="G170" s="148">
        <f t="shared" si="16"/>
        <v>6.5315588460168215</v>
      </c>
      <c r="H170" s="149">
        <f t="shared" si="17"/>
        <v>4.091027509231054</v>
      </c>
    </row>
    <row r="171" spans="1:8" ht="15" customHeight="1">
      <c r="A171" s="4" t="s">
        <v>23</v>
      </c>
      <c r="B171" s="147">
        <v>1139776735</v>
      </c>
      <c r="C171" s="147">
        <v>1103289754.9999964</v>
      </c>
      <c r="D171" s="147">
        <v>1079790417.000002</v>
      </c>
      <c r="E171" s="147">
        <v>1058758116.0000042</v>
      </c>
      <c r="F171" s="148">
        <f t="shared" si="15"/>
        <v>-7.108288536876998</v>
      </c>
      <c r="G171" s="148">
        <f t="shared" si="16"/>
        <v>-4.036259631540986</v>
      </c>
      <c r="H171" s="149">
        <f t="shared" si="17"/>
        <v>-1.9478132671738422</v>
      </c>
    </row>
    <row r="172" spans="1:8" ht="15" customHeight="1">
      <c r="A172" s="4" t="s">
        <v>24</v>
      </c>
      <c r="B172" s="147">
        <v>134086097</v>
      </c>
      <c r="C172" s="147">
        <v>136281234.99999985</v>
      </c>
      <c r="D172" s="147">
        <v>146087230.99999988</v>
      </c>
      <c r="E172" s="147">
        <v>145643466.00000003</v>
      </c>
      <c r="F172" s="148">
        <f t="shared" si="15"/>
        <v>8.619364168680391</v>
      </c>
      <c r="G172" s="148">
        <f t="shared" si="16"/>
        <v>6.869787318848552</v>
      </c>
      <c r="H172" s="149">
        <f t="shared" si="17"/>
        <v>-0.3037671375945621</v>
      </c>
    </row>
    <row r="173" spans="1:8" ht="15" customHeight="1">
      <c r="A173" s="4" t="s">
        <v>25</v>
      </c>
      <c r="B173" s="147">
        <v>2314568738</v>
      </c>
      <c r="C173" s="147">
        <v>2270461031.9999995</v>
      </c>
      <c r="D173" s="147">
        <v>2378041182.0000052</v>
      </c>
      <c r="E173" s="147">
        <v>2323459080.000004</v>
      </c>
      <c r="F173" s="148">
        <f t="shared" si="15"/>
        <v>0.3841036066047536</v>
      </c>
      <c r="G173" s="148">
        <f t="shared" si="16"/>
        <v>2.334241691579237</v>
      </c>
      <c r="H173" s="149">
        <f t="shared" si="17"/>
        <v>-2.2952547000929684</v>
      </c>
    </row>
    <row r="174" spans="1:8" ht="15" customHeight="1">
      <c r="A174" s="4" t="s">
        <v>26</v>
      </c>
      <c r="B174" s="147">
        <v>280605774</v>
      </c>
      <c r="C174" s="147">
        <v>314372855.99999946</v>
      </c>
      <c r="D174" s="147">
        <v>324586596.00000054</v>
      </c>
      <c r="E174" s="147">
        <v>331262431.00000024</v>
      </c>
      <c r="F174" s="148">
        <f t="shared" si="15"/>
        <v>18.052606786345123</v>
      </c>
      <c r="G174" s="148">
        <f t="shared" si="16"/>
        <v>5.3724660630372085</v>
      </c>
      <c r="H174" s="149">
        <f t="shared" si="17"/>
        <v>2.0567192491213433</v>
      </c>
    </row>
    <row r="175" spans="1:8" ht="15" customHeight="1">
      <c r="A175" s="4" t="s">
        <v>27</v>
      </c>
      <c r="B175" s="147">
        <v>1476674463</v>
      </c>
      <c r="C175" s="147">
        <v>1344009092.9999971</v>
      </c>
      <c r="D175" s="147">
        <v>1385566598.9999993</v>
      </c>
      <c r="E175" s="147">
        <v>1322428606.0000021</v>
      </c>
      <c r="F175" s="148">
        <f t="shared" si="15"/>
        <v>-10.445488214554288</v>
      </c>
      <c r="G175" s="148">
        <f t="shared" si="16"/>
        <v>-1.6056801335937934</v>
      </c>
      <c r="H175" s="149">
        <f t="shared" si="17"/>
        <v>-4.556835668928898</v>
      </c>
    </row>
    <row r="176" spans="1:8" ht="15" customHeight="1">
      <c r="A176" s="4" t="s">
        <v>28</v>
      </c>
      <c r="B176" s="147">
        <v>113332442</v>
      </c>
      <c r="C176" s="147">
        <v>117390325.00000013</v>
      </c>
      <c r="D176" s="147">
        <v>142778376.99999985</v>
      </c>
      <c r="E176" s="147">
        <v>146337546.9999999</v>
      </c>
      <c r="F176" s="148">
        <f t="shared" si="15"/>
        <v>29.12238050954545</v>
      </c>
      <c r="G176" s="148">
        <f t="shared" si="16"/>
        <v>24.658950386243276</v>
      </c>
      <c r="H176" s="149">
        <f t="shared" si="17"/>
        <v>2.492793429077892</v>
      </c>
    </row>
    <row r="177" spans="1:8" ht="15" customHeight="1">
      <c r="A177" s="4" t="s">
        <v>29</v>
      </c>
      <c r="B177" s="147">
        <v>349151961</v>
      </c>
      <c r="C177" s="147">
        <v>358960427.0000004</v>
      </c>
      <c r="D177" s="147">
        <v>384258972.0000005</v>
      </c>
      <c r="E177" s="147">
        <v>389261872.0000027</v>
      </c>
      <c r="F177" s="148">
        <f t="shared" si="15"/>
        <v>11.487809172007687</v>
      </c>
      <c r="G177" s="148">
        <f t="shared" si="16"/>
        <v>8.441444438108547</v>
      </c>
      <c r="H177" s="149">
        <f t="shared" si="17"/>
        <v>1.301960491374615</v>
      </c>
    </row>
    <row r="178" spans="1:8" ht="15" customHeight="1">
      <c r="A178" s="4" t="s">
        <v>30</v>
      </c>
      <c r="B178" s="147">
        <v>58907834</v>
      </c>
      <c r="C178" s="147">
        <v>67241108.00000003</v>
      </c>
      <c r="D178" s="147">
        <v>75600156.99999982</v>
      </c>
      <c r="E178" s="147">
        <v>73123542.99999987</v>
      </c>
      <c r="F178" s="148">
        <f t="shared" si="15"/>
        <v>24.13211967698534</v>
      </c>
      <c r="G178" s="148">
        <f t="shared" si="16"/>
        <v>8.748271964822223</v>
      </c>
      <c r="H178" s="149">
        <f t="shared" si="17"/>
        <v>-3.27593764124056</v>
      </c>
    </row>
    <row r="179" spans="1:8" ht="15" customHeight="1">
      <c r="A179" s="4" t="s">
        <v>31</v>
      </c>
      <c r="B179" s="147">
        <v>347824602</v>
      </c>
      <c r="C179" s="147">
        <v>358119660.0000005</v>
      </c>
      <c r="D179" s="147">
        <v>359011530.9999994</v>
      </c>
      <c r="E179" s="147">
        <v>362744529.9999998</v>
      </c>
      <c r="F179" s="148">
        <f t="shared" si="15"/>
        <v>4.289497612937637</v>
      </c>
      <c r="G179" s="148">
        <f t="shared" si="16"/>
        <v>1.2914314729326293</v>
      </c>
      <c r="H179" s="149">
        <f t="shared" si="17"/>
        <v>1.0397991924110102</v>
      </c>
    </row>
    <row r="180" spans="1:8" ht="15" customHeight="1">
      <c r="A180" s="4" t="s">
        <v>32</v>
      </c>
      <c r="B180" s="147">
        <v>861597462</v>
      </c>
      <c r="C180" s="147">
        <v>1019146797.0000012</v>
      </c>
      <c r="D180" s="147">
        <v>1116747932.9999998</v>
      </c>
      <c r="E180" s="147">
        <v>1084090243.9999983</v>
      </c>
      <c r="F180" s="148">
        <f t="shared" si="15"/>
        <v>25.823286605734964</v>
      </c>
      <c r="G180" s="148">
        <f t="shared" si="16"/>
        <v>6.372334897304995</v>
      </c>
      <c r="H180" s="149">
        <f t="shared" si="17"/>
        <v>-2.9243563417458773</v>
      </c>
    </row>
    <row r="181" spans="1:8" ht="15" customHeight="1">
      <c r="A181" s="4" t="s">
        <v>33</v>
      </c>
      <c r="B181" s="147">
        <v>548374943</v>
      </c>
      <c r="C181" s="147">
        <v>573980435.9999998</v>
      </c>
      <c r="D181" s="147">
        <v>595115198.9999988</v>
      </c>
      <c r="E181" s="147">
        <v>614804247.0000001</v>
      </c>
      <c r="F181" s="148">
        <f t="shared" si="15"/>
        <v>12.113847441056407</v>
      </c>
      <c r="G181" s="148">
        <f t="shared" si="16"/>
        <v>7.112404611644351</v>
      </c>
      <c r="H181" s="149">
        <f t="shared" si="17"/>
        <v>3.308443143963686</v>
      </c>
    </row>
    <row r="182" spans="1:8" ht="15" customHeight="1">
      <c r="A182" s="4" t="s">
        <v>34</v>
      </c>
      <c r="B182" s="147">
        <v>49944457</v>
      </c>
      <c r="C182" s="147">
        <v>53879912</v>
      </c>
      <c r="D182" s="147">
        <v>51846012.00000005</v>
      </c>
      <c r="E182" s="147">
        <v>46926853.999999985</v>
      </c>
      <c r="F182" s="148">
        <f t="shared" si="15"/>
        <v>-6.041917724723717</v>
      </c>
      <c r="G182" s="148">
        <f t="shared" si="16"/>
        <v>-12.904731544476206</v>
      </c>
      <c r="H182" s="149">
        <f t="shared" si="17"/>
        <v>-9.48801616602654</v>
      </c>
    </row>
    <row r="183" spans="1:8" ht="15" customHeight="1">
      <c r="A183" s="4" t="s">
        <v>35</v>
      </c>
      <c r="B183" s="147">
        <v>82777662</v>
      </c>
      <c r="C183" s="147">
        <v>81955238.00000001</v>
      </c>
      <c r="D183" s="147">
        <v>66834276.000000045</v>
      </c>
      <c r="E183" s="147">
        <v>69263965.99999996</v>
      </c>
      <c r="F183" s="148">
        <f t="shared" si="15"/>
        <v>-16.325293169067805</v>
      </c>
      <c r="G183" s="148">
        <f t="shared" si="16"/>
        <v>-15.48561423249123</v>
      </c>
      <c r="H183" s="149">
        <f t="shared" si="17"/>
        <v>3.6353951077436903</v>
      </c>
    </row>
    <row r="184" spans="1:8" ht="15" customHeight="1">
      <c r="A184" s="4" t="s">
        <v>36</v>
      </c>
      <c r="B184" s="147">
        <v>1474305491</v>
      </c>
      <c r="C184" s="147">
        <v>1068317427.0000036</v>
      </c>
      <c r="D184" s="147">
        <v>1179475728.0000036</v>
      </c>
      <c r="E184" s="147">
        <v>1196407022.999998</v>
      </c>
      <c r="F184" s="148">
        <f t="shared" si="15"/>
        <v>-18.849449432051387</v>
      </c>
      <c r="G184" s="148">
        <f t="shared" si="16"/>
        <v>11.989844288105417</v>
      </c>
      <c r="H184" s="149">
        <f t="shared" si="17"/>
        <v>1.435493295712348</v>
      </c>
    </row>
    <row r="185" spans="1:8" ht="15" customHeight="1">
      <c r="A185" s="4" t="s">
        <v>37</v>
      </c>
      <c r="B185" s="147">
        <v>1095710357</v>
      </c>
      <c r="C185" s="147">
        <v>1115641653.999998</v>
      </c>
      <c r="D185" s="147">
        <v>1180502138</v>
      </c>
      <c r="E185" s="147">
        <v>1241816767.000003</v>
      </c>
      <c r="F185" s="148">
        <f t="shared" si="15"/>
        <v>13.334400744375102</v>
      </c>
      <c r="G185" s="148">
        <f t="shared" si="16"/>
        <v>11.309645220543658</v>
      </c>
      <c r="H185" s="149">
        <f t="shared" si="17"/>
        <v>5.193944765223549</v>
      </c>
    </row>
    <row r="186" spans="1:8" ht="15" customHeight="1">
      <c r="A186" s="4" t="s">
        <v>38</v>
      </c>
      <c r="B186" s="147">
        <v>235207041</v>
      </c>
      <c r="C186" s="147">
        <v>264860526.99999985</v>
      </c>
      <c r="D186" s="147">
        <v>262745994.99999994</v>
      </c>
      <c r="E186" s="147">
        <v>290045453.00000185</v>
      </c>
      <c r="F186" s="148">
        <f t="shared" si="15"/>
        <v>23.314953398866095</v>
      </c>
      <c r="G186" s="148">
        <f t="shared" si="16"/>
        <v>9.508750241217328</v>
      </c>
      <c r="H186" s="149">
        <f t="shared" si="17"/>
        <v>10.390056754243531</v>
      </c>
    </row>
    <row r="187" spans="1:8" ht="15" customHeight="1">
      <c r="A187" s="4" t="s">
        <v>39</v>
      </c>
      <c r="B187" s="147">
        <v>183766400</v>
      </c>
      <c r="C187" s="147">
        <v>183359310.99999994</v>
      </c>
      <c r="D187" s="147">
        <v>207576641.99999994</v>
      </c>
      <c r="E187" s="147">
        <v>211770185.9999994</v>
      </c>
      <c r="F187" s="148">
        <f t="shared" si="15"/>
        <v>15.238795557838316</v>
      </c>
      <c r="G187" s="148">
        <f t="shared" si="16"/>
        <v>15.494645374185254</v>
      </c>
      <c r="H187" s="149">
        <f t="shared" si="17"/>
        <v>2.02023886676011</v>
      </c>
    </row>
    <row r="188" spans="1:8" ht="15" customHeight="1">
      <c r="A188" s="4" t="s">
        <v>40</v>
      </c>
      <c r="B188" s="147">
        <v>1184429264</v>
      </c>
      <c r="C188" s="147">
        <v>1188891058.9999976</v>
      </c>
      <c r="D188" s="147">
        <v>1293057348.9999983</v>
      </c>
      <c r="E188" s="147">
        <v>1296068924.0000002</v>
      </c>
      <c r="F188" s="148">
        <f t="shared" si="15"/>
        <v>9.425608045429072</v>
      </c>
      <c r="G188" s="148">
        <f t="shared" si="16"/>
        <v>9.014944152254984</v>
      </c>
      <c r="H188" s="149">
        <f t="shared" si="17"/>
        <v>0.2329034363658451</v>
      </c>
    </row>
    <row r="189" spans="1:8" ht="15" customHeight="1">
      <c r="A189" s="4" t="s">
        <v>41</v>
      </c>
      <c r="B189" s="147">
        <v>3281310296</v>
      </c>
      <c r="C189" s="147">
        <v>3209940437.9999933</v>
      </c>
      <c r="D189" s="147">
        <v>3394140983.0000076</v>
      </c>
      <c r="E189" s="147">
        <v>3581750395.9999866</v>
      </c>
      <c r="F189" s="148">
        <f t="shared" si="15"/>
        <v>9.156101462462445</v>
      </c>
      <c r="G189" s="148">
        <f t="shared" si="16"/>
        <v>11.583079660869217</v>
      </c>
      <c r="H189" s="149">
        <f t="shared" si="17"/>
        <v>5.527449034664286</v>
      </c>
    </row>
    <row r="190" spans="1:8" ht="15" customHeight="1">
      <c r="A190" s="4" t="s">
        <v>42</v>
      </c>
      <c r="B190" s="147">
        <v>462292938</v>
      </c>
      <c r="C190" s="147">
        <v>413413316.9999992</v>
      </c>
      <c r="D190" s="147">
        <v>469527984.0000005</v>
      </c>
      <c r="E190" s="147">
        <v>449429805.0000005</v>
      </c>
      <c r="F190" s="148">
        <f t="shared" si="15"/>
        <v>-2.782463659438278</v>
      </c>
      <c r="G190" s="148">
        <f t="shared" si="16"/>
        <v>8.71198060608225</v>
      </c>
      <c r="H190" s="149">
        <f t="shared" si="17"/>
        <v>-4.280507165681527</v>
      </c>
    </row>
    <row r="191" spans="1:8" ht="15" customHeight="1">
      <c r="A191" s="4" t="s">
        <v>43</v>
      </c>
      <c r="B191" s="147">
        <v>179494151</v>
      </c>
      <c r="C191" s="147">
        <v>185020827.99999997</v>
      </c>
      <c r="D191" s="147">
        <v>206568927.99999964</v>
      </c>
      <c r="E191" s="147">
        <v>224315150.99999967</v>
      </c>
      <c r="F191" s="148">
        <f t="shared" si="15"/>
        <v>24.970730104737314</v>
      </c>
      <c r="G191" s="148">
        <f t="shared" si="16"/>
        <v>21.237783564561568</v>
      </c>
      <c r="H191" s="149">
        <f t="shared" si="17"/>
        <v>8.590945004081178</v>
      </c>
    </row>
    <row r="192" spans="1:8" ht="15" customHeight="1">
      <c r="A192" s="4" t="s">
        <v>5</v>
      </c>
      <c r="B192" s="147">
        <v>116345445</v>
      </c>
      <c r="C192" s="147">
        <v>105096849.00000003</v>
      </c>
      <c r="D192" s="147">
        <v>105741372.99999976</v>
      </c>
      <c r="E192" s="147">
        <v>167520799.9999999</v>
      </c>
      <c r="F192" s="148">
        <f t="shared" si="15"/>
        <v>43.98569707649486</v>
      </c>
      <c r="G192" s="148">
        <f t="shared" si="16"/>
        <v>59.39659618148957</v>
      </c>
      <c r="H192" s="149">
        <f t="shared" si="17"/>
        <v>58.42502820537453</v>
      </c>
    </row>
    <row r="193" spans="1:8" ht="15" customHeight="1">
      <c r="A193" s="8" t="s">
        <v>6</v>
      </c>
      <c r="B193" s="82">
        <f>SUM(B165:B192)</f>
        <v>17110247541</v>
      </c>
      <c r="C193" s="82">
        <f>SUM(C165:C192)</f>
        <v>16765978183.999985</v>
      </c>
      <c r="D193" s="82">
        <f>SUM(D165:D192)</f>
        <v>17703690991.000015</v>
      </c>
      <c r="E193" s="82">
        <f>SUM(E165:E192)</f>
        <v>17958633195.000004</v>
      </c>
      <c r="F193" s="152">
        <f t="shared" si="15"/>
        <v>4.9583482177395695</v>
      </c>
      <c r="G193" s="152">
        <f t="shared" si="16"/>
        <v>7.11354266307103</v>
      </c>
      <c r="H193" s="152">
        <f t="shared" si="17"/>
        <v>1.440051140350306</v>
      </c>
    </row>
    <row r="195" spans="1:7" ht="15" customHeight="1">
      <c r="A195" s="31" t="s">
        <v>7</v>
      </c>
      <c r="B195" s="145"/>
      <c r="C195" s="145"/>
      <c r="D195" s="145"/>
      <c r="E195" s="145"/>
      <c r="F195" s="145"/>
      <c r="G195" s="145"/>
    </row>
    <row r="196" spans="1:8" ht="15" customHeight="1">
      <c r="A196" s="158" t="s">
        <v>46</v>
      </c>
      <c r="B196" s="146">
        <v>2015</v>
      </c>
      <c r="C196" s="146">
        <v>2016</v>
      </c>
      <c r="D196" s="146">
        <v>2017</v>
      </c>
      <c r="E196" s="146">
        <v>2018</v>
      </c>
      <c r="F196" s="3" t="s">
        <v>569</v>
      </c>
      <c r="G196" s="3" t="s">
        <v>570</v>
      </c>
      <c r="H196" s="3" t="s">
        <v>571</v>
      </c>
    </row>
    <row r="197" spans="1:8" ht="15" customHeight="1">
      <c r="A197" s="4" t="s">
        <v>17</v>
      </c>
      <c r="B197" s="147">
        <v>523791256</v>
      </c>
      <c r="C197" s="147">
        <v>583156599.9999982</v>
      </c>
      <c r="D197" s="147">
        <v>616257947.9999994</v>
      </c>
      <c r="E197" s="147">
        <v>555636270.0000017</v>
      </c>
      <c r="F197" s="148">
        <f>E197/B197*100-100</f>
        <v>6.079714702225118</v>
      </c>
      <c r="G197" s="148">
        <f>E197/C197*100-100</f>
        <v>-4.719200640101931</v>
      </c>
      <c r="H197" s="149">
        <f>E197/D197*100-100</f>
        <v>-9.837062255625113</v>
      </c>
    </row>
    <row r="198" spans="1:8" ht="15" customHeight="1">
      <c r="A198" s="4" t="s">
        <v>18</v>
      </c>
      <c r="B198" s="147">
        <v>38298000</v>
      </c>
      <c r="C198" s="147">
        <v>36854833.00000004</v>
      </c>
      <c r="D198" s="147">
        <v>46061187.999999985</v>
      </c>
      <c r="E198" s="147">
        <v>41159982.99999994</v>
      </c>
      <c r="F198" s="148">
        <f aca="true" t="shared" si="18" ref="F198:F225">E198/B198*100-100</f>
        <v>7.472930701341937</v>
      </c>
      <c r="G198" s="148">
        <f aca="true" t="shared" si="19" ref="G198:G225">E198/C198*100-100</f>
        <v>11.681371612781149</v>
      </c>
      <c r="H198" s="149">
        <f aca="true" t="shared" si="20" ref="H198:H225">E198/D198*100-100</f>
        <v>-10.640639577077451</v>
      </c>
    </row>
    <row r="199" spans="1:8" ht="15" customHeight="1">
      <c r="A199" s="4" t="s">
        <v>19</v>
      </c>
      <c r="B199" s="147">
        <v>4306637</v>
      </c>
      <c r="C199" s="147">
        <v>7813477.000000003</v>
      </c>
      <c r="D199" s="147">
        <v>45850301.00000003</v>
      </c>
      <c r="E199" s="147">
        <v>8866633.00000001</v>
      </c>
      <c r="F199" s="148">
        <f t="shared" si="18"/>
        <v>105.88298944164575</v>
      </c>
      <c r="G199" s="148">
        <f t="shared" si="19"/>
        <v>13.478711206291479</v>
      </c>
      <c r="H199" s="149">
        <f t="shared" si="20"/>
        <v>-80.6617779892001</v>
      </c>
    </row>
    <row r="200" spans="1:8" ht="15" customHeight="1">
      <c r="A200" s="4" t="s">
        <v>20</v>
      </c>
      <c r="B200" s="147">
        <v>1289396688</v>
      </c>
      <c r="C200" s="147">
        <v>1395802559.000006</v>
      </c>
      <c r="D200" s="147">
        <v>1525984875.9999974</v>
      </c>
      <c r="E200" s="147">
        <v>1518590417.0000017</v>
      </c>
      <c r="F200" s="148">
        <f t="shared" si="18"/>
        <v>17.775268940352788</v>
      </c>
      <c r="G200" s="148">
        <f t="shared" si="19"/>
        <v>8.796936014214253</v>
      </c>
      <c r="H200" s="149">
        <f t="shared" si="20"/>
        <v>-0.48456961247076435</v>
      </c>
    </row>
    <row r="201" spans="1:8" ht="15" customHeight="1">
      <c r="A201" s="4" t="s">
        <v>21</v>
      </c>
      <c r="B201" s="147">
        <v>880849436</v>
      </c>
      <c r="C201" s="147">
        <v>923704475.0000002</v>
      </c>
      <c r="D201" s="147">
        <v>987927668.0000035</v>
      </c>
      <c r="E201" s="147">
        <v>984436829.0000017</v>
      </c>
      <c r="F201" s="148">
        <f t="shared" si="18"/>
        <v>11.759943160138619</v>
      </c>
      <c r="G201" s="148">
        <f t="shared" si="19"/>
        <v>6.574868439389277</v>
      </c>
      <c r="H201" s="149">
        <f t="shared" si="20"/>
        <v>-0.3533496543394534</v>
      </c>
    </row>
    <row r="202" spans="1:8" ht="15" customHeight="1">
      <c r="A202" s="4" t="s">
        <v>22</v>
      </c>
      <c r="B202" s="147">
        <v>202500676</v>
      </c>
      <c r="C202" s="147">
        <v>202234409.00000045</v>
      </c>
      <c r="D202" s="147">
        <v>207496990.00000042</v>
      </c>
      <c r="E202" s="147">
        <v>227249684.99999982</v>
      </c>
      <c r="F202" s="148">
        <f t="shared" si="18"/>
        <v>12.221692040178581</v>
      </c>
      <c r="G202" s="148">
        <f t="shared" si="19"/>
        <v>12.36944599274365</v>
      </c>
      <c r="H202" s="149">
        <f t="shared" si="20"/>
        <v>9.519509174566522</v>
      </c>
    </row>
    <row r="203" spans="1:8" ht="15" customHeight="1">
      <c r="A203" s="4" t="s">
        <v>23</v>
      </c>
      <c r="B203" s="147">
        <v>581251995</v>
      </c>
      <c r="C203" s="147">
        <v>585827456.9999996</v>
      </c>
      <c r="D203" s="147">
        <v>691676297.9999983</v>
      </c>
      <c r="E203" s="147">
        <v>750994810.9999999</v>
      </c>
      <c r="F203" s="148">
        <f t="shared" si="18"/>
        <v>29.20296488616779</v>
      </c>
      <c r="G203" s="148">
        <f t="shared" si="19"/>
        <v>28.19385674509283</v>
      </c>
      <c r="H203" s="149">
        <f t="shared" si="20"/>
        <v>8.576051134254953</v>
      </c>
    </row>
    <row r="204" spans="1:8" ht="15" customHeight="1">
      <c r="A204" s="4" t="s">
        <v>24</v>
      </c>
      <c r="B204" s="147">
        <v>73206274</v>
      </c>
      <c r="C204" s="147">
        <v>84627820.99999994</v>
      </c>
      <c r="D204" s="147">
        <v>92211304.99999996</v>
      </c>
      <c r="E204" s="147">
        <v>105979375.99999996</v>
      </c>
      <c r="F204" s="148">
        <f t="shared" si="18"/>
        <v>44.76816017162676</v>
      </c>
      <c r="G204" s="148">
        <f t="shared" si="19"/>
        <v>25.229947726055755</v>
      </c>
      <c r="H204" s="149">
        <f t="shared" si="20"/>
        <v>14.931001139177027</v>
      </c>
    </row>
    <row r="205" spans="1:8" ht="15" customHeight="1">
      <c r="A205" s="4" t="s">
        <v>25</v>
      </c>
      <c r="B205" s="147">
        <v>141973725</v>
      </c>
      <c r="C205" s="147">
        <v>150512514.99999964</v>
      </c>
      <c r="D205" s="147">
        <v>142865062.00000018</v>
      </c>
      <c r="E205" s="147">
        <v>136880025.00000033</v>
      </c>
      <c r="F205" s="148">
        <f t="shared" si="18"/>
        <v>-3.5877765410463667</v>
      </c>
      <c r="G205" s="148">
        <f t="shared" si="19"/>
        <v>-9.057379713573553</v>
      </c>
      <c r="H205" s="149">
        <f t="shared" si="20"/>
        <v>-4.189293670694553</v>
      </c>
    </row>
    <row r="206" spans="1:8" ht="15" customHeight="1">
      <c r="A206" s="4" t="s">
        <v>26</v>
      </c>
      <c r="B206" s="147">
        <v>413355600</v>
      </c>
      <c r="C206" s="147">
        <v>368204830.000001</v>
      </c>
      <c r="D206" s="147">
        <v>371155382</v>
      </c>
      <c r="E206" s="147">
        <v>377279797.000001</v>
      </c>
      <c r="F206" s="148">
        <f t="shared" si="18"/>
        <v>-8.72754669345207</v>
      </c>
      <c r="G206" s="148">
        <f t="shared" si="19"/>
        <v>2.4646518080710536</v>
      </c>
      <c r="H206" s="149">
        <f t="shared" si="20"/>
        <v>1.65009462263464</v>
      </c>
    </row>
    <row r="207" spans="1:8" ht="15" customHeight="1">
      <c r="A207" s="4" t="s">
        <v>27</v>
      </c>
      <c r="B207" s="147">
        <v>3613545</v>
      </c>
      <c r="C207" s="147">
        <v>8540934</v>
      </c>
      <c r="D207" s="147">
        <v>12967203.00000001</v>
      </c>
      <c r="E207" s="147">
        <v>11635997.999999996</v>
      </c>
      <c r="F207" s="148">
        <f t="shared" si="18"/>
        <v>222.01060177747877</v>
      </c>
      <c r="G207" s="148">
        <f t="shared" si="19"/>
        <v>36.23800394664093</v>
      </c>
      <c r="H207" s="149">
        <f t="shared" si="20"/>
        <v>-10.265937843342257</v>
      </c>
    </row>
    <row r="208" spans="1:8" ht="15" customHeight="1">
      <c r="A208" s="4" t="s">
        <v>28</v>
      </c>
      <c r="B208" s="147">
        <v>80030449</v>
      </c>
      <c r="C208" s="147">
        <v>120757616.00000006</v>
      </c>
      <c r="D208" s="147">
        <v>133405029.00000001</v>
      </c>
      <c r="E208" s="147">
        <v>99129679.00000006</v>
      </c>
      <c r="F208" s="148">
        <f t="shared" si="18"/>
        <v>23.864954200119584</v>
      </c>
      <c r="G208" s="148">
        <f t="shared" si="19"/>
        <v>-17.91020534887008</v>
      </c>
      <c r="H208" s="149">
        <f t="shared" si="20"/>
        <v>-25.692697087154002</v>
      </c>
    </row>
    <row r="209" spans="1:8" ht="15" customHeight="1">
      <c r="A209" s="4" t="s">
        <v>29</v>
      </c>
      <c r="B209" s="147">
        <v>101055174</v>
      </c>
      <c r="C209" s="147">
        <v>101321716.00000013</v>
      </c>
      <c r="D209" s="147">
        <v>104241335.0000003</v>
      </c>
      <c r="E209" s="147">
        <v>100816560.00000027</v>
      </c>
      <c r="F209" s="148">
        <f t="shared" si="18"/>
        <v>-0.23612249680529374</v>
      </c>
      <c r="G209" s="148">
        <f t="shared" si="19"/>
        <v>-0.4985663685363022</v>
      </c>
      <c r="H209" s="149">
        <f t="shared" si="20"/>
        <v>-3.285428951960384</v>
      </c>
    </row>
    <row r="210" spans="1:8" ht="15" customHeight="1">
      <c r="A210" s="4" t="s">
        <v>30</v>
      </c>
      <c r="B210" s="147">
        <v>29423439</v>
      </c>
      <c r="C210" s="147">
        <v>28083460.99999998</v>
      </c>
      <c r="D210" s="147">
        <v>33958461.000000134</v>
      </c>
      <c r="E210" s="147">
        <v>28993137.999999996</v>
      </c>
      <c r="F210" s="148">
        <f t="shared" si="18"/>
        <v>-1.4624429183821945</v>
      </c>
      <c r="G210" s="148">
        <f t="shared" si="19"/>
        <v>3.2391912093741553</v>
      </c>
      <c r="H210" s="149">
        <f t="shared" si="20"/>
        <v>-14.62175509072722</v>
      </c>
    </row>
    <row r="211" spans="1:8" ht="15" customHeight="1">
      <c r="A211" s="4" t="s">
        <v>31</v>
      </c>
      <c r="B211" s="147">
        <v>228964372</v>
      </c>
      <c r="C211" s="147">
        <v>246115243.99999943</v>
      </c>
      <c r="D211" s="147">
        <v>244826506.00000003</v>
      </c>
      <c r="E211" s="147">
        <v>258766958.99999884</v>
      </c>
      <c r="F211" s="148">
        <f t="shared" si="18"/>
        <v>13.016255210220578</v>
      </c>
      <c r="G211" s="148">
        <f t="shared" si="19"/>
        <v>5.140565368636587</v>
      </c>
      <c r="H211" s="149">
        <f t="shared" si="20"/>
        <v>5.694012967696736</v>
      </c>
    </row>
    <row r="212" spans="1:8" ht="15" customHeight="1">
      <c r="A212" s="4" t="s">
        <v>32</v>
      </c>
      <c r="B212" s="147">
        <v>392620898</v>
      </c>
      <c r="C212" s="147">
        <v>343754250.9999996</v>
      </c>
      <c r="D212" s="147">
        <v>376245709.0000006</v>
      </c>
      <c r="E212" s="147">
        <v>360805889</v>
      </c>
      <c r="F212" s="148">
        <f t="shared" si="18"/>
        <v>-8.103238814353688</v>
      </c>
      <c r="G212" s="148">
        <f t="shared" si="19"/>
        <v>4.960415165891405</v>
      </c>
      <c r="H212" s="149">
        <f t="shared" si="20"/>
        <v>-4.103653445254466</v>
      </c>
    </row>
    <row r="213" spans="1:8" ht="15" customHeight="1">
      <c r="A213" s="4" t="s">
        <v>33</v>
      </c>
      <c r="B213" s="147">
        <v>153544932</v>
      </c>
      <c r="C213" s="147">
        <v>186370082.99999964</v>
      </c>
      <c r="D213" s="147">
        <v>213881936.99999955</v>
      </c>
      <c r="E213" s="147">
        <v>212139403.00000012</v>
      </c>
      <c r="F213" s="148">
        <f t="shared" si="18"/>
        <v>38.16112341630404</v>
      </c>
      <c r="G213" s="148">
        <f t="shared" si="19"/>
        <v>13.826961701788008</v>
      </c>
      <c r="H213" s="149">
        <f t="shared" si="20"/>
        <v>-0.8147177010087745</v>
      </c>
    </row>
    <row r="214" spans="1:8" ht="15" customHeight="1">
      <c r="A214" s="4" t="s">
        <v>34</v>
      </c>
      <c r="B214" s="147">
        <v>65603786</v>
      </c>
      <c r="C214" s="147">
        <v>67942620</v>
      </c>
      <c r="D214" s="147">
        <v>72030668.00000006</v>
      </c>
      <c r="E214" s="147">
        <v>35396787.00000002</v>
      </c>
      <c r="F214" s="148">
        <f t="shared" si="18"/>
        <v>-46.04459718224185</v>
      </c>
      <c r="G214" s="148">
        <f t="shared" si="19"/>
        <v>-47.9019399016405</v>
      </c>
      <c r="H214" s="149">
        <f t="shared" si="20"/>
        <v>-50.85872728543904</v>
      </c>
    </row>
    <row r="215" spans="1:8" ht="15" customHeight="1">
      <c r="A215" s="4" t="s">
        <v>35</v>
      </c>
      <c r="B215" s="147">
        <v>432550065</v>
      </c>
      <c r="C215" s="147">
        <v>439536386.00000066</v>
      </c>
      <c r="D215" s="147">
        <v>420146309.9999988</v>
      </c>
      <c r="E215" s="147">
        <v>376737719.00000155</v>
      </c>
      <c r="F215" s="148">
        <f t="shared" si="18"/>
        <v>-12.903095044038068</v>
      </c>
      <c r="G215" s="148">
        <f t="shared" si="19"/>
        <v>-14.287478579759494</v>
      </c>
      <c r="H215" s="149">
        <f t="shared" si="20"/>
        <v>-10.331779660280105</v>
      </c>
    </row>
    <row r="216" spans="1:8" ht="15" customHeight="1">
      <c r="A216" s="4" t="s">
        <v>36</v>
      </c>
      <c r="B216" s="147">
        <v>375000763</v>
      </c>
      <c r="C216" s="147">
        <v>399688614.00000036</v>
      </c>
      <c r="D216" s="147">
        <v>454405560.0000005</v>
      </c>
      <c r="E216" s="147">
        <v>543942615.9999995</v>
      </c>
      <c r="F216" s="148">
        <f t="shared" si="18"/>
        <v>45.0510691360912</v>
      </c>
      <c r="G216" s="148">
        <f t="shared" si="19"/>
        <v>36.09159654470392</v>
      </c>
      <c r="H216" s="149">
        <f t="shared" si="20"/>
        <v>19.704216647348886</v>
      </c>
    </row>
    <row r="217" spans="1:8" ht="15" customHeight="1">
      <c r="A217" s="4" t="s">
        <v>37</v>
      </c>
      <c r="B217" s="147">
        <v>394554161</v>
      </c>
      <c r="C217" s="147">
        <v>399289743.0000005</v>
      </c>
      <c r="D217" s="147">
        <v>398404500.9999995</v>
      </c>
      <c r="E217" s="147">
        <v>411504314.9999982</v>
      </c>
      <c r="F217" s="148">
        <f t="shared" si="18"/>
        <v>4.296027180916795</v>
      </c>
      <c r="G217" s="148">
        <f t="shared" si="19"/>
        <v>3.0590748232663003</v>
      </c>
      <c r="H217" s="149">
        <f t="shared" si="20"/>
        <v>3.288068776110208</v>
      </c>
    </row>
    <row r="218" spans="1:8" ht="15" customHeight="1">
      <c r="A218" s="4" t="s">
        <v>38</v>
      </c>
      <c r="B218" s="147">
        <v>102324472</v>
      </c>
      <c r="C218" s="147">
        <v>78401671.99999999</v>
      </c>
      <c r="D218" s="147">
        <v>101413439.99999987</v>
      </c>
      <c r="E218" s="147">
        <v>104932465.99999988</v>
      </c>
      <c r="F218" s="148">
        <f t="shared" si="18"/>
        <v>2.548749042164488</v>
      </c>
      <c r="G218" s="148">
        <f t="shared" si="19"/>
        <v>33.839576788617336</v>
      </c>
      <c r="H218" s="149">
        <f t="shared" si="20"/>
        <v>3.4699799158770475</v>
      </c>
    </row>
    <row r="219" spans="1:8" ht="15" customHeight="1">
      <c r="A219" s="4" t="s">
        <v>39</v>
      </c>
      <c r="B219" s="147">
        <v>132197742</v>
      </c>
      <c r="C219" s="147">
        <v>147983675.99999997</v>
      </c>
      <c r="D219" s="147">
        <v>210425898.00000012</v>
      </c>
      <c r="E219" s="147">
        <v>201706021.9999996</v>
      </c>
      <c r="F219" s="148">
        <f t="shared" si="18"/>
        <v>52.57902211370572</v>
      </c>
      <c r="G219" s="148">
        <f t="shared" si="19"/>
        <v>36.30288654270194</v>
      </c>
      <c r="H219" s="149">
        <f t="shared" si="20"/>
        <v>-4.143917684505027</v>
      </c>
    </row>
    <row r="220" spans="1:8" ht="15" customHeight="1">
      <c r="A220" s="4" t="s">
        <v>40</v>
      </c>
      <c r="B220" s="147">
        <v>459055642</v>
      </c>
      <c r="C220" s="147">
        <v>450156608.0000007</v>
      </c>
      <c r="D220" s="147">
        <v>502748973.9999992</v>
      </c>
      <c r="E220" s="147">
        <v>496943335.999999</v>
      </c>
      <c r="F220" s="148">
        <f t="shared" si="18"/>
        <v>8.253399050914823</v>
      </c>
      <c r="G220" s="148">
        <f t="shared" si="19"/>
        <v>10.393433567012792</v>
      </c>
      <c r="H220" s="149">
        <f t="shared" si="20"/>
        <v>-1.1547786868283652</v>
      </c>
    </row>
    <row r="221" spans="1:8" ht="15" customHeight="1">
      <c r="A221" s="4" t="s">
        <v>41</v>
      </c>
      <c r="B221" s="147">
        <v>2054704898</v>
      </c>
      <c r="C221" s="147">
        <v>2042972980.0000143</v>
      </c>
      <c r="D221" s="147">
        <v>2221748149.0000043</v>
      </c>
      <c r="E221" s="147">
        <v>2351399360.999991</v>
      </c>
      <c r="F221" s="148">
        <f t="shared" si="18"/>
        <v>14.439760341681477</v>
      </c>
      <c r="G221" s="148">
        <f t="shared" si="19"/>
        <v>15.096938824906744</v>
      </c>
      <c r="H221" s="149">
        <f t="shared" si="20"/>
        <v>5.8355494549794855</v>
      </c>
    </row>
    <row r="222" spans="1:8" ht="15" customHeight="1">
      <c r="A222" s="4" t="s">
        <v>42</v>
      </c>
      <c r="B222" s="147">
        <v>520066266</v>
      </c>
      <c r="C222" s="147">
        <v>553192422.9999993</v>
      </c>
      <c r="D222" s="147">
        <v>596291257.0000008</v>
      </c>
      <c r="E222" s="147">
        <v>621346921.0000006</v>
      </c>
      <c r="F222" s="148">
        <f t="shared" si="18"/>
        <v>19.474567304467413</v>
      </c>
      <c r="G222" s="148">
        <f t="shared" si="19"/>
        <v>12.320215383716743</v>
      </c>
      <c r="H222" s="149">
        <f t="shared" si="20"/>
        <v>4.201917050747525</v>
      </c>
    </row>
    <row r="223" spans="1:8" ht="15" customHeight="1">
      <c r="A223" s="4" t="s">
        <v>43</v>
      </c>
      <c r="B223" s="147">
        <v>311926100</v>
      </c>
      <c r="C223" s="147">
        <v>299490070.99999976</v>
      </c>
      <c r="D223" s="147">
        <v>291233324.99999726</v>
      </c>
      <c r="E223" s="147">
        <v>297897554.9999998</v>
      </c>
      <c r="F223" s="148">
        <f t="shared" si="18"/>
        <v>-4.497393773717619</v>
      </c>
      <c r="G223" s="148">
        <f t="shared" si="19"/>
        <v>-0.5317425030761456</v>
      </c>
      <c r="H223" s="149">
        <f t="shared" si="20"/>
        <v>2.288278650804344</v>
      </c>
    </row>
    <row r="224" spans="1:8" ht="15" customHeight="1">
      <c r="A224" s="4" t="s">
        <v>5</v>
      </c>
      <c r="B224" s="147">
        <v>155010216</v>
      </c>
      <c r="C224" s="147">
        <v>184929297.99999997</v>
      </c>
      <c r="D224" s="147">
        <v>175590296.9999999</v>
      </c>
      <c r="E224" s="147">
        <v>201935545.00000012</v>
      </c>
      <c r="F224" s="148">
        <f t="shared" si="18"/>
        <v>30.27241056163689</v>
      </c>
      <c r="G224" s="148">
        <f t="shared" si="19"/>
        <v>9.196080439347227</v>
      </c>
      <c r="H224" s="149">
        <f t="shared" si="20"/>
        <v>15.003817665391963</v>
      </c>
    </row>
    <row r="225" spans="1:8" ht="15" customHeight="1">
      <c r="A225" s="8" t="s">
        <v>6</v>
      </c>
      <c r="B225" s="82">
        <f>SUM(B197:B224)</f>
        <v>10141177207</v>
      </c>
      <c r="C225" s="82">
        <f>SUM(C197:C224)</f>
        <v>10437266372.000021</v>
      </c>
      <c r="D225" s="82">
        <f>SUM(D197:D224)</f>
        <v>11291451577.000002</v>
      </c>
      <c r="E225" s="82">
        <f>SUM(E197:E224)</f>
        <v>11423104094.999994</v>
      </c>
      <c r="F225" s="152">
        <f t="shared" si="18"/>
        <v>12.640809462585253</v>
      </c>
      <c r="G225" s="152">
        <f t="shared" si="19"/>
        <v>9.445363257611916</v>
      </c>
      <c r="H225" s="152">
        <f t="shared" si="20"/>
        <v>1.16594856827939</v>
      </c>
    </row>
  </sheetData>
  <sheetProtection/>
  <hyperlinks>
    <hyperlink ref="M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1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41" customWidth="1"/>
    <col min="2" max="2" width="15.8515625" style="137" bestFit="1" customWidth="1"/>
    <col min="3" max="3" width="15.8515625" style="138" bestFit="1" customWidth="1"/>
    <col min="4" max="5" width="15.8515625" style="137" bestFit="1" customWidth="1"/>
    <col min="6" max="6" width="8.140625" style="138" customWidth="1"/>
    <col min="7" max="7" width="8.140625" style="137" customWidth="1"/>
    <col min="8" max="8" width="8.140625" style="138" customWidth="1"/>
    <col min="9" max="9" width="8.140625" style="137" customWidth="1"/>
    <col min="10" max="10" width="14.7109375" style="138" bestFit="1" customWidth="1"/>
    <col min="11" max="11" width="14.7109375" style="138" customWidth="1"/>
    <col min="12" max="12" width="8.00390625" style="137" customWidth="1"/>
    <col min="13" max="13" width="5.7109375" style="138" customWidth="1"/>
    <col min="14" max="14" width="14.7109375" style="137" bestFit="1" customWidth="1"/>
    <col min="15" max="15" width="14.7109375" style="138" bestFit="1" customWidth="1"/>
    <col min="16" max="16" width="14.7109375" style="137" bestFit="1" customWidth="1"/>
    <col min="17" max="17" width="14.7109375" style="137" customWidth="1"/>
    <col min="18" max="18" width="7.421875" style="138" bestFit="1" customWidth="1"/>
    <col min="19" max="19" width="10.7109375" style="137" customWidth="1"/>
    <col min="20" max="20" width="14.7109375" style="138" bestFit="1" customWidth="1"/>
    <col min="21" max="21" width="14.7109375" style="137" bestFit="1" customWidth="1"/>
    <col min="22" max="22" width="14.7109375" style="138" bestFit="1" customWidth="1"/>
    <col min="23" max="23" width="14.7109375" style="138" customWidth="1"/>
    <col min="24" max="24" width="9.140625" style="137" customWidth="1"/>
    <col min="25" max="25" width="5.7109375" style="138" customWidth="1"/>
    <col min="26" max="26" width="14.7109375" style="137" bestFit="1" customWidth="1"/>
    <col min="27" max="27" width="14.7109375" style="138" bestFit="1" customWidth="1"/>
    <col min="28" max="28" width="14.7109375" style="41" bestFit="1" customWidth="1"/>
    <col min="29" max="29" width="14.7109375" style="41" customWidth="1"/>
    <col min="30" max="31" width="9.140625" style="41" customWidth="1"/>
    <col min="32" max="34" width="14.7109375" style="41" bestFit="1" customWidth="1"/>
    <col min="35" max="35" width="14.7109375" style="41" customWidth="1"/>
    <col min="36" max="37" width="9.140625" style="41" customWidth="1"/>
    <col min="38" max="40" width="15.8515625" style="41" bestFit="1" customWidth="1"/>
    <col min="41" max="41" width="15.8515625" style="41" customWidth="1"/>
    <col min="42" max="16384" width="9.140625" style="41" customWidth="1"/>
  </cols>
  <sheetData>
    <row r="1" spans="1:27" s="22" customFormat="1" ht="15" customHeight="1">
      <c r="A1" s="162" t="str">
        <f>'Indice tavole'!C11</f>
        <v>Importazioni per provincia e area geografica di provenienza delle merci. Anni 2015-2018. Valori in milioni di euro e variazioni percentuali</v>
      </c>
      <c r="B1" s="20"/>
      <c r="C1" s="21"/>
      <c r="D1" s="20"/>
      <c r="E1" s="20"/>
      <c r="F1" s="21"/>
      <c r="G1" s="20"/>
      <c r="H1" s="21"/>
      <c r="I1" s="20"/>
      <c r="J1" s="21"/>
      <c r="K1" s="21"/>
      <c r="L1" s="20"/>
      <c r="M1" s="21"/>
      <c r="N1" s="20"/>
      <c r="P1" s="20"/>
      <c r="Q1" s="20"/>
      <c r="R1" s="21"/>
      <c r="S1" s="143" t="s">
        <v>111</v>
      </c>
      <c r="T1" s="21"/>
      <c r="U1" s="20"/>
      <c r="V1" s="21"/>
      <c r="W1" s="21"/>
      <c r="X1" s="20"/>
      <c r="Y1" s="21"/>
      <c r="Z1" s="20"/>
      <c r="AA1" s="21"/>
    </row>
    <row r="2" spans="1:27" s="22" customFormat="1" ht="15" customHeight="1">
      <c r="A2" s="162"/>
      <c r="B2" s="20"/>
      <c r="C2" s="21"/>
      <c r="D2" s="20"/>
      <c r="E2" s="20"/>
      <c r="F2" s="21"/>
      <c r="G2" s="20"/>
      <c r="H2" s="21"/>
      <c r="I2" s="20"/>
      <c r="J2" s="21"/>
      <c r="K2" s="21"/>
      <c r="L2" s="20"/>
      <c r="M2" s="21"/>
      <c r="N2" s="20"/>
      <c r="P2" s="20"/>
      <c r="Q2" s="20"/>
      <c r="R2" s="21"/>
      <c r="S2" s="143"/>
      <c r="T2" s="21"/>
      <c r="U2" s="20"/>
      <c r="V2" s="21"/>
      <c r="W2" s="21"/>
      <c r="X2" s="20"/>
      <c r="Y2" s="21"/>
      <c r="Z2" s="20"/>
      <c r="AA2" s="21"/>
    </row>
    <row r="3" spans="1:8" s="22" customFormat="1" ht="15" customHeight="1">
      <c r="A3" s="22" t="s">
        <v>9</v>
      </c>
      <c r="B3" s="145"/>
      <c r="C3" s="145"/>
      <c r="D3" s="145"/>
      <c r="E3" s="145"/>
      <c r="F3" s="145"/>
      <c r="G3" s="145"/>
      <c r="H3" s="163"/>
    </row>
    <row r="4" spans="1:8" s="31" customFormat="1" ht="30" customHeight="1">
      <c r="A4" s="158" t="s">
        <v>115</v>
      </c>
      <c r="B4" s="146">
        <v>2015</v>
      </c>
      <c r="C4" s="146">
        <v>2016</v>
      </c>
      <c r="D4" s="146">
        <v>2017</v>
      </c>
      <c r="E4" s="12">
        <v>2018</v>
      </c>
      <c r="F4" s="3" t="s">
        <v>569</v>
      </c>
      <c r="G4" s="3" t="s">
        <v>570</v>
      </c>
      <c r="H4" s="3" t="s">
        <v>571</v>
      </c>
    </row>
    <row r="5" spans="1:8" ht="15">
      <c r="A5" s="4" t="s">
        <v>326</v>
      </c>
      <c r="B5" s="147">
        <v>298833551.9999994</v>
      </c>
      <c r="C5" s="147">
        <v>316809725</v>
      </c>
      <c r="D5" s="147">
        <v>354267998.99999964</v>
      </c>
      <c r="E5" s="147">
        <v>391753942</v>
      </c>
      <c r="F5" s="148">
        <f>E5/B5*100-100</f>
        <v>31.09436319252424</v>
      </c>
      <c r="G5" s="148">
        <f>E5/C5*100-100</f>
        <v>23.655907974415882</v>
      </c>
      <c r="H5" s="149">
        <f>E5/D5*100-100</f>
        <v>10.581238809548935</v>
      </c>
    </row>
    <row r="6" spans="1:8" ht="15">
      <c r="A6" s="4" t="s">
        <v>327</v>
      </c>
      <c r="B6" s="147">
        <v>97271499.9999999</v>
      </c>
      <c r="C6" s="147">
        <v>100940816</v>
      </c>
      <c r="D6" s="147">
        <v>112187122.99999996</v>
      </c>
      <c r="E6" s="147">
        <v>110413819</v>
      </c>
      <c r="F6" s="148">
        <f aca="true" t="shared" si="0" ref="F6:F17">E6/B6*100-100</f>
        <v>13.510965699100069</v>
      </c>
      <c r="G6" s="148">
        <f aca="true" t="shared" si="1" ref="G6:G17">E6/C6*100-100</f>
        <v>9.384710145398472</v>
      </c>
      <c r="H6" s="149">
        <f aca="true" t="shared" si="2" ref="H6:H17">E6/D6*100-100</f>
        <v>-1.580666258818269</v>
      </c>
    </row>
    <row r="7" spans="1:8" ht="15">
      <c r="A7" s="4" t="s">
        <v>124</v>
      </c>
      <c r="B7" s="147">
        <v>19428632.000000004</v>
      </c>
      <c r="C7" s="147">
        <v>27604426</v>
      </c>
      <c r="D7" s="147">
        <v>28995207.99999999</v>
      </c>
      <c r="E7" s="147">
        <v>24397983.00000003</v>
      </c>
      <c r="F7" s="148">
        <f t="shared" si="0"/>
        <v>25.577462170265136</v>
      </c>
      <c r="G7" s="148">
        <f t="shared" si="1"/>
        <v>-11.615684383366528</v>
      </c>
      <c r="H7" s="149">
        <f t="shared" si="2"/>
        <v>-15.855119921884892</v>
      </c>
    </row>
    <row r="8" spans="1:8" ht="15">
      <c r="A8" s="4" t="s">
        <v>125</v>
      </c>
      <c r="B8" s="147">
        <v>2644502.0000000005</v>
      </c>
      <c r="C8" s="147">
        <v>8575919</v>
      </c>
      <c r="D8" s="147">
        <v>16400385.999999998</v>
      </c>
      <c r="E8" s="147">
        <v>17421649.99999999</v>
      </c>
      <c r="F8" s="148">
        <f t="shared" si="0"/>
        <v>558.7875524389842</v>
      </c>
      <c r="G8" s="148">
        <f t="shared" si="1"/>
        <v>103.14615844669231</v>
      </c>
      <c r="H8" s="149">
        <f t="shared" si="2"/>
        <v>6.227072948161052</v>
      </c>
    </row>
    <row r="9" spans="1:8" ht="15">
      <c r="A9" s="4" t="s">
        <v>126</v>
      </c>
      <c r="B9" s="147">
        <v>5445538</v>
      </c>
      <c r="C9" s="147">
        <v>5144473</v>
      </c>
      <c r="D9" s="147">
        <v>3277624.000000001</v>
      </c>
      <c r="E9" s="147">
        <v>709776.0000000002</v>
      </c>
      <c r="F9" s="148">
        <f t="shared" si="0"/>
        <v>-86.9659159480661</v>
      </c>
      <c r="G9" s="148">
        <f t="shared" si="1"/>
        <v>-86.20313489836568</v>
      </c>
      <c r="H9" s="149">
        <f t="shared" si="2"/>
        <v>-78.34480098998543</v>
      </c>
    </row>
    <row r="10" spans="1:8" ht="15">
      <c r="A10" s="4" t="s">
        <v>127</v>
      </c>
      <c r="B10" s="147">
        <v>2152090</v>
      </c>
      <c r="C10" s="147">
        <v>2196034</v>
      </c>
      <c r="D10" s="147">
        <v>1474341</v>
      </c>
      <c r="E10" s="147">
        <v>1235036</v>
      </c>
      <c r="F10" s="148">
        <f t="shared" si="0"/>
        <v>-42.612251346365625</v>
      </c>
      <c r="G10" s="148">
        <f t="shared" si="1"/>
        <v>-43.76061572817178</v>
      </c>
      <c r="H10" s="149">
        <f t="shared" si="2"/>
        <v>-16.231319620087888</v>
      </c>
    </row>
    <row r="11" spans="1:8" ht="15">
      <c r="A11" s="4" t="s">
        <v>128</v>
      </c>
      <c r="B11" s="147">
        <v>4429514.999999998</v>
      </c>
      <c r="C11" s="147">
        <v>4225056</v>
      </c>
      <c r="D11" s="147">
        <v>17351699.00000001</v>
      </c>
      <c r="E11" s="147">
        <v>40526359.99999999</v>
      </c>
      <c r="F11" s="148">
        <f t="shared" si="0"/>
        <v>814.9164186146793</v>
      </c>
      <c r="G11" s="148">
        <f t="shared" si="1"/>
        <v>859.19107344376</v>
      </c>
      <c r="H11" s="149">
        <f t="shared" si="2"/>
        <v>133.55845441993873</v>
      </c>
    </row>
    <row r="12" spans="1:8" ht="15">
      <c r="A12" s="4" t="s">
        <v>325</v>
      </c>
      <c r="B12" s="147">
        <v>8925235.999999998</v>
      </c>
      <c r="C12" s="147">
        <v>8472195</v>
      </c>
      <c r="D12" s="147">
        <v>7068394.999999999</v>
      </c>
      <c r="E12" s="147">
        <v>7509797.000000001</v>
      </c>
      <c r="F12" s="148">
        <f t="shared" si="0"/>
        <v>-15.858841155572776</v>
      </c>
      <c r="G12" s="148">
        <f t="shared" si="1"/>
        <v>-11.359488302618132</v>
      </c>
      <c r="H12" s="149">
        <f t="shared" si="2"/>
        <v>6.244727409829267</v>
      </c>
    </row>
    <row r="13" spans="1:8" ht="15">
      <c r="A13" s="4" t="s">
        <v>129</v>
      </c>
      <c r="B13" s="147">
        <v>5413056.000000001</v>
      </c>
      <c r="C13" s="147">
        <v>5297555</v>
      </c>
      <c r="D13" s="147">
        <v>6038358.000000002</v>
      </c>
      <c r="E13" s="147">
        <v>5218396.000000001</v>
      </c>
      <c r="F13" s="148">
        <f t="shared" si="0"/>
        <v>-3.5961201953203528</v>
      </c>
      <c r="G13" s="148">
        <f t="shared" si="1"/>
        <v>-1.494255368750288</v>
      </c>
      <c r="H13" s="149">
        <f t="shared" si="2"/>
        <v>-13.579221371107849</v>
      </c>
    </row>
    <row r="14" spans="1:8" ht="15">
      <c r="A14" s="4" t="s">
        <v>130</v>
      </c>
      <c r="B14" s="147">
        <v>415560665</v>
      </c>
      <c r="C14" s="147">
        <v>420163238</v>
      </c>
      <c r="D14" s="147">
        <v>272045804.0000002</v>
      </c>
      <c r="E14" s="147">
        <v>331508337.9999999</v>
      </c>
      <c r="F14" s="148">
        <f t="shared" si="0"/>
        <v>-20.226247111237086</v>
      </c>
      <c r="G14" s="148">
        <f t="shared" si="1"/>
        <v>-21.10010871536555</v>
      </c>
      <c r="H14" s="149">
        <f t="shared" si="2"/>
        <v>21.857544989004737</v>
      </c>
    </row>
    <row r="15" spans="1:8" ht="15">
      <c r="A15" s="4" t="s">
        <v>133</v>
      </c>
      <c r="B15" s="147">
        <v>506026</v>
      </c>
      <c r="C15" s="147">
        <v>419170</v>
      </c>
      <c r="D15" s="147">
        <v>504303</v>
      </c>
      <c r="E15" s="147">
        <v>274637</v>
      </c>
      <c r="F15" s="148">
        <f t="shared" si="0"/>
        <v>-45.7267017900266</v>
      </c>
      <c r="G15" s="148">
        <f t="shared" si="1"/>
        <v>-34.48075959634515</v>
      </c>
      <c r="H15" s="149">
        <f t="shared" si="2"/>
        <v>-45.541271814762155</v>
      </c>
    </row>
    <row r="16" spans="1:8" ht="15">
      <c r="A16" s="4" t="s">
        <v>132</v>
      </c>
      <c r="B16" s="147">
        <v>0</v>
      </c>
      <c r="C16" s="147">
        <v>0</v>
      </c>
      <c r="D16" s="147"/>
      <c r="E16" s="147">
        <v>7863</v>
      </c>
      <c r="F16" s="148"/>
      <c r="G16" s="148"/>
      <c r="H16" s="149"/>
    </row>
    <row r="17" spans="1:8" s="31" customFormat="1" ht="15" customHeight="1">
      <c r="A17" s="164" t="s">
        <v>131</v>
      </c>
      <c r="B17" s="9">
        <f>SUM(B5:B16)</f>
        <v>860610311.9999993</v>
      </c>
      <c r="C17" s="9">
        <f>SUM(C5:C16)</f>
        <v>899848607</v>
      </c>
      <c r="D17" s="9">
        <f>SUM(D5:D16)</f>
        <v>819611239.9999998</v>
      </c>
      <c r="E17" s="9">
        <f>SUM(E5:E16)</f>
        <v>930977596.9999999</v>
      </c>
      <c r="F17" s="165">
        <f t="shared" si="0"/>
        <v>8.176439907682706</v>
      </c>
      <c r="G17" s="165">
        <f t="shared" si="1"/>
        <v>3.459358580748443</v>
      </c>
      <c r="H17" s="165">
        <f t="shared" si="2"/>
        <v>13.587704946554922</v>
      </c>
    </row>
    <row r="18" spans="1:8" ht="15">
      <c r="A18" s="31" t="s">
        <v>45</v>
      </c>
      <c r="F18" s="166"/>
      <c r="G18" s="167"/>
      <c r="H18" s="168"/>
    </row>
    <row r="19" spans="1:8" ht="15">
      <c r="A19" s="31" t="s">
        <v>12</v>
      </c>
      <c r="B19" s="145"/>
      <c r="C19" s="145"/>
      <c r="D19" s="145"/>
      <c r="E19" s="145"/>
      <c r="F19" s="145"/>
      <c r="G19" s="145"/>
      <c r="H19" s="163"/>
    </row>
    <row r="20" spans="1:27" ht="30">
      <c r="A20" s="158" t="s">
        <v>115</v>
      </c>
      <c r="B20" s="146">
        <v>2015</v>
      </c>
      <c r="C20" s="146">
        <v>2016</v>
      </c>
      <c r="D20" s="146">
        <v>2017</v>
      </c>
      <c r="E20" s="12">
        <v>2018</v>
      </c>
      <c r="F20" s="3" t="s">
        <v>569</v>
      </c>
      <c r="G20" s="3" t="s">
        <v>570</v>
      </c>
      <c r="H20" s="3" t="s">
        <v>571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8" ht="15">
      <c r="A21" s="4" t="s">
        <v>326</v>
      </c>
      <c r="B21" s="147">
        <v>3270947434.0000114</v>
      </c>
      <c r="C21" s="147">
        <v>3175631085</v>
      </c>
      <c r="D21" s="147">
        <v>3468078846.0000057</v>
      </c>
      <c r="E21" s="147">
        <v>3575184730.9999557</v>
      </c>
      <c r="F21" s="148">
        <f>E21/B21*100-100</f>
        <v>9.301197990451811</v>
      </c>
      <c r="G21" s="148">
        <f>E21/C21*100-100</f>
        <v>12.581865944291692</v>
      </c>
      <c r="H21" s="149">
        <f>E21/D21*100-100</f>
        <v>3.0883347742650926</v>
      </c>
    </row>
    <row r="22" spans="1:8" ht="15">
      <c r="A22" s="4" t="s">
        <v>327</v>
      </c>
      <c r="B22" s="147">
        <v>881276984.9999994</v>
      </c>
      <c r="C22" s="147">
        <v>895367555</v>
      </c>
      <c r="D22" s="147">
        <v>973816732.9999992</v>
      </c>
      <c r="E22" s="147">
        <v>967361111.0000023</v>
      </c>
      <c r="F22" s="148">
        <f aca="true" t="shared" si="3" ref="F22:F31">E22/B22*100-100</f>
        <v>9.768112348923182</v>
      </c>
      <c r="G22" s="148">
        <f aca="true" t="shared" si="4" ref="G22:G31">E22/C22*100-100</f>
        <v>8.040670627159628</v>
      </c>
      <c r="H22" s="149">
        <f aca="true" t="shared" si="5" ref="H22:H31">E22/D22*100-100</f>
        <v>-0.662919600909845</v>
      </c>
    </row>
    <row r="23" spans="1:8" ht="15">
      <c r="A23" s="4" t="s">
        <v>124</v>
      </c>
      <c r="B23" s="147">
        <v>323618485.0000007</v>
      </c>
      <c r="C23" s="147">
        <v>325070049</v>
      </c>
      <c r="D23" s="147">
        <v>324139669.99999964</v>
      </c>
      <c r="E23" s="147">
        <v>368204408.9999998</v>
      </c>
      <c r="F23" s="148">
        <f t="shared" si="3"/>
        <v>13.777310650224138</v>
      </c>
      <c r="G23" s="148">
        <f t="shared" si="4"/>
        <v>13.26925077616113</v>
      </c>
      <c r="H23" s="149">
        <f t="shared" si="5"/>
        <v>13.594367822982065</v>
      </c>
    </row>
    <row r="24" spans="1:8" ht="15">
      <c r="A24" s="4" t="s">
        <v>125</v>
      </c>
      <c r="B24" s="147">
        <v>28225035.99999998</v>
      </c>
      <c r="C24" s="147">
        <v>26815627</v>
      </c>
      <c r="D24" s="147">
        <v>28236469.999999978</v>
      </c>
      <c r="E24" s="147">
        <v>63143282</v>
      </c>
      <c r="F24" s="148">
        <f t="shared" si="3"/>
        <v>123.7137341472303</v>
      </c>
      <c r="G24" s="148">
        <f t="shared" si="4"/>
        <v>135.4719581981059</v>
      </c>
      <c r="H24" s="149">
        <f t="shared" si="5"/>
        <v>123.6231441111444</v>
      </c>
    </row>
    <row r="25" spans="1:8" ht="15">
      <c r="A25" s="4" t="s">
        <v>126</v>
      </c>
      <c r="B25" s="147">
        <v>37400708.000000015</v>
      </c>
      <c r="C25" s="147">
        <v>42649605</v>
      </c>
      <c r="D25" s="147">
        <v>40622533.000000015</v>
      </c>
      <c r="E25" s="147">
        <v>35617638</v>
      </c>
      <c r="F25" s="148">
        <f t="shared" si="3"/>
        <v>-4.7674765942933846</v>
      </c>
      <c r="G25" s="148">
        <f t="shared" si="4"/>
        <v>-16.487765830422106</v>
      </c>
      <c r="H25" s="149">
        <f t="shared" si="5"/>
        <v>-12.32048971441543</v>
      </c>
    </row>
    <row r="26" spans="1:8" ht="15">
      <c r="A26" s="4" t="s">
        <v>127</v>
      </c>
      <c r="B26" s="147">
        <v>86267899.00000003</v>
      </c>
      <c r="C26" s="147">
        <v>24568959</v>
      </c>
      <c r="D26" s="147">
        <v>26120940.999999993</v>
      </c>
      <c r="E26" s="147">
        <v>15343063.999999987</v>
      </c>
      <c r="F26" s="148">
        <f t="shared" si="3"/>
        <v>-82.21463119207299</v>
      </c>
      <c r="G26" s="148">
        <f t="shared" si="4"/>
        <v>-37.55102118897269</v>
      </c>
      <c r="H26" s="149">
        <f t="shared" si="5"/>
        <v>-41.26144230408855</v>
      </c>
    </row>
    <row r="27" spans="1:8" ht="15">
      <c r="A27" s="4" t="s">
        <v>128</v>
      </c>
      <c r="B27" s="147">
        <v>115889168.00000016</v>
      </c>
      <c r="C27" s="147">
        <v>84687238</v>
      </c>
      <c r="D27" s="147">
        <v>85219208.99999996</v>
      </c>
      <c r="E27" s="147">
        <v>99863963.00000012</v>
      </c>
      <c r="F27" s="148">
        <f t="shared" si="3"/>
        <v>-13.828043877232787</v>
      </c>
      <c r="G27" s="148">
        <f t="shared" si="4"/>
        <v>17.92091153096777</v>
      </c>
      <c r="H27" s="149">
        <f t="shared" si="5"/>
        <v>17.18480395658233</v>
      </c>
    </row>
    <row r="28" spans="1:8" ht="15">
      <c r="A28" s="4" t="s">
        <v>325</v>
      </c>
      <c r="B28" s="147">
        <v>114308900.00000001</v>
      </c>
      <c r="C28" s="147">
        <v>102475521</v>
      </c>
      <c r="D28" s="147">
        <v>98857769.99999996</v>
      </c>
      <c r="E28" s="147">
        <v>113198262.99999999</v>
      </c>
      <c r="F28" s="148">
        <f t="shared" si="3"/>
        <v>-0.9716102595686067</v>
      </c>
      <c r="G28" s="148">
        <f t="shared" si="4"/>
        <v>10.463710645589202</v>
      </c>
      <c r="H28" s="149">
        <f t="shared" si="5"/>
        <v>14.506187019998578</v>
      </c>
    </row>
    <row r="29" spans="1:8" ht="15">
      <c r="A29" s="4" t="s">
        <v>129</v>
      </c>
      <c r="B29" s="147">
        <v>165249666.99999997</v>
      </c>
      <c r="C29" s="147">
        <v>151510627</v>
      </c>
      <c r="D29" s="147">
        <v>187952276.99999988</v>
      </c>
      <c r="E29" s="147">
        <v>165349297.00000012</v>
      </c>
      <c r="F29" s="148">
        <f t="shared" si="3"/>
        <v>0.06029059047976659</v>
      </c>
      <c r="G29" s="148">
        <f t="shared" si="4"/>
        <v>9.133794951558173</v>
      </c>
      <c r="H29" s="149">
        <f t="shared" si="5"/>
        <v>-12.025914429331323</v>
      </c>
    </row>
    <row r="30" spans="1:8" ht="15">
      <c r="A30" s="4" t="s">
        <v>130</v>
      </c>
      <c r="B30" s="147">
        <v>969078489.9999987</v>
      </c>
      <c r="C30" s="147">
        <v>948011608</v>
      </c>
      <c r="D30" s="147">
        <v>1144858500.9999971</v>
      </c>
      <c r="E30" s="147">
        <v>1187349929.9999964</v>
      </c>
      <c r="F30" s="148">
        <f t="shared" si="3"/>
        <v>22.523607969050886</v>
      </c>
      <c r="G30" s="148">
        <f t="shared" si="4"/>
        <v>25.246349304195064</v>
      </c>
      <c r="H30" s="149">
        <f t="shared" si="5"/>
        <v>3.711500500968839</v>
      </c>
    </row>
    <row r="31" spans="1:8" ht="15">
      <c r="A31" s="4" t="s">
        <v>133</v>
      </c>
      <c r="B31" s="147">
        <v>11483981.000000004</v>
      </c>
      <c r="C31" s="147">
        <v>9316669</v>
      </c>
      <c r="D31" s="147">
        <v>9653060.999999996</v>
      </c>
      <c r="E31" s="147">
        <v>9991695</v>
      </c>
      <c r="F31" s="148">
        <f t="shared" si="3"/>
        <v>-12.994500774600752</v>
      </c>
      <c r="G31" s="148">
        <f t="shared" si="4"/>
        <v>7.245357756082129</v>
      </c>
      <c r="H31" s="149">
        <f t="shared" si="5"/>
        <v>3.5080478617094</v>
      </c>
    </row>
    <row r="32" spans="1:8" ht="15">
      <c r="A32" s="4" t="s">
        <v>132</v>
      </c>
      <c r="B32" s="147">
        <v>0</v>
      </c>
      <c r="C32" s="147">
        <v>0</v>
      </c>
      <c r="D32" s="147"/>
      <c r="E32" s="147">
        <v>6668</v>
      </c>
      <c r="F32" s="148"/>
      <c r="G32" s="148"/>
      <c r="H32" s="149"/>
    </row>
    <row r="33" spans="1:8" ht="15">
      <c r="A33" s="164" t="s">
        <v>131</v>
      </c>
      <c r="B33" s="9">
        <f>SUM(B21:B32)</f>
        <v>6003746753.0000105</v>
      </c>
      <c r="C33" s="9">
        <f>SUM(C21:C32)</f>
        <v>5786104543</v>
      </c>
      <c r="D33" s="9">
        <f>SUM(D21:D32)</f>
        <v>6387556011.000002</v>
      </c>
      <c r="E33" s="9">
        <f>SUM(E21:E32)</f>
        <v>6600614050.999954</v>
      </c>
      <c r="F33" s="165">
        <f>E33/B33*100-100</f>
        <v>9.941580192430592</v>
      </c>
      <c r="G33" s="165">
        <f>E33/C33*100-100</f>
        <v>14.076992594012893</v>
      </c>
      <c r="H33" s="165">
        <f>E33/D33*100-100</f>
        <v>3.335517365844538</v>
      </c>
    </row>
    <row r="35" spans="1:8" ht="15">
      <c r="A35" s="41" t="s">
        <v>13</v>
      </c>
      <c r="B35" s="145"/>
      <c r="C35" s="145"/>
      <c r="D35" s="145"/>
      <c r="E35" s="145"/>
      <c r="F35" s="145"/>
      <c r="G35" s="145"/>
      <c r="H35" s="163"/>
    </row>
    <row r="36" spans="1:8" ht="30">
      <c r="A36" s="169" t="s">
        <v>115</v>
      </c>
      <c r="B36" s="66">
        <v>2015</v>
      </c>
      <c r="C36" s="66">
        <v>2016</v>
      </c>
      <c r="D36" s="66">
        <v>2017</v>
      </c>
      <c r="E36" s="66">
        <v>2018</v>
      </c>
      <c r="F36" s="3" t="s">
        <v>569</v>
      </c>
      <c r="G36" s="3" t="s">
        <v>570</v>
      </c>
      <c r="H36" s="3" t="s">
        <v>571</v>
      </c>
    </row>
    <row r="37" spans="1:8" ht="15">
      <c r="A37" s="4" t="s">
        <v>326</v>
      </c>
      <c r="B37" s="170">
        <v>914324194.0000017</v>
      </c>
      <c r="C37" s="147">
        <v>786668874</v>
      </c>
      <c r="D37" s="170">
        <v>800860914.9999985</v>
      </c>
      <c r="E37" s="170">
        <v>1120700705.0000029</v>
      </c>
      <c r="F37" s="148">
        <f>E37/B37*100-100</f>
        <v>22.571480920475423</v>
      </c>
      <c r="G37" s="148">
        <f>E37/C37*100-100</f>
        <v>42.46155428796118</v>
      </c>
      <c r="H37" s="149">
        <f>E37/D37*100-100</f>
        <v>39.936995801574994</v>
      </c>
    </row>
    <row r="38" spans="1:8" ht="15">
      <c r="A38" s="4" t="s">
        <v>327</v>
      </c>
      <c r="B38" s="170">
        <v>237633582.99999955</v>
      </c>
      <c r="C38" s="147">
        <v>242887776</v>
      </c>
      <c r="D38" s="170">
        <v>237876379.99999988</v>
      </c>
      <c r="E38" s="170">
        <v>251683049.99999934</v>
      </c>
      <c r="F38" s="148">
        <f aca="true" t="shared" si="6" ref="F38:F47">E38/B38*100-100</f>
        <v>5.912239685415102</v>
      </c>
      <c r="G38" s="148">
        <f aca="true" t="shared" si="7" ref="G38:G47">E38/C38*100-100</f>
        <v>3.6211266556285437</v>
      </c>
      <c r="H38" s="149">
        <f aca="true" t="shared" si="8" ref="H38:H47">E38/D38*100-100</f>
        <v>5.804136585565772</v>
      </c>
    </row>
    <row r="39" spans="1:8" ht="15">
      <c r="A39" s="4" t="s">
        <v>124</v>
      </c>
      <c r="B39" s="170">
        <v>50240538.000000045</v>
      </c>
      <c r="C39" s="147">
        <v>42740997</v>
      </c>
      <c r="D39" s="170">
        <v>45637460.00000001</v>
      </c>
      <c r="E39" s="170">
        <v>64981442.99999999</v>
      </c>
      <c r="F39" s="148">
        <f t="shared" si="6"/>
        <v>29.340659130680365</v>
      </c>
      <c r="G39" s="148">
        <f t="shared" si="7"/>
        <v>52.03539355902248</v>
      </c>
      <c r="H39" s="149">
        <f t="shared" si="8"/>
        <v>42.38619546311293</v>
      </c>
    </row>
    <row r="40" spans="1:8" ht="15">
      <c r="A40" s="4" t="s">
        <v>125</v>
      </c>
      <c r="B40" s="170">
        <v>963708686</v>
      </c>
      <c r="C40" s="147">
        <v>762383346</v>
      </c>
      <c r="D40" s="170">
        <v>1050413041.0000001</v>
      </c>
      <c r="E40" s="170">
        <v>1345179256.0000002</v>
      </c>
      <c r="F40" s="148">
        <f t="shared" si="6"/>
        <v>39.58359777614376</v>
      </c>
      <c r="G40" s="148">
        <f t="shared" si="7"/>
        <v>76.4439455633125</v>
      </c>
      <c r="H40" s="149">
        <f t="shared" si="8"/>
        <v>28.06193406732467</v>
      </c>
    </row>
    <row r="41" spans="1:8" ht="15">
      <c r="A41" s="4" t="s">
        <v>126</v>
      </c>
      <c r="B41" s="170">
        <v>19769544</v>
      </c>
      <c r="C41" s="147">
        <v>22915490</v>
      </c>
      <c r="D41" s="170">
        <v>57843108.00000001</v>
      </c>
      <c r="E41" s="170">
        <v>29517649.000000015</v>
      </c>
      <c r="F41" s="148">
        <f t="shared" si="6"/>
        <v>49.30869928006442</v>
      </c>
      <c r="G41" s="148">
        <f t="shared" si="7"/>
        <v>28.810900399686034</v>
      </c>
      <c r="H41" s="149">
        <f t="shared" si="8"/>
        <v>-48.9694623601484</v>
      </c>
    </row>
    <row r="42" spans="1:8" ht="15">
      <c r="A42" s="4" t="s">
        <v>127</v>
      </c>
      <c r="B42" s="170">
        <v>4441980.999999999</v>
      </c>
      <c r="C42" s="147">
        <v>20093625</v>
      </c>
      <c r="D42" s="170">
        <v>35084275.99999999</v>
      </c>
      <c r="E42" s="170">
        <v>39798214.00000001</v>
      </c>
      <c r="F42" s="148">
        <f t="shared" si="6"/>
        <v>795.9564212453861</v>
      </c>
      <c r="G42" s="148">
        <f t="shared" si="7"/>
        <v>98.06388344562023</v>
      </c>
      <c r="H42" s="149">
        <f t="shared" si="8"/>
        <v>13.436041832529241</v>
      </c>
    </row>
    <row r="43" spans="1:8" ht="15">
      <c r="A43" s="4" t="s">
        <v>128</v>
      </c>
      <c r="B43" s="170">
        <v>17752575</v>
      </c>
      <c r="C43" s="147">
        <v>13516687</v>
      </c>
      <c r="D43" s="170">
        <v>33199673.999999993</v>
      </c>
      <c r="E43" s="170">
        <v>30647196.99999995</v>
      </c>
      <c r="F43" s="148">
        <f t="shared" si="6"/>
        <v>72.63522052434618</v>
      </c>
      <c r="G43" s="148">
        <f t="shared" si="7"/>
        <v>126.7360115685149</v>
      </c>
      <c r="H43" s="149">
        <f t="shared" si="8"/>
        <v>-7.68825922808773</v>
      </c>
    </row>
    <row r="44" spans="1:8" ht="15">
      <c r="A44" s="4" t="s">
        <v>325</v>
      </c>
      <c r="B44" s="170">
        <v>14699639.000000004</v>
      </c>
      <c r="C44" s="147">
        <v>18364232</v>
      </c>
      <c r="D44" s="170">
        <v>36018525.99999999</v>
      </c>
      <c r="E44" s="170">
        <v>24558204</v>
      </c>
      <c r="F44" s="148">
        <f t="shared" si="6"/>
        <v>67.06671503973664</v>
      </c>
      <c r="G44" s="148">
        <f t="shared" si="7"/>
        <v>33.728456490856786</v>
      </c>
      <c r="H44" s="149">
        <f t="shared" si="8"/>
        <v>-31.81785395659999</v>
      </c>
    </row>
    <row r="45" spans="1:8" ht="15">
      <c r="A45" s="4" t="s">
        <v>129</v>
      </c>
      <c r="B45" s="170">
        <v>12854323</v>
      </c>
      <c r="C45" s="147">
        <v>7098279</v>
      </c>
      <c r="D45" s="170">
        <v>11538837.000000002</v>
      </c>
      <c r="E45" s="170">
        <v>10758200.99999999</v>
      </c>
      <c r="F45" s="148">
        <f t="shared" si="6"/>
        <v>-16.306747543219586</v>
      </c>
      <c r="G45" s="148">
        <f t="shared" si="7"/>
        <v>51.56069520513341</v>
      </c>
      <c r="H45" s="149">
        <f t="shared" si="8"/>
        <v>-6.7652918574030565</v>
      </c>
    </row>
    <row r="46" spans="1:8" ht="15">
      <c r="A46" s="4" t="s">
        <v>130</v>
      </c>
      <c r="B46" s="170">
        <v>39366752.000000015</v>
      </c>
      <c r="C46" s="147">
        <v>43413484</v>
      </c>
      <c r="D46" s="170">
        <v>47667443.99999998</v>
      </c>
      <c r="E46" s="170">
        <v>53185926.00000006</v>
      </c>
      <c r="F46" s="148">
        <f t="shared" si="6"/>
        <v>35.103668191879365</v>
      </c>
      <c r="G46" s="148">
        <f t="shared" si="7"/>
        <v>22.510153757758914</v>
      </c>
      <c r="H46" s="149">
        <f t="shared" si="8"/>
        <v>11.577046170128355</v>
      </c>
    </row>
    <row r="47" spans="1:8" ht="15">
      <c r="A47" s="4" t="s">
        <v>133</v>
      </c>
      <c r="B47" s="170">
        <v>2524102.9999999995</v>
      </c>
      <c r="C47" s="147">
        <v>1564150</v>
      </c>
      <c r="D47" s="170">
        <v>4619140.999999999</v>
      </c>
      <c r="E47" s="170">
        <v>1678333.0000000005</v>
      </c>
      <c r="F47" s="148">
        <f t="shared" si="6"/>
        <v>-33.50774512767502</v>
      </c>
      <c r="G47" s="148">
        <f t="shared" si="7"/>
        <v>7.300003196624402</v>
      </c>
      <c r="H47" s="149">
        <f t="shared" si="8"/>
        <v>-63.6656902224894</v>
      </c>
    </row>
    <row r="48" spans="1:8" ht="15">
      <c r="A48" s="4" t="s">
        <v>132</v>
      </c>
      <c r="B48" s="170">
        <v>72819</v>
      </c>
      <c r="C48" s="147">
        <v>0</v>
      </c>
      <c r="D48" s="170"/>
      <c r="E48" s="170">
        <v>0</v>
      </c>
      <c r="F48" s="148"/>
      <c r="G48" s="148"/>
      <c r="H48" s="149"/>
    </row>
    <row r="49" spans="1:8" ht="15">
      <c r="A49" s="164" t="s">
        <v>131</v>
      </c>
      <c r="B49" s="9">
        <f>SUM(B37:B48)</f>
        <v>2277388737.000001</v>
      </c>
      <c r="C49" s="9">
        <f>SUM(C37:C48)</f>
        <v>1961646940</v>
      </c>
      <c r="D49" s="9">
        <f>SUM(D37:D48)</f>
        <v>2360758801.9999986</v>
      </c>
      <c r="E49" s="9">
        <f>SUM(E37:E48)</f>
        <v>2972688178.0000024</v>
      </c>
      <c r="F49" s="171">
        <f>E49/B49*100-100</f>
        <v>30.53055588199308</v>
      </c>
      <c r="G49" s="171">
        <f>E49/C49*100-100</f>
        <v>51.54042847282204</v>
      </c>
      <c r="H49" s="171">
        <f>E49/D49*100-100</f>
        <v>25.920876604657224</v>
      </c>
    </row>
    <row r="51" spans="1:8" ht="15">
      <c r="A51" s="41" t="s">
        <v>10</v>
      </c>
      <c r="B51" s="145"/>
      <c r="C51" s="145"/>
      <c r="D51" s="145"/>
      <c r="E51" s="145"/>
      <c r="F51" s="145"/>
      <c r="G51" s="145"/>
      <c r="H51" s="163"/>
    </row>
    <row r="52" spans="1:8" ht="30">
      <c r="A52" s="158" t="s">
        <v>115</v>
      </c>
      <c r="B52" s="146">
        <v>2015</v>
      </c>
      <c r="C52" s="146">
        <v>2016</v>
      </c>
      <c r="D52" s="146">
        <v>2017</v>
      </c>
      <c r="E52" s="12">
        <v>2018</v>
      </c>
      <c r="F52" s="3" t="s">
        <v>569</v>
      </c>
      <c r="G52" s="3" t="s">
        <v>570</v>
      </c>
      <c r="H52" s="3" t="s">
        <v>571</v>
      </c>
    </row>
    <row r="53" spans="1:8" ht="15">
      <c r="A53" s="4" t="s">
        <v>326</v>
      </c>
      <c r="B53" s="147">
        <v>2249273663.0000005</v>
      </c>
      <c r="C53" s="147">
        <v>2399745121</v>
      </c>
      <c r="D53" s="147">
        <v>2603907931.999999</v>
      </c>
      <c r="E53" s="147">
        <v>2722090571.999979</v>
      </c>
      <c r="F53" s="148">
        <f>E53/B53*100-100</f>
        <v>21.02087072719077</v>
      </c>
      <c r="G53" s="148">
        <f>E53/C53*100-100</f>
        <v>13.432486982853177</v>
      </c>
      <c r="H53" s="149">
        <f>E53/D53*100-100</f>
        <v>4.538664310961508</v>
      </c>
    </row>
    <row r="54" spans="1:8" ht="15">
      <c r="A54" s="4" t="s">
        <v>327</v>
      </c>
      <c r="B54" s="147">
        <v>1431627100.9999995</v>
      </c>
      <c r="C54" s="147">
        <v>1528037964</v>
      </c>
      <c r="D54" s="147">
        <v>1674138779.9999952</v>
      </c>
      <c r="E54" s="147">
        <v>1683996411.0000033</v>
      </c>
      <c r="F54" s="148">
        <f aca="true" t="shared" si="9" ref="F54:F63">E54/B54*100-100</f>
        <v>17.628145613038654</v>
      </c>
      <c r="G54" s="148">
        <f aca="true" t="shared" si="10" ref="G54:G63">E54/C54*100-100</f>
        <v>10.206451061709572</v>
      </c>
      <c r="H54" s="149">
        <f aca="true" t="shared" si="11" ref="H54:H63">E54/D54*100-100</f>
        <v>0.5888180309644468</v>
      </c>
    </row>
    <row r="55" spans="1:8" ht="15">
      <c r="A55" s="4" t="s">
        <v>124</v>
      </c>
      <c r="B55" s="147">
        <v>323214780.99999976</v>
      </c>
      <c r="C55" s="147">
        <v>310988706</v>
      </c>
      <c r="D55" s="147">
        <v>333334097.9999994</v>
      </c>
      <c r="E55" s="147">
        <v>374389110.99999887</v>
      </c>
      <c r="F55" s="148">
        <f t="shared" si="9"/>
        <v>15.832917616474717</v>
      </c>
      <c r="G55" s="148">
        <f t="shared" si="10"/>
        <v>20.386722661239958</v>
      </c>
      <c r="H55" s="149">
        <f t="shared" si="11"/>
        <v>12.316475646004733</v>
      </c>
    </row>
    <row r="56" spans="1:8" ht="15">
      <c r="A56" s="4" t="s">
        <v>125</v>
      </c>
      <c r="B56" s="147">
        <v>25797887.00000001</v>
      </c>
      <c r="C56" s="147">
        <v>47333043</v>
      </c>
      <c r="D56" s="147">
        <v>28483789.999999978</v>
      </c>
      <c r="E56" s="147">
        <v>39596350.00000002</v>
      </c>
      <c r="F56" s="148">
        <f t="shared" si="9"/>
        <v>53.48679525575099</v>
      </c>
      <c r="G56" s="148">
        <f t="shared" si="10"/>
        <v>-16.345226314733196</v>
      </c>
      <c r="H56" s="149">
        <f t="shared" si="11"/>
        <v>39.01362845323621</v>
      </c>
    </row>
    <row r="57" spans="1:8" ht="15">
      <c r="A57" s="4" t="s">
        <v>126</v>
      </c>
      <c r="B57" s="147">
        <v>263214463.99999994</v>
      </c>
      <c r="C57" s="147">
        <v>241065702</v>
      </c>
      <c r="D57" s="147">
        <v>228614886.00000027</v>
      </c>
      <c r="E57" s="147">
        <v>231298437.99999964</v>
      </c>
      <c r="F57" s="148">
        <f t="shared" si="9"/>
        <v>-12.125483347298243</v>
      </c>
      <c r="G57" s="148">
        <f t="shared" si="10"/>
        <v>-4.051702054239286</v>
      </c>
      <c r="H57" s="149">
        <f t="shared" si="11"/>
        <v>1.1738308239470427</v>
      </c>
    </row>
    <row r="58" spans="1:8" ht="15">
      <c r="A58" s="4" t="s">
        <v>127</v>
      </c>
      <c r="B58" s="147">
        <v>67623724.00000001</v>
      </c>
      <c r="C58" s="147">
        <v>23255894</v>
      </c>
      <c r="D58" s="147">
        <v>19656365.00000001</v>
      </c>
      <c r="E58" s="147">
        <v>20238728.00000001</v>
      </c>
      <c r="F58" s="148">
        <f t="shared" si="9"/>
        <v>-70.07155654426839</v>
      </c>
      <c r="G58" s="148">
        <f t="shared" si="10"/>
        <v>-12.973769144286564</v>
      </c>
      <c r="H58" s="149">
        <f t="shared" si="11"/>
        <v>2.962719709366411</v>
      </c>
    </row>
    <row r="59" spans="1:8" ht="15">
      <c r="A59" s="4" t="s">
        <v>128</v>
      </c>
      <c r="B59" s="147">
        <v>105817386.99999994</v>
      </c>
      <c r="C59" s="147">
        <v>101084832</v>
      </c>
      <c r="D59" s="147">
        <v>98779641.99999999</v>
      </c>
      <c r="E59" s="147">
        <v>79029809.00000007</v>
      </c>
      <c r="F59" s="148">
        <f t="shared" si="9"/>
        <v>-25.31491162222696</v>
      </c>
      <c r="G59" s="148">
        <f t="shared" si="10"/>
        <v>-21.818330765984683</v>
      </c>
      <c r="H59" s="149">
        <f t="shared" si="11"/>
        <v>-19.9938292953116</v>
      </c>
    </row>
    <row r="60" spans="1:8" ht="15">
      <c r="A60" s="4" t="s">
        <v>325</v>
      </c>
      <c r="B60" s="147">
        <v>62662850.99999984</v>
      </c>
      <c r="C60" s="147">
        <v>53295078</v>
      </c>
      <c r="D60" s="147">
        <v>64720980.999999985</v>
      </c>
      <c r="E60" s="147">
        <v>62869861.00000006</v>
      </c>
      <c r="F60" s="148">
        <f t="shared" si="9"/>
        <v>0.330355221150441</v>
      </c>
      <c r="G60" s="148">
        <f t="shared" si="10"/>
        <v>17.965604628630174</v>
      </c>
      <c r="H60" s="149">
        <f t="shared" si="11"/>
        <v>-2.860154421948465</v>
      </c>
    </row>
    <row r="61" spans="1:8" ht="15">
      <c r="A61" s="4" t="s">
        <v>129</v>
      </c>
      <c r="B61" s="147">
        <v>257220956.0000004</v>
      </c>
      <c r="C61" s="147">
        <v>257072671</v>
      </c>
      <c r="D61" s="147">
        <v>260819614.99999946</v>
      </c>
      <c r="E61" s="147">
        <v>283082961.99999994</v>
      </c>
      <c r="F61" s="148">
        <f t="shared" si="9"/>
        <v>10.054393079854478</v>
      </c>
      <c r="G61" s="148">
        <f t="shared" si="10"/>
        <v>10.117874801246359</v>
      </c>
      <c r="H61" s="149">
        <f t="shared" si="11"/>
        <v>8.535917438571673</v>
      </c>
    </row>
    <row r="62" spans="1:8" ht="15">
      <c r="A62" s="4" t="s">
        <v>130</v>
      </c>
      <c r="B62" s="147">
        <v>1748259048.0000021</v>
      </c>
      <c r="C62" s="147">
        <v>1732394340</v>
      </c>
      <c r="D62" s="147">
        <v>1610419727.9999971</v>
      </c>
      <c r="E62" s="147">
        <v>1636446827</v>
      </c>
      <c r="F62" s="148">
        <f t="shared" si="9"/>
        <v>-6.395632336518702</v>
      </c>
      <c r="G62" s="148">
        <f t="shared" si="10"/>
        <v>-5.538433760987687</v>
      </c>
      <c r="H62" s="149">
        <f t="shared" si="11"/>
        <v>1.6161686638256754</v>
      </c>
    </row>
    <row r="63" spans="1:8" ht="15">
      <c r="A63" s="4" t="s">
        <v>133</v>
      </c>
      <c r="B63" s="147">
        <v>4602659</v>
      </c>
      <c r="C63" s="147">
        <v>5073713</v>
      </c>
      <c r="D63" s="147">
        <v>4658380.000000002</v>
      </c>
      <c r="E63" s="147">
        <v>5437111.999999999</v>
      </c>
      <c r="F63" s="148">
        <f t="shared" si="9"/>
        <v>18.129802794428144</v>
      </c>
      <c r="G63" s="148">
        <f t="shared" si="10"/>
        <v>7.162387781886736</v>
      </c>
      <c r="H63" s="149">
        <f t="shared" si="11"/>
        <v>16.716798543699667</v>
      </c>
    </row>
    <row r="64" spans="1:8" ht="15">
      <c r="A64" s="4" t="s">
        <v>132</v>
      </c>
      <c r="B64" s="147">
        <v>0</v>
      </c>
      <c r="C64" s="147">
        <v>0</v>
      </c>
      <c r="D64" s="147"/>
      <c r="E64" s="147"/>
      <c r="F64" s="148"/>
      <c r="G64" s="148"/>
      <c r="H64" s="149"/>
    </row>
    <row r="65" spans="1:8" ht="15">
      <c r="A65" s="164" t="s">
        <v>131</v>
      </c>
      <c r="B65" s="9">
        <f>SUM(B53:B64)</f>
        <v>6539314521.000002</v>
      </c>
      <c r="C65" s="9">
        <f>SUM(C53:C64)</f>
        <v>6699347064</v>
      </c>
      <c r="D65" s="9">
        <f>SUM(D53:D64)</f>
        <v>6927534196.9999895</v>
      </c>
      <c r="E65" s="9">
        <f>SUM(E53:E64)</f>
        <v>7138476180.999982</v>
      </c>
      <c r="F65" s="165">
        <f>E65/B65*100-100</f>
        <v>9.1624536191961</v>
      </c>
      <c r="G65" s="165">
        <f>E65/C65*100-100</f>
        <v>6.554804711636919</v>
      </c>
      <c r="H65" s="165">
        <f>E65/D65*100-100</f>
        <v>3.0449793245530543</v>
      </c>
    </row>
    <row r="67" spans="1:8" ht="15">
      <c r="A67" s="41" t="s">
        <v>11</v>
      </c>
      <c r="B67" s="145"/>
      <c r="C67" s="145"/>
      <c r="D67" s="145"/>
      <c r="E67" s="145"/>
      <c r="F67" s="145"/>
      <c r="G67" s="145"/>
      <c r="H67" s="163"/>
    </row>
    <row r="68" spans="1:8" ht="30">
      <c r="A68" s="158" t="s">
        <v>115</v>
      </c>
      <c r="B68" s="146">
        <v>2015</v>
      </c>
      <c r="C68" s="146">
        <v>2016</v>
      </c>
      <c r="D68" s="146">
        <v>2017</v>
      </c>
      <c r="E68" s="12">
        <v>2018</v>
      </c>
      <c r="F68" s="3" t="s">
        <v>569</v>
      </c>
      <c r="G68" s="3" t="s">
        <v>570</v>
      </c>
      <c r="H68" s="3" t="s">
        <v>571</v>
      </c>
    </row>
    <row r="69" spans="1:8" ht="15">
      <c r="A69" s="4" t="s">
        <v>326</v>
      </c>
      <c r="B69" s="147">
        <v>2095474281.000002</v>
      </c>
      <c r="C69" s="147">
        <v>2022538265</v>
      </c>
      <c r="D69" s="147">
        <v>2187373938.9999914</v>
      </c>
      <c r="E69" s="147">
        <v>2435537105.9999804</v>
      </c>
      <c r="F69" s="148">
        <f>E69/B69*100-100</f>
        <v>16.228441841705347</v>
      </c>
      <c r="G69" s="148">
        <f>E69/C69*100-100</f>
        <v>20.419828299267337</v>
      </c>
      <c r="H69" s="149">
        <f>E69/D69*100-100</f>
        <v>11.34525572309974</v>
      </c>
    </row>
    <row r="70" spans="1:8" ht="15">
      <c r="A70" s="4" t="s">
        <v>327</v>
      </c>
      <c r="B70" s="147">
        <v>613246871.9999985</v>
      </c>
      <c r="C70" s="147">
        <v>690550860</v>
      </c>
      <c r="D70" s="147">
        <v>721943213.0000025</v>
      </c>
      <c r="E70" s="147">
        <v>798203829.9999975</v>
      </c>
      <c r="F70" s="148">
        <f aca="true" t="shared" si="12" ref="F70:F79">E70/B70*100-100</f>
        <v>30.160277442067326</v>
      </c>
      <c r="G70" s="148">
        <f aca="true" t="shared" si="13" ref="G70:G79">E70/C70*100-100</f>
        <v>15.589433919465037</v>
      </c>
      <c r="H70" s="149">
        <f aca="true" t="shared" si="14" ref="H70:H79">E70/D70*100-100</f>
        <v>10.563243150814785</v>
      </c>
    </row>
    <row r="71" spans="1:8" ht="15">
      <c r="A71" s="4" t="s">
        <v>124</v>
      </c>
      <c r="B71" s="147">
        <v>587471284.9999999</v>
      </c>
      <c r="C71" s="147">
        <v>689719918</v>
      </c>
      <c r="D71" s="147">
        <v>620661331.9999992</v>
      </c>
      <c r="E71" s="147">
        <v>461182264.9999997</v>
      </c>
      <c r="F71" s="148">
        <f t="shared" si="12"/>
        <v>-21.497054107078654</v>
      </c>
      <c r="G71" s="148">
        <f t="shared" si="13"/>
        <v>-33.13484894893239</v>
      </c>
      <c r="H71" s="149">
        <f t="shared" si="14"/>
        <v>-25.69502219287598</v>
      </c>
    </row>
    <row r="72" spans="1:8" ht="15">
      <c r="A72" s="4" t="s">
        <v>125</v>
      </c>
      <c r="B72" s="147">
        <v>135982322.00000012</v>
      </c>
      <c r="C72" s="147">
        <v>109568449</v>
      </c>
      <c r="D72" s="147">
        <v>290608681.9999999</v>
      </c>
      <c r="E72" s="147">
        <v>223221715.00000006</v>
      </c>
      <c r="F72" s="148">
        <f t="shared" si="12"/>
        <v>64.15495170026577</v>
      </c>
      <c r="G72" s="148">
        <f t="shared" si="13"/>
        <v>103.72809603246282</v>
      </c>
      <c r="H72" s="149">
        <f t="shared" si="14"/>
        <v>-23.188215347262002</v>
      </c>
    </row>
    <row r="73" spans="1:8" ht="15">
      <c r="A73" s="4" t="s">
        <v>126</v>
      </c>
      <c r="B73" s="147">
        <v>214382137.9999999</v>
      </c>
      <c r="C73" s="147">
        <v>246088885</v>
      </c>
      <c r="D73" s="147">
        <v>224188804.00000018</v>
      </c>
      <c r="E73" s="147">
        <v>344789304.00000024</v>
      </c>
      <c r="F73" s="148">
        <f t="shared" si="12"/>
        <v>60.82930565791838</v>
      </c>
      <c r="G73" s="148">
        <f t="shared" si="13"/>
        <v>40.10762981026156</v>
      </c>
      <c r="H73" s="149">
        <f t="shared" si="14"/>
        <v>53.79416716991807</v>
      </c>
    </row>
    <row r="74" spans="1:8" ht="15">
      <c r="A74" s="4" t="s">
        <v>127</v>
      </c>
      <c r="B74" s="147">
        <v>70485876.99999996</v>
      </c>
      <c r="C74" s="147">
        <v>58811458</v>
      </c>
      <c r="D74" s="147">
        <v>46557871.999999985</v>
      </c>
      <c r="E74" s="147">
        <v>50803206.99999996</v>
      </c>
      <c r="F74" s="148">
        <f t="shared" si="12"/>
        <v>-27.92427481607416</v>
      </c>
      <c r="G74" s="148">
        <f t="shared" si="13"/>
        <v>-13.616821062317541</v>
      </c>
      <c r="H74" s="149">
        <f t="shared" si="14"/>
        <v>9.118404294766691</v>
      </c>
    </row>
    <row r="75" spans="1:8" ht="15">
      <c r="A75" s="4" t="s">
        <v>128</v>
      </c>
      <c r="B75" s="147">
        <v>112733210.99999991</v>
      </c>
      <c r="C75" s="147">
        <v>151372631</v>
      </c>
      <c r="D75" s="147">
        <v>230104057</v>
      </c>
      <c r="E75" s="147">
        <v>236284414.00000003</v>
      </c>
      <c r="F75" s="148">
        <f t="shared" si="12"/>
        <v>109.59610030091329</v>
      </c>
      <c r="G75" s="148">
        <f t="shared" si="13"/>
        <v>56.09454129128537</v>
      </c>
      <c r="H75" s="149">
        <f t="shared" si="14"/>
        <v>2.6858965811281053</v>
      </c>
    </row>
    <row r="76" spans="1:8" ht="15">
      <c r="A76" s="4" t="s">
        <v>325</v>
      </c>
      <c r="B76" s="147">
        <v>55111548.99999999</v>
      </c>
      <c r="C76" s="147">
        <v>96938300</v>
      </c>
      <c r="D76" s="147">
        <v>148630616.00000006</v>
      </c>
      <c r="E76" s="147">
        <v>163884048.0000001</v>
      </c>
      <c r="F76" s="148">
        <f t="shared" si="12"/>
        <v>197.36788563137668</v>
      </c>
      <c r="G76" s="148">
        <f t="shared" si="13"/>
        <v>69.06016301090497</v>
      </c>
      <c r="H76" s="149">
        <f t="shared" si="14"/>
        <v>10.262644676114391</v>
      </c>
    </row>
    <row r="77" spans="1:8" ht="15">
      <c r="A77" s="4" t="s">
        <v>129</v>
      </c>
      <c r="B77" s="147">
        <v>353009063.0000002</v>
      </c>
      <c r="C77" s="147">
        <v>365667066</v>
      </c>
      <c r="D77" s="147">
        <v>475108071.00000036</v>
      </c>
      <c r="E77" s="147">
        <v>422485887.0000002</v>
      </c>
      <c r="F77" s="148">
        <f t="shared" si="12"/>
        <v>19.681314527610283</v>
      </c>
      <c r="G77" s="148">
        <f t="shared" si="13"/>
        <v>15.538402629893994</v>
      </c>
      <c r="H77" s="149">
        <f t="shared" si="14"/>
        <v>-11.07583457575069</v>
      </c>
    </row>
    <row r="78" spans="1:8" ht="15">
      <c r="A78" s="4" t="s">
        <v>130</v>
      </c>
      <c r="B78" s="147">
        <v>658064970.0000001</v>
      </c>
      <c r="C78" s="147">
        <v>641846660</v>
      </c>
      <c r="D78" s="147">
        <v>739296359.999998</v>
      </c>
      <c r="E78" s="147">
        <v>763320982.9999994</v>
      </c>
      <c r="F78" s="148">
        <f t="shared" si="12"/>
        <v>15.994775257524992</v>
      </c>
      <c r="G78" s="148">
        <f t="shared" si="13"/>
        <v>18.925754478491697</v>
      </c>
      <c r="H78" s="149">
        <f t="shared" si="14"/>
        <v>3.249660663823846</v>
      </c>
    </row>
    <row r="79" spans="1:8" ht="15">
      <c r="A79" s="4" t="s">
        <v>133</v>
      </c>
      <c r="B79" s="147">
        <v>2559575</v>
      </c>
      <c r="C79" s="147">
        <v>4243144</v>
      </c>
      <c r="D79" s="147">
        <v>4726877.000000001</v>
      </c>
      <c r="E79" s="147">
        <v>5705799.000000001</v>
      </c>
      <c r="F79" s="148">
        <f t="shared" si="12"/>
        <v>122.91978160436793</v>
      </c>
      <c r="G79" s="148">
        <f t="shared" si="13"/>
        <v>34.47101960244575</v>
      </c>
      <c r="H79" s="149">
        <f t="shared" si="14"/>
        <v>20.709699025381866</v>
      </c>
    </row>
    <row r="80" spans="1:8" ht="15">
      <c r="A80" s="4" t="s">
        <v>132</v>
      </c>
      <c r="B80" s="147">
        <v>0</v>
      </c>
      <c r="C80" s="147">
        <v>74010</v>
      </c>
      <c r="D80" s="147">
        <v>5983109</v>
      </c>
      <c r="E80" s="147">
        <v>318689</v>
      </c>
      <c r="F80" s="148"/>
      <c r="G80" s="148"/>
      <c r="H80" s="149"/>
    </row>
    <row r="81" spans="1:8" ht="15">
      <c r="A81" s="164" t="s">
        <v>131</v>
      </c>
      <c r="B81" s="9">
        <f>SUM(B69:B80)</f>
        <v>4898521143.000001</v>
      </c>
      <c r="C81" s="9">
        <f>SUM(C69:C80)</f>
        <v>5077419646</v>
      </c>
      <c r="D81" s="9">
        <f>SUM(D69:D80)</f>
        <v>5695182931.99999</v>
      </c>
      <c r="E81" s="9">
        <f>SUM(E69:E80)</f>
        <v>5905737246.999977</v>
      </c>
      <c r="F81" s="165">
        <f>E81/B81*100-100</f>
        <v>20.561636350989133</v>
      </c>
      <c r="G81" s="165">
        <f>E81/C81*100-100</f>
        <v>16.313751053697658</v>
      </c>
      <c r="H81" s="165">
        <f>E81/D81*100-100</f>
        <v>3.697059734761595</v>
      </c>
    </row>
    <row r="83" spans="1:8" ht="15">
      <c r="A83" s="41" t="s">
        <v>8</v>
      </c>
      <c r="B83" s="145"/>
      <c r="C83" s="145"/>
      <c r="D83" s="145"/>
      <c r="E83" s="145"/>
      <c r="F83" s="145"/>
      <c r="G83" s="145"/>
      <c r="H83" s="163"/>
    </row>
    <row r="84" spans="1:8" ht="30">
      <c r="A84" s="158" t="s">
        <v>115</v>
      </c>
      <c r="B84" s="146">
        <v>2015</v>
      </c>
      <c r="C84" s="146">
        <v>2016</v>
      </c>
      <c r="D84" s="146">
        <v>2017</v>
      </c>
      <c r="E84" s="12">
        <v>2018</v>
      </c>
      <c r="F84" s="3" t="s">
        <v>569</v>
      </c>
      <c r="G84" s="3" t="s">
        <v>570</v>
      </c>
      <c r="H84" s="3" t="s">
        <v>571</v>
      </c>
    </row>
    <row r="85" spans="1:8" ht="15">
      <c r="A85" s="4" t="s">
        <v>326</v>
      </c>
      <c r="B85" s="147">
        <v>3372183527.000004</v>
      </c>
      <c r="C85" s="147">
        <v>3454555528</v>
      </c>
      <c r="D85" s="147">
        <v>3866051939.000004</v>
      </c>
      <c r="E85" s="147">
        <v>4022583232.9999204</v>
      </c>
      <c r="F85" s="148">
        <f>E85/B85*100-100</f>
        <v>19.28719776940882</v>
      </c>
      <c r="G85" s="148">
        <f>E85/C85*100-100</f>
        <v>16.44285930261998</v>
      </c>
      <c r="H85" s="149">
        <f>E85/D85*100-100</f>
        <v>4.048866814769298</v>
      </c>
    </row>
    <row r="86" spans="1:8" ht="15">
      <c r="A86" s="4" t="s">
        <v>327</v>
      </c>
      <c r="B86" s="147">
        <v>1325274485.9999974</v>
      </c>
      <c r="C86" s="147">
        <v>1351816334</v>
      </c>
      <c r="D86" s="147">
        <v>1547400191.0000012</v>
      </c>
      <c r="E86" s="147">
        <v>1634008811.000004</v>
      </c>
      <c r="F86" s="148">
        <f aca="true" t="shared" si="15" ref="F86:F95">E86/B86*100-100</f>
        <v>23.295877817118665</v>
      </c>
      <c r="G86" s="148">
        <f aca="true" t="shared" si="16" ref="G86:G95">E86/C86*100-100</f>
        <v>20.875060457732573</v>
      </c>
      <c r="H86" s="149">
        <f aca="true" t="shared" si="17" ref="H86:H95">E86/D86*100-100</f>
        <v>5.597040798090674</v>
      </c>
    </row>
    <row r="87" spans="1:8" ht="15">
      <c r="A87" s="4" t="s">
        <v>124</v>
      </c>
      <c r="B87" s="147">
        <v>1130494379.0000002</v>
      </c>
      <c r="C87" s="147">
        <v>997266700</v>
      </c>
      <c r="D87" s="147">
        <v>1012316907.9999996</v>
      </c>
      <c r="E87" s="147">
        <v>848030055.9999967</v>
      </c>
      <c r="F87" s="148">
        <f t="shared" si="15"/>
        <v>-24.98591131871551</v>
      </c>
      <c r="G87" s="148">
        <f t="shared" si="16"/>
        <v>-14.964567051121165</v>
      </c>
      <c r="H87" s="149">
        <f t="shared" si="17"/>
        <v>-16.228796605262573</v>
      </c>
    </row>
    <row r="88" spans="1:8" ht="15">
      <c r="A88" s="4" t="s">
        <v>125</v>
      </c>
      <c r="B88" s="147">
        <v>45636727</v>
      </c>
      <c r="C88" s="147">
        <v>53208059</v>
      </c>
      <c r="D88" s="147">
        <v>51770067.00000003</v>
      </c>
      <c r="E88" s="147">
        <v>37598320.99999997</v>
      </c>
      <c r="F88" s="148">
        <f t="shared" si="15"/>
        <v>-17.613896807279872</v>
      </c>
      <c r="G88" s="148">
        <f t="shared" si="16"/>
        <v>-29.337168642066104</v>
      </c>
      <c r="H88" s="149">
        <f t="shared" si="17"/>
        <v>-27.374401505024224</v>
      </c>
    </row>
    <row r="89" spans="1:8" ht="15">
      <c r="A89" s="4" t="s">
        <v>126</v>
      </c>
      <c r="B89" s="147">
        <v>213337091.00000006</v>
      </c>
      <c r="C89" s="147">
        <v>223636178</v>
      </c>
      <c r="D89" s="147">
        <v>221830195.00000012</v>
      </c>
      <c r="E89" s="147">
        <v>226330782.9999998</v>
      </c>
      <c r="F89" s="148">
        <f t="shared" si="15"/>
        <v>6.090685843278763</v>
      </c>
      <c r="G89" s="148">
        <f t="shared" si="16"/>
        <v>1.2049056749663123</v>
      </c>
      <c r="H89" s="149">
        <f t="shared" si="17"/>
        <v>2.028843728870939</v>
      </c>
    </row>
    <row r="90" spans="1:8" ht="15">
      <c r="A90" s="4" t="s">
        <v>127</v>
      </c>
      <c r="B90" s="147">
        <v>474947914.9999999</v>
      </c>
      <c r="C90" s="147">
        <v>193081445</v>
      </c>
      <c r="D90" s="147">
        <v>92479753.99999985</v>
      </c>
      <c r="E90" s="147">
        <v>93447085.00000003</v>
      </c>
      <c r="F90" s="148">
        <f t="shared" si="15"/>
        <v>-80.32477203316071</v>
      </c>
      <c r="G90" s="148">
        <f t="shared" si="16"/>
        <v>-51.602244845432956</v>
      </c>
      <c r="H90" s="149">
        <f t="shared" si="17"/>
        <v>1.0459921854897942</v>
      </c>
    </row>
    <row r="91" spans="1:8" ht="15">
      <c r="A91" s="4" t="s">
        <v>128</v>
      </c>
      <c r="B91" s="147">
        <v>366295361.0000001</v>
      </c>
      <c r="C91" s="147">
        <v>385077494</v>
      </c>
      <c r="D91" s="147">
        <v>443841947.00000024</v>
      </c>
      <c r="E91" s="147">
        <v>543824550.9999996</v>
      </c>
      <c r="F91" s="148">
        <f t="shared" si="15"/>
        <v>48.466131133994764</v>
      </c>
      <c r="G91" s="148">
        <f t="shared" si="16"/>
        <v>41.22470398127177</v>
      </c>
      <c r="H91" s="149">
        <f t="shared" si="17"/>
        <v>22.526623424351413</v>
      </c>
    </row>
    <row r="92" spans="1:8" ht="15">
      <c r="A92" s="4" t="s">
        <v>325</v>
      </c>
      <c r="B92" s="147">
        <v>569036047.0000008</v>
      </c>
      <c r="C92" s="147">
        <v>530227466</v>
      </c>
      <c r="D92" s="147">
        <v>604250665.0000002</v>
      </c>
      <c r="E92" s="147">
        <v>473299295.99999994</v>
      </c>
      <c r="F92" s="148">
        <f t="shared" si="15"/>
        <v>-16.824373693851555</v>
      </c>
      <c r="G92" s="148">
        <f t="shared" si="16"/>
        <v>-10.736556223588778</v>
      </c>
      <c r="H92" s="149">
        <f t="shared" si="17"/>
        <v>-21.671696298422816</v>
      </c>
    </row>
    <row r="93" spans="1:8" ht="15">
      <c r="A93" s="4" t="s">
        <v>129</v>
      </c>
      <c r="B93" s="147">
        <v>221450901</v>
      </c>
      <c r="C93" s="147">
        <v>213305788</v>
      </c>
      <c r="D93" s="147">
        <v>235018942.9999996</v>
      </c>
      <c r="E93" s="147">
        <v>223411783.00000003</v>
      </c>
      <c r="F93" s="148">
        <f t="shared" si="15"/>
        <v>0.885470319219877</v>
      </c>
      <c r="G93" s="148">
        <f t="shared" si="16"/>
        <v>4.737796894662807</v>
      </c>
      <c r="H93" s="149">
        <f t="shared" si="17"/>
        <v>-4.93881891043975</v>
      </c>
    </row>
    <row r="94" spans="1:8" ht="15">
      <c r="A94" s="4" t="s">
        <v>130</v>
      </c>
      <c r="B94" s="147">
        <v>1066557874.9999964</v>
      </c>
      <c r="C94" s="147">
        <v>1071861293</v>
      </c>
      <c r="D94" s="147">
        <v>1118580938.9999979</v>
      </c>
      <c r="E94" s="147">
        <v>1230933016.999997</v>
      </c>
      <c r="F94" s="148">
        <f t="shared" si="15"/>
        <v>15.411741439722732</v>
      </c>
      <c r="G94" s="148">
        <f t="shared" si="16"/>
        <v>14.840700474851175</v>
      </c>
      <c r="H94" s="149">
        <f t="shared" si="17"/>
        <v>10.044161676886858</v>
      </c>
    </row>
    <row r="95" spans="1:8" ht="15">
      <c r="A95" s="4" t="s">
        <v>133</v>
      </c>
      <c r="B95" s="147">
        <v>124764955.99999997</v>
      </c>
      <c r="C95" s="147">
        <v>97734241</v>
      </c>
      <c r="D95" s="147">
        <v>91540927.00000001</v>
      </c>
      <c r="E95" s="147">
        <v>82927714.99999999</v>
      </c>
      <c r="F95" s="148">
        <f t="shared" si="15"/>
        <v>-33.53284635470877</v>
      </c>
      <c r="G95" s="148">
        <f t="shared" si="16"/>
        <v>-15.149783585059012</v>
      </c>
      <c r="H95" s="149">
        <f t="shared" si="17"/>
        <v>-9.409137838422836</v>
      </c>
    </row>
    <row r="96" spans="1:8" ht="15">
      <c r="A96" s="4" t="s">
        <v>132</v>
      </c>
      <c r="B96" s="147">
        <v>134597</v>
      </c>
      <c r="C96" s="147">
        <v>138774</v>
      </c>
      <c r="D96" s="147">
        <v>557898</v>
      </c>
      <c r="E96" s="147">
        <v>860584.9999999999</v>
      </c>
      <c r="F96" s="148"/>
      <c r="G96" s="148"/>
      <c r="H96" s="149"/>
    </row>
    <row r="97" spans="1:8" ht="15">
      <c r="A97" s="164" t="s">
        <v>131</v>
      </c>
      <c r="B97" s="9">
        <f>SUM(B85:B96)</f>
        <v>8910113861.999998</v>
      </c>
      <c r="C97" s="9">
        <f>SUM(C85:C96)</f>
        <v>8571909300</v>
      </c>
      <c r="D97" s="9">
        <f>SUM(D85:D96)</f>
        <v>9285640373.000002</v>
      </c>
      <c r="E97" s="9">
        <f>SUM(E85:E96)</f>
        <v>9417255235.999918</v>
      </c>
      <c r="F97" s="165">
        <f>E97/B97*100-100</f>
        <v>5.691749643770379</v>
      </c>
      <c r="G97" s="165">
        <f>E97/C97*100-100</f>
        <v>9.861816153373411</v>
      </c>
      <c r="H97" s="165">
        <f>E97/D97*100-100</f>
        <v>1.4174021145877589</v>
      </c>
    </row>
    <row r="99" spans="1:8" ht="15">
      <c r="A99" s="172" t="s">
        <v>7</v>
      </c>
      <c r="B99" s="145"/>
      <c r="C99" s="145"/>
      <c r="D99" s="145"/>
      <c r="E99" s="145"/>
      <c r="F99" s="145"/>
      <c r="G99" s="145"/>
      <c r="H99" s="163"/>
    </row>
    <row r="100" spans="1:8" ht="30">
      <c r="A100" s="158" t="s">
        <v>115</v>
      </c>
      <c r="B100" s="146">
        <v>2015</v>
      </c>
      <c r="C100" s="146">
        <v>2016</v>
      </c>
      <c r="D100" s="146">
        <v>2017</v>
      </c>
      <c r="E100" s="12">
        <v>2018</v>
      </c>
      <c r="F100" s="3" t="s">
        <v>569</v>
      </c>
      <c r="G100" s="3" t="s">
        <v>570</v>
      </c>
      <c r="H100" s="3" t="s">
        <v>571</v>
      </c>
    </row>
    <row r="101" spans="1:8" ht="15">
      <c r="A101" s="4" t="s">
        <v>326</v>
      </c>
      <c r="B101" s="147">
        <v>8372941897.000013</v>
      </c>
      <c r="C101" s="147">
        <v>9227321126</v>
      </c>
      <c r="D101" s="147">
        <v>10084586775.999947</v>
      </c>
      <c r="E101" s="147">
        <v>10758703118.000084</v>
      </c>
      <c r="F101" s="148">
        <f>E101/B101*100-100</f>
        <v>28.4937032926847</v>
      </c>
      <c r="G101" s="148">
        <f>E101/C101*100-100</f>
        <v>16.59617099143844</v>
      </c>
      <c r="H101" s="149">
        <f>E101/D101*100-100</f>
        <v>6.684620371401337</v>
      </c>
    </row>
    <row r="102" spans="1:8" ht="15">
      <c r="A102" s="4" t="s">
        <v>327</v>
      </c>
      <c r="B102" s="147">
        <v>1439353052.0000017</v>
      </c>
      <c r="C102" s="147">
        <v>1597282038</v>
      </c>
      <c r="D102" s="147">
        <v>1740199594.0000086</v>
      </c>
      <c r="E102" s="147">
        <v>1796934126.0000122</v>
      </c>
      <c r="F102" s="148">
        <f aca="true" t="shared" si="18" ref="F102:F111">E102/B102*100-100</f>
        <v>24.843180309594402</v>
      </c>
      <c r="G102" s="148">
        <f aca="true" t="shared" si="19" ref="G102:G111">E102/C102*100-100</f>
        <v>12.499488709583304</v>
      </c>
      <c r="H102" s="149">
        <f aca="true" t="shared" si="20" ref="H102:H111">E102/D102*100-100</f>
        <v>3.260231308846244</v>
      </c>
    </row>
    <row r="103" spans="1:8" ht="15">
      <c r="A103" s="4" t="s">
        <v>124</v>
      </c>
      <c r="B103" s="147">
        <v>813330796</v>
      </c>
      <c r="C103" s="147">
        <v>824094596</v>
      </c>
      <c r="D103" s="147">
        <v>981664070.000003</v>
      </c>
      <c r="E103" s="147">
        <v>1005350588.0000032</v>
      </c>
      <c r="F103" s="148">
        <f t="shared" si="18"/>
        <v>23.609064472213007</v>
      </c>
      <c r="G103" s="148">
        <f t="shared" si="19"/>
        <v>21.99456141076348</v>
      </c>
      <c r="H103" s="149">
        <f t="shared" si="20"/>
        <v>2.4128944639891188</v>
      </c>
    </row>
    <row r="104" spans="1:8" ht="15">
      <c r="A104" s="4" t="s">
        <v>125</v>
      </c>
      <c r="B104" s="147">
        <v>23478715</v>
      </c>
      <c r="C104" s="147">
        <v>23579284</v>
      </c>
      <c r="D104" s="147">
        <v>24494973.000000015</v>
      </c>
      <c r="E104" s="147">
        <v>17796999.999999993</v>
      </c>
      <c r="F104" s="148">
        <f t="shared" si="18"/>
        <v>-24.19942914252337</v>
      </c>
      <c r="G104" s="148">
        <f t="shared" si="19"/>
        <v>-24.522729358533567</v>
      </c>
      <c r="H104" s="149">
        <f t="shared" si="20"/>
        <v>-27.344275905101085</v>
      </c>
    </row>
    <row r="105" spans="1:8" ht="15">
      <c r="A105" s="4" t="s">
        <v>126</v>
      </c>
      <c r="B105" s="147">
        <v>79052286.99999999</v>
      </c>
      <c r="C105" s="147">
        <v>96610131</v>
      </c>
      <c r="D105" s="147">
        <v>86043186.00000003</v>
      </c>
      <c r="E105" s="147">
        <v>89277530.00000003</v>
      </c>
      <c r="F105" s="148">
        <f t="shared" si="18"/>
        <v>12.93478454329859</v>
      </c>
      <c r="G105" s="148">
        <f t="shared" si="19"/>
        <v>-7.589888269585273</v>
      </c>
      <c r="H105" s="149">
        <f t="shared" si="20"/>
        <v>3.7589774976486865</v>
      </c>
    </row>
    <row r="106" spans="1:8" ht="15">
      <c r="A106" s="4" t="s">
        <v>127</v>
      </c>
      <c r="B106" s="147">
        <v>60106756.00000001</v>
      </c>
      <c r="C106" s="147">
        <v>50576093</v>
      </c>
      <c r="D106" s="147">
        <v>47410390.99999997</v>
      </c>
      <c r="E106" s="147">
        <v>49296506.99999998</v>
      </c>
      <c r="F106" s="148">
        <f t="shared" si="18"/>
        <v>-17.985081410815155</v>
      </c>
      <c r="G106" s="148">
        <f t="shared" si="19"/>
        <v>-2.5300214470896805</v>
      </c>
      <c r="H106" s="149">
        <f t="shared" si="20"/>
        <v>3.978275564105786</v>
      </c>
    </row>
    <row r="107" spans="1:8" ht="15">
      <c r="A107" s="4" t="s">
        <v>128</v>
      </c>
      <c r="B107" s="147">
        <v>96662922.99999997</v>
      </c>
      <c r="C107" s="147">
        <v>65532008</v>
      </c>
      <c r="D107" s="147">
        <v>62250313.9999999</v>
      </c>
      <c r="E107" s="147">
        <v>86817975.0000001</v>
      </c>
      <c r="F107" s="148">
        <f t="shared" si="18"/>
        <v>-10.184823399143298</v>
      </c>
      <c r="G107" s="148">
        <f t="shared" si="19"/>
        <v>32.48178661029294</v>
      </c>
      <c r="H107" s="149">
        <f t="shared" si="20"/>
        <v>39.465923015264224</v>
      </c>
    </row>
    <row r="108" spans="1:8" ht="15">
      <c r="A108" s="4" t="s">
        <v>325</v>
      </c>
      <c r="B108" s="147">
        <v>199860189.00000012</v>
      </c>
      <c r="C108" s="147">
        <v>193207665</v>
      </c>
      <c r="D108" s="147">
        <v>189531174.00000024</v>
      </c>
      <c r="E108" s="147">
        <v>230550791.99999994</v>
      </c>
      <c r="F108" s="148">
        <f t="shared" si="18"/>
        <v>15.356036213895408</v>
      </c>
      <c r="G108" s="148">
        <f t="shared" si="19"/>
        <v>19.327973866875283</v>
      </c>
      <c r="H108" s="149">
        <f t="shared" si="20"/>
        <v>21.642676048637583</v>
      </c>
    </row>
    <row r="109" spans="1:8" ht="15">
      <c r="A109" s="4" t="s">
        <v>129</v>
      </c>
      <c r="B109" s="147">
        <v>391153358.00000054</v>
      </c>
      <c r="C109" s="147">
        <v>353692386</v>
      </c>
      <c r="D109" s="147">
        <v>406640038.99999976</v>
      </c>
      <c r="E109" s="147">
        <v>428223519</v>
      </c>
      <c r="F109" s="148">
        <f t="shared" si="18"/>
        <v>9.477142466459256</v>
      </c>
      <c r="G109" s="148">
        <f t="shared" si="19"/>
        <v>21.07230349029905</v>
      </c>
      <c r="H109" s="149">
        <f t="shared" si="20"/>
        <v>5.3077606556102666</v>
      </c>
    </row>
    <row r="110" spans="1:8" ht="15">
      <c r="A110" s="4" t="s">
        <v>130</v>
      </c>
      <c r="B110" s="147">
        <v>938434804.0000032</v>
      </c>
      <c r="C110" s="147">
        <v>943704459</v>
      </c>
      <c r="D110" s="147">
        <v>1051917016.9999955</v>
      </c>
      <c r="E110" s="147">
        <v>1124687011.0000038</v>
      </c>
      <c r="F110" s="148">
        <f t="shared" si="18"/>
        <v>19.8471120429587</v>
      </c>
      <c r="G110" s="148">
        <f t="shared" si="19"/>
        <v>19.177884588124414</v>
      </c>
      <c r="H110" s="149">
        <f t="shared" si="20"/>
        <v>6.917845497693719</v>
      </c>
    </row>
    <row r="111" spans="1:8" ht="15">
      <c r="A111" s="4" t="s">
        <v>133</v>
      </c>
      <c r="B111" s="147">
        <v>5408206.000000001</v>
      </c>
      <c r="C111" s="147">
        <v>5718502</v>
      </c>
      <c r="D111" s="147">
        <v>7303595.000000001</v>
      </c>
      <c r="E111" s="147">
        <v>4991505.000000001</v>
      </c>
      <c r="F111" s="148">
        <f t="shared" si="18"/>
        <v>-7.704976474638727</v>
      </c>
      <c r="G111" s="148">
        <f t="shared" si="19"/>
        <v>-12.713067163393475</v>
      </c>
      <c r="H111" s="149">
        <f t="shared" si="20"/>
        <v>-31.656875826219817</v>
      </c>
    </row>
    <row r="112" spans="1:8" ht="15">
      <c r="A112" s="4" t="s">
        <v>132</v>
      </c>
      <c r="B112" s="147">
        <v>0</v>
      </c>
      <c r="C112" s="147">
        <v>0</v>
      </c>
      <c r="D112" s="147">
        <v>173092</v>
      </c>
      <c r="E112" s="147"/>
      <c r="F112" s="148"/>
      <c r="G112" s="148"/>
      <c r="H112" s="149"/>
    </row>
    <row r="113" spans="1:8" ht="15">
      <c r="A113" s="164" t="s">
        <v>131</v>
      </c>
      <c r="B113" s="9">
        <f>SUM(B101:B112)</f>
        <v>12419782983.00002</v>
      </c>
      <c r="C113" s="9">
        <f>SUM(C101:C112)</f>
        <v>13381318288</v>
      </c>
      <c r="D113" s="9">
        <f>SUM(D101:D112)</f>
        <v>14682214220.999954</v>
      </c>
      <c r="E113" s="9">
        <f>SUM(E101:E112)</f>
        <v>15592629671.000103</v>
      </c>
      <c r="F113" s="165">
        <f>E113/B113*100-100</f>
        <v>25.5467160122123</v>
      </c>
      <c r="G113" s="165">
        <f>E113/C113*100-100</f>
        <v>16.525362713949846</v>
      </c>
      <c r="H113" s="165">
        <f>E113/D113*100-100</f>
        <v>6.20080483976308</v>
      </c>
    </row>
  </sheetData>
  <sheetProtection/>
  <hyperlinks>
    <hyperlink ref="S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1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41" customWidth="1"/>
    <col min="2" max="2" width="20.421875" style="137" customWidth="1"/>
    <col min="3" max="3" width="20.421875" style="138" customWidth="1"/>
    <col min="4" max="5" width="20.421875" style="137" customWidth="1"/>
    <col min="6" max="6" width="8.28125" style="138" customWidth="1"/>
    <col min="7" max="7" width="8.28125" style="137" customWidth="1"/>
    <col min="8" max="8" width="8.28125" style="138" customWidth="1"/>
    <col min="9" max="9" width="14.7109375" style="137" bestFit="1" customWidth="1"/>
    <col min="10" max="10" width="14.7109375" style="138" bestFit="1" customWidth="1"/>
    <col min="11" max="11" width="14.7109375" style="138" customWidth="1"/>
    <col min="12" max="12" width="6.28125" style="137" bestFit="1" customWidth="1"/>
    <col min="13" max="13" width="5.7109375" style="138" customWidth="1"/>
    <col min="14" max="14" width="14.7109375" style="137" bestFit="1" customWidth="1"/>
    <col min="15" max="15" width="14.7109375" style="138" bestFit="1" customWidth="1"/>
    <col min="16" max="16" width="14.7109375" style="137" bestFit="1" customWidth="1"/>
    <col min="17" max="17" width="14.7109375" style="137" customWidth="1"/>
    <col min="18" max="18" width="6.28125" style="138" bestFit="1" customWidth="1"/>
    <col min="19" max="19" width="10.7109375" style="137" customWidth="1"/>
    <col min="20" max="20" width="15.8515625" style="138" bestFit="1" customWidth="1"/>
    <col min="21" max="21" width="15.8515625" style="137" bestFit="1" customWidth="1"/>
    <col min="22" max="22" width="15.8515625" style="138" bestFit="1" customWidth="1"/>
    <col min="23" max="23" width="15.8515625" style="138" customWidth="1"/>
    <col min="24" max="24" width="6.28125" style="137" bestFit="1" customWidth="1"/>
    <col min="25" max="25" width="5.7109375" style="138" customWidth="1"/>
    <col min="26" max="26" width="14.7109375" style="137" bestFit="1" customWidth="1"/>
    <col min="27" max="27" width="14.7109375" style="138" bestFit="1" customWidth="1"/>
    <col min="28" max="28" width="14.7109375" style="41" bestFit="1" customWidth="1"/>
    <col min="29" max="29" width="14.7109375" style="41" customWidth="1"/>
    <col min="30" max="30" width="6.28125" style="41" bestFit="1" customWidth="1"/>
    <col min="31" max="31" width="9.140625" style="41" customWidth="1"/>
    <col min="32" max="34" width="15.8515625" style="41" bestFit="1" customWidth="1"/>
    <col min="35" max="35" width="15.8515625" style="41" customWidth="1"/>
    <col min="36" max="36" width="6.28125" style="41" bestFit="1" customWidth="1"/>
    <col min="37" max="37" width="9.140625" style="41" customWidth="1"/>
    <col min="38" max="40" width="15.8515625" style="41" bestFit="1" customWidth="1"/>
    <col min="41" max="41" width="15.8515625" style="41" customWidth="1"/>
    <col min="42" max="42" width="6.28125" style="41" bestFit="1" customWidth="1"/>
    <col min="43" max="16384" width="9.140625" style="41" customWidth="1"/>
  </cols>
  <sheetData>
    <row r="1" spans="1:27" s="22" customFormat="1" ht="15" customHeight="1">
      <c r="A1" s="162" t="str">
        <f>'Indice tavole'!C12</f>
        <v>Esportazioni per provincia e area geografica di destinazione delle merci. Anni 2015-2018. Valori in milioni di euro e variazioni percentuali</v>
      </c>
      <c r="B1" s="20"/>
      <c r="C1" s="21"/>
      <c r="D1" s="20"/>
      <c r="E1" s="20"/>
      <c r="F1" s="21"/>
      <c r="G1" s="20"/>
      <c r="H1" s="21"/>
      <c r="I1" s="20"/>
      <c r="J1" s="21"/>
      <c r="K1" s="21"/>
      <c r="L1" s="20"/>
      <c r="M1" s="21"/>
      <c r="N1" s="20"/>
      <c r="P1" s="20"/>
      <c r="Q1" s="20"/>
      <c r="R1" s="21"/>
      <c r="S1" s="143" t="s">
        <v>111</v>
      </c>
      <c r="T1" s="21"/>
      <c r="U1" s="20"/>
      <c r="V1" s="21"/>
      <c r="W1" s="21"/>
      <c r="X1" s="20"/>
      <c r="Y1" s="21"/>
      <c r="Z1" s="20"/>
      <c r="AA1" s="21"/>
    </row>
    <row r="2" spans="1:27" s="22" customFormat="1" ht="15" customHeight="1">
      <c r="A2" s="162"/>
      <c r="B2" s="20"/>
      <c r="C2" s="21"/>
      <c r="D2" s="20"/>
      <c r="E2" s="20"/>
      <c r="F2" s="21"/>
      <c r="G2" s="20"/>
      <c r="H2" s="21"/>
      <c r="I2" s="20"/>
      <c r="J2" s="21"/>
      <c r="K2" s="21"/>
      <c r="L2" s="20"/>
      <c r="M2" s="21"/>
      <c r="N2" s="20"/>
      <c r="P2" s="20"/>
      <c r="Q2" s="20"/>
      <c r="R2" s="21"/>
      <c r="S2" s="143"/>
      <c r="T2" s="21"/>
      <c r="U2" s="20"/>
      <c r="V2" s="21"/>
      <c r="W2" s="21"/>
      <c r="X2" s="20"/>
      <c r="Y2" s="21"/>
      <c r="Z2" s="20"/>
      <c r="AA2" s="21"/>
    </row>
    <row r="3" spans="1:27" s="22" customFormat="1" ht="15" customHeight="1">
      <c r="A3" s="162" t="s">
        <v>9</v>
      </c>
      <c r="B3" s="20"/>
      <c r="C3" s="21"/>
      <c r="D3" s="20"/>
      <c r="E3" s="20"/>
      <c r="F3" s="21"/>
      <c r="G3" s="20"/>
      <c r="H3" s="21"/>
      <c r="I3" s="20"/>
      <c r="J3" s="21"/>
      <c r="K3" s="21"/>
      <c r="L3" s="20"/>
      <c r="M3" s="21"/>
      <c r="N3" s="20"/>
      <c r="P3" s="20"/>
      <c r="Q3" s="20"/>
      <c r="R3" s="21"/>
      <c r="S3" s="143"/>
      <c r="T3" s="21"/>
      <c r="U3" s="20"/>
      <c r="V3" s="21"/>
      <c r="W3" s="21"/>
      <c r="X3" s="20"/>
      <c r="Y3" s="21"/>
      <c r="Z3" s="20"/>
      <c r="AA3" s="21"/>
    </row>
    <row r="4" spans="1:8" s="31" customFormat="1" ht="30" customHeight="1">
      <c r="A4" s="158" t="s">
        <v>115</v>
      </c>
      <c r="B4" s="146">
        <v>2015</v>
      </c>
      <c r="C4" s="146">
        <v>2016</v>
      </c>
      <c r="D4" s="146">
        <v>2017</v>
      </c>
      <c r="E4" s="146">
        <v>2018</v>
      </c>
      <c r="F4" s="3" t="s">
        <v>569</v>
      </c>
      <c r="G4" s="3" t="s">
        <v>570</v>
      </c>
      <c r="H4" s="3" t="s">
        <v>571</v>
      </c>
    </row>
    <row r="5" spans="1:8" ht="15">
      <c r="A5" s="4" t="s">
        <v>326</v>
      </c>
      <c r="B5" s="147">
        <v>1253450758.0000012</v>
      </c>
      <c r="C5" s="147">
        <v>1291953237</v>
      </c>
      <c r="D5" s="147">
        <v>1397746312.0000017</v>
      </c>
      <c r="E5" s="147">
        <v>1424476583.9999936</v>
      </c>
      <c r="F5" s="148">
        <f>E5/B5*100-100</f>
        <v>13.644399264066848</v>
      </c>
      <c r="G5" s="148">
        <f>E5/C5*100-100</f>
        <v>10.257596266233392</v>
      </c>
      <c r="H5" s="149">
        <f>E5/D5*100-100</f>
        <v>1.9123836543517143</v>
      </c>
    </row>
    <row r="6" spans="1:8" ht="15">
      <c r="A6" s="4" t="s">
        <v>327</v>
      </c>
      <c r="B6" s="147">
        <v>473284258.9999998</v>
      </c>
      <c r="C6" s="147">
        <v>501503690</v>
      </c>
      <c r="D6" s="147">
        <v>531776354.99999756</v>
      </c>
      <c r="E6" s="147">
        <v>559569168.0000001</v>
      </c>
      <c r="F6" s="148">
        <f aca="true" t="shared" si="0" ref="F6:F17">E6/B6*100-100</f>
        <v>18.231096293443457</v>
      </c>
      <c r="G6" s="148">
        <f aca="true" t="shared" si="1" ref="G6:G17">E6/C6*100-100</f>
        <v>11.578275326349072</v>
      </c>
      <c r="H6" s="149">
        <f aca="true" t="shared" si="2" ref="H6:H17">E6/D6*100-100</f>
        <v>5.226410076093487</v>
      </c>
    </row>
    <row r="7" spans="1:8" ht="15">
      <c r="A7" s="4" t="s">
        <v>124</v>
      </c>
      <c r="B7" s="147">
        <v>242982386.00000012</v>
      </c>
      <c r="C7" s="147">
        <v>238162104</v>
      </c>
      <c r="D7" s="147">
        <v>230079586.00000018</v>
      </c>
      <c r="E7" s="147">
        <v>221604954.99999994</v>
      </c>
      <c r="F7" s="148">
        <f t="shared" si="0"/>
        <v>-8.79793443134605</v>
      </c>
      <c r="G7" s="148">
        <f t="shared" si="1"/>
        <v>-6.9520501884716595</v>
      </c>
      <c r="H7" s="149">
        <f t="shared" si="2"/>
        <v>-3.683347639542532</v>
      </c>
    </row>
    <row r="8" spans="1:8" ht="15">
      <c r="A8" s="4" t="s">
        <v>125</v>
      </c>
      <c r="B8" s="147">
        <v>188032699.00000006</v>
      </c>
      <c r="C8" s="147">
        <v>194332433</v>
      </c>
      <c r="D8" s="147">
        <v>174269737.9999999</v>
      </c>
      <c r="E8" s="147">
        <v>145623429.00000015</v>
      </c>
      <c r="F8" s="148">
        <f t="shared" si="0"/>
        <v>-22.554199469316714</v>
      </c>
      <c r="G8" s="148">
        <f t="shared" si="1"/>
        <v>-25.064783704941235</v>
      </c>
      <c r="H8" s="149">
        <f t="shared" si="2"/>
        <v>-16.437913621009614</v>
      </c>
    </row>
    <row r="9" spans="1:8" ht="15">
      <c r="A9" s="4" t="s">
        <v>126</v>
      </c>
      <c r="B9" s="147">
        <v>38733427.00000001</v>
      </c>
      <c r="C9" s="147">
        <v>41061604</v>
      </c>
      <c r="D9" s="147">
        <v>37378626.000000045</v>
      </c>
      <c r="E9" s="147">
        <v>29020503.00000001</v>
      </c>
      <c r="F9" s="148">
        <f t="shared" si="0"/>
        <v>-25.076335228483643</v>
      </c>
      <c r="G9" s="148">
        <f t="shared" si="1"/>
        <v>-29.324477923463448</v>
      </c>
      <c r="H9" s="149">
        <f t="shared" si="2"/>
        <v>-22.360701541035837</v>
      </c>
    </row>
    <row r="10" spans="1:8" ht="15">
      <c r="A10" s="4" t="s">
        <v>127</v>
      </c>
      <c r="B10" s="147">
        <v>39150486.00000001</v>
      </c>
      <c r="C10" s="147">
        <v>39443022</v>
      </c>
      <c r="D10" s="147">
        <v>40556234.99999998</v>
      </c>
      <c r="E10" s="147">
        <v>35581576.99999999</v>
      </c>
      <c r="F10" s="148">
        <f t="shared" si="0"/>
        <v>-9.115874066033342</v>
      </c>
      <c r="G10" s="148">
        <f t="shared" si="1"/>
        <v>-9.789931917488488</v>
      </c>
      <c r="H10" s="149">
        <f t="shared" si="2"/>
        <v>-12.266074501244972</v>
      </c>
    </row>
    <row r="11" spans="1:8" ht="15">
      <c r="A11" s="4" t="s">
        <v>128</v>
      </c>
      <c r="B11" s="147">
        <v>835512683</v>
      </c>
      <c r="C11" s="147">
        <v>867164873</v>
      </c>
      <c r="D11" s="147">
        <v>837590379.0000005</v>
      </c>
      <c r="E11" s="147">
        <v>842231134.9999998</v>
      </c>
      <c r="F11" s="148">
        <f t="shared" si="0"/>
        <v>0.8041113123353796</v>
      </c>
      <c r="G11" s="148">
        <f t="shared" si="1"/>
        <v>-2.8753168833673755</v>
      </c>
      <c r="H11" s="149">
        <f t="shared" si="2"/>
        <v>0.5540603278585792</v>
      </c>
    </row>
    <row r="12" spans="1:8" ht="15">
      <c r="A12" s="4" t="s">
        <v>325</v>
      </c>
      <c r="B12" s="147">
        <v>176521016.00000006</v>
      </c>
      <c r="C12" s="147">
        <v>180226458</v>
      </c>
      <c r="D12" s="147">
        <v>205833030.00000012</v>
      </c>
      <c r="E12" s="147">
        <v>208575402.99999994</v>
      </c>
      <c r="F12" s="148">
        <f t="shared" si="0"/>
        <v>18.158963576325576</v>
      </c>
      <c r="G12" s="148">
        <f t="shared" si="1"/>
        <v>15.729624448370359</v>
      </c>
      <c r="H12" s="149">
        <f t="shared" si="2"/>
        <v>1.3323289269947765</v>
      </c>
    </row>
    <row r="13" spans="1:8" ht="15">
      <c r="A13" s="4" t="s">
        <v>129</v>
      </c>
      <c r="B13" s="147">
        <v>32884227</v>
      </c>
      <c r="C13" s="147">
        <v>34799659</v>
      </c>
      <c r="D13" s="147">
        <v>27551889.99999998</v>
      </c>
      <c r="E13" s="147">
        <v>31354856.99999999</v>
      </c>
      <c r="F13" s="148">
        <f t="shared" si="0"/>
        <v>-4.65077071752367</v>
      </c>
      <c r="G13" s="148">
        <f t="shared" si="1"/>
        <v>-9.898953320203546</v>
      </c>
      <c r="H13" s="149">
        <f t="shared" si="2"/>
        <v>13.802926042460271</v>
      </c>
    </row>
    <row r="14" spans="1:8" ht="15">
      <c r="A14" s="4" t="s">
        <v>130</v>
      </c>
      <c r="B14" s="147">
        <v>457020559.99999994</v>
      </c>
      <c r="C14" s="147">
        <v>435763179</v>
      </c>
      <c r="D14" s="147">
        <v>382415567.9999995</v>
      </c>
      <c r="E14" s="147">
        <v>369275166.0000005</v>
      </c>
      <c r="F14" s="148">
        <f t="shared" si="0"/>
        <v>-19.19944126802511</v>
      </c>
      <c r="G14" s="148">
        <f t="shared" si="1"/>
        <v>-15.257831823372001</v>
      </c>
      <c r="H14" s="149">
        <f t="shared" si="2"/>
        <v>-3.43615770370495</v>
      </c>
    </row>
    <row r="15" spans="1:8" ht="15">
      <c r="A15" s="4" t="s">
        <v>133</v>
      </c>
      <c r="B15" s="147">
        <v>43910433</v>
      </c>
      <c r="C15" s="147">
        <v>32228207</v>
      </c>
      <c r="D15" s="147">
        <v>23421855.000000004</v>
      </c>
      <c r="E15" s="147">
        <v>26427402.999999993</v>
      </c>
      <c r="F15" s="148">
        <f t="shared" si="0"/>
        <v>-39.81520747017003</v>
      </c>
      <c r="G15" s="148">
        <f t="shared" si="1"/>
        <v>-17.99915210920672</v>
      </c>
      <c r="H15" s="149">
        <f t="shared" si="2"/>
        <v>12.832237241670171</v>
      </c>
    </row>
    <row r="16" spans="1:8" s="31" customFormat="1" ht="15" customHeight="1">
      <c r="A16" s="4" t="s">
        <v>132</v>
      </c>
      <c r="B16" s="147">
        <v>189599</v>
      </c>
      <c r="C16" s="147">
        <v>242497</v>
      </c>
      <c r="D16" s="147">
        <v>251029.00000000003</v>
      </c>
      <c r="E16" s="147">
        <v>173946</v>
      </c>
      <c r="F16" s="148">
        <f t="shared" si="0"/>
        <v>-8.255845231251229</v>
      </c>
      <c r="G16" s="148">
        <f t="shared" si="1"/>
        <v>-28.26880332540196</v>
      </c>
      <c r="H16" s="149">
        <f t="shared" si="2"/>
        <v>-30.70681076688352</v>
      </c>
    </row>
    <row r="17" spans="1:8" ht="15">
      <c r="A17" s="164" t="s">
        <v>131</v>
      </c>
      <c r="B17" s="9">
        <f>SUM(B5:B16)</f>
        <v>3781672533.000001</v>
      </c>
      <c r="C17" s="9">
        <f>SUM(C5:C16)</f>
        <v>3856880963</v>
      </c>
      <c r="D17" s="9">
        <f>SUM(D5:D16)</f>
        <v>3888870602.9999995</v>
      </c>
      <c r="E17" s="9">
        <f>SUM(E5:E16)</f>
        <v>3893914125.999994</v>
      </c>
      <c r="F17" s="171">
        <f t="shared" si="0"/>
        <v>2.9680410458742728</v>
      </c>
      <c r="G17" s="171">
        <f t="shared" si="1"/>
        <v>0.9601842357921413</v>
      </c>
      <c r="H17" s="171">
        <f t="shared" si="2"/>
        <v>0.12969120124756728</v>
      </c>
    </row>
    <row r="18" ht="15">
      <c r="A18" s="31"/>
    </row>
    <row r="19" ht="15">
      <c r="A19" s="41" t="s">
        <v>12</v>
      </c>
    </row>
    <row r="20" spans="1:8" ht="30">
      <c r="A20" s="158" t="s">
        <v>115</v>
      </c>
      <c r="B20" s="146">
        <v>2015</v>
      </c>
      <c r="C20" s="146">
        <v>2016</v>
      </c>
      <c r="D20" s="146">
        <v>2017</v>
      </c>
      <c r="E20" s="146">
        <v>2018</v>
      </c>
      <c r="F20" s="3" t="s">
        <v>569</v>
      </c>
      <c r="G20" s="3" t="s">
        <v>570</v>
      </c>
      <c r="H20" s="3" t="s">
        <v>571</v>
      </c>
    </row>
    <row r="21" spans="1:8" ht="15">
      <c r="A21" s="4" t="s">
        <v>326</v>
      </c>
      <c r="B21" s="147">
        <v>3711936580.999994</v>
      </c>
      <c r="C21" s="147">
        <v>3851120982</v>
      </c>
      <c r="D21" s="147">
        <v>3976426791.999982</v>
      </c>
      <c r="E21" s="147">
        <v>4213500053.9999933</v>
      </c>
      <c r="F21" s="148">
        <f>E21/B21*100-100</f>
        <v>13.512177863364201</v>
      </c>
      <c r="G21" s="148">
        <f>E21/C21*100-100</f>
        <v>9.40970366014831</v>
      </c>
      <c r="H21" s="149">
        <f>E21/D21*100-100</f>
        <v>5.9619672233616825</v>
      </c>
    </row>
    <row r="22" spans="1:8" ht="15">
      <c r="A22" s="4" t="s">
        <v>327</v>
      </c>
      <c r="B22" s="147">
        <v>1635485234.0000026</v>
      </c>
      <c r="C22" s="147">
        <v>1619374059</v>
      </c>
      <c r="D22" s="147">
        <v>1751957616.9999871</v>
      </c>
      <c r="E22" s="147">
        <v>1822118359.9999812</v>
      </c>
      <c r="F22" s="148">
        <f aca="true" t="shared" si="3" ref="F22:F33">E22/B22*100-100</f>
        <v>11.411483400771445</v>
      </c>
      <c r="G22" s="148">
        <f aca="true" t="shared" si="4" ref="G22:G33">E22/C22*100-100</f>
        <v>12.51991779621197</v>
      </c>
      <c r="H22" s="149">
        <f aca="true" t="shared" si="5" ref="H22:H33">E22/D22*100-100</f>
        <v>4.0047054973930045</v>
      </c>
    </row>
    <row r="23" spans="1:8" ht="15">
      <c r="A23" s="4" t="s">
        <v>124</v>
      </c>
      <c r="B23" s="147">
        <v>828145152.0000004</v>
      </c>
      <c r="C23" s="147">
        <v>912257266</v>
      </c>
      <c r="D23" s="147">
        <v>997994101.0000015</v>
      </c>
      <c r="E23" s="147">
        <v>1025846459.0000004</v>
      </c>
      <c r="F23" s="148">
        <f t="shared" si="3"/>
        <v>23.872784441537107</v>
      </c>
      <c r="G23" s="148">
        <f t="shared" si="4"/>
        <v>12.451442946358554</v>
      </c>
      <c r="H23" s="149">
        <f t="shared" si="5"/>
        <v>2.7908339309912265</v>
      </c>
    </row>
    <row r="24" spans="1:8" ht="15">
      <c r="A24" s="4" t="s">
        <v>125</v>
      </c>
      <c r="B24" s="147">
        <v>424900304.0000005</v>
      </c>
      <c r="C24" s="147">
        <v>421120981</v>
      </c>
      <c r="D24" s="147">
        <v>453980607.0000002</v>
      </c>
      <c r="E24" s="147">
        <v>424614222.00000143</v>
      </c>
      <c r="F24" s="148">
        <f t="shared" si="3"/>
        <v>-0.06732920577036339</v>
      </c>
      <c r="G24" s="148">
        <f t="shared" si="4"/>
        <v>0.829510083232222</v>
      </c>
      <c r="H24" s="149">
        <f t="shared" si="5"/>
        <v>-6.4686430537326345</v>
      </c>
    </row>
    <row r="25" spans="1:8" ht="15">
      <c r="A25" s="4" t="s">
        <v>126</v>
      </c>
      <c r="B25" s="147">
        <v>251863684.0000001</v>
      </c>
      <c r="C25" s="147">
        <v>212971775</v>
      </c>
      <c r="D25" s="147">
        <v>256274653.00000027</v>
      </c>
      <c r="E25" s="147">
        <v>231070796.9999999</v>
      </c>
      <c r="F25" s="148">
        <f t="shared" si="3"/>
        <v>-8.255611396520408</v>
      </c>
      <c r="G25" s="148">
        <f t="shared" si="4"/>
        <v>8.498319554316481</v>
      </c>
      <c r="H25" s="149">
        <f t="shared" si="5"/>
        <v>-9.834704956170725</v>
      </c>
    </row>
    <row r="26" spans="1:8" ht="15">
      <c r="A26" s="4" t="s">
        <v>127</v>
      </c>
      <c r="B26" s="147">
        <v>208673435.0000001</v>
      </c>
      <c r="C26" s="147">
        <v>188698706</v>
      </c>
      <c r="D26" s="147">
        <v>184709563.9999999</v>
      </c>
      <c r="E26" s="147">
        <v>201478429.00000033</v>
      </c>
      <c r="F26" s="148">
        <f t="shared" si="3"/>
        <v>-3.4479741036513616</v>
      </c>
      <c r="G26" s="148">
        <f t="shared" si="4"/>
        <v>6.772554656522317</v>
      </c>
      <c r="H26" s="149">
        <f t="shared" si="5"/>
        <v>9.078503915476958</v>
      </c>
    </row>
    <row r="27" spans="1:8" ht="15">
      <c r="A27" s="4" t="s">
        <v>128</v>
      </c>
      <c r="B27" s="147">
        <v>672534640.9999986</v>
      </c>
      <c r="C27" s="147">
        <v>762507216</v>
      </c>
      <c r="D27" s="147">
        <v>691569927</v>
      </c>
      <c r="E27" s="147">
        <v>771160087.9999998</v>
      </c>
      <c r="F27" s="148">
        <f t="shared" si="3"/>
        <v>14.664738585562517</v>
      </c>
      <c r="G27" s="148">
        <f t="shared" si="4"/>
        <v>1.1347921460194783</v>
      </c>
      <c r="H27" s="149">
        <f t="shared" si="5"/>
        <v>11.508620877321604</v>
      </c>
    </row>
    <row r="28" spans="1:8" ht="15">
      <c r="A28" s="4" t="s">
        <v>325</v>
      </c>
      <c r="B28" s="147">
        <v>320402300</v>
      </c>
      <c r="C28" s="147">
        <v>323267599</v>
      </c>
      <c r="D28" s="147">
        <v>340983708.9999998</v>
      </c>
      <c r="E28" s="147">
        <v>350441864.9999996</v>
      </c>
      <c r="F28" s="148">
        <f t="shared" si="3"/>
        <v>9.375577204033675</v>
      </c>
      <c r="G28" s="148">
        <f t="shared" si="4"/>
        <v>8.406121146709665</v>
      </c>
      <c r="H28" s="149">
        <f t="shared" si="5"/>
        <v>2.7737853012795455</v>
      </c>
    </row>
    <row r="29" spans="1:8" ht="15">
      <c r="A29" s="4" t="s">
        <v>129</v>
      </c>
      <c r="B29" s="147">
        <v>130163967.99999999</v>
      </c>
      <c r="C29" s="147">
        <v>181449717</v>
      </c>
      <c r="D29" s="147">
        <v>166404362.00000015</v>
      </c>
      <c r="E29" s="147">
        <v>170517564.9999997</v>
      </c>
      <c r="F29" s="148">
        <f t="shared" si="3"/>
        <v>31.00212571884694</v>
      </c>
      <c r="G29" s="148">
        <f t="shared" si="4"/>
        <v>-6.024893386855098</v>
      </c>
      <c r="H29" s="149">
        <f t="shared" si="5"/>
        <v>2.4718120069469904</v>
      </c>
    </row>
    <row r="30" spans="1:8" ht="15">
      <c r="A30" s="4" t="s">
        <v>130</v>
      </c>
      <c r="B30" s="147">
        <v>464081381.9999999</v>
      </c>
      <c r="C30" s="147">
        <v>534966810</v>
      </c>
      <c r="D30" s="147">
        <v>613481189.0000006</v>
      </c>
      <c r="E30" s="147">
        <v>658990781.0000017</v>
      </c>
      <c r="F30" s="148">
        <f t="shared" si="3"/>
        <v>41.99896969794875</v>
      </c>
      <c r="G30" s="148">
        <f t="shared" si="4"/>
        <v>23.183488897190017</v>
      </c>
      <c r="H30" s="149">
        <f t="shared" si="5"/>
        <v>7.418253862711509</v>
      </c>
    </row>
    <row r="31" spans="1:8" ht="15">
      <c r="A31" s="4" t="s">
        <v>133</v>
      </c>
      <c r="B31" s="147">
        <v>89118962.9999999</v>
      </c>
      <c r="C31" s="147">
        <v>111413892</v>
      </c>
      <c r="D31" s="147">
        <v>115447564.00000007</v>
      </c>
      <c r="E31" s="147">
        <v>114951118.99999988</v>
      </c>
      <c r="F31" s="148">
        <f t="shared" si="3"/>
        <v>28.986149670525236</v>
      </c>
      <c r="G31" s="148">
        <f t="shared" si="4"/>
        <v>3.174852737394616</v>
      </c>
      <c r="H31" s="149">
        <f t="shared" si="5"/>
        <v>-0.43001773515133834</v>
      </c>
    </row>
    <row r="32" spans="1:8" ht="15">
      <c r="A32" s="4" t="s">
        <v>132</v>
      </c>
      <c r="B32" s="147">
        <v>5508168.999999998</v>
      </c>
      <c r="C32" s="147">
        <v>5545544</v>
      </c>
      <c r="D32" s="147">
        <v>5491954</v>
      </c>
      <c r="E32" s="147">
        <v>2649699</v>
      </c>
      <c r="F32" s="148">
        <f t="shared" si="3"/>
        <v>-51.895103436368764</v>
      </c>
      <c r="G32" s="148">
        <f t="shared" si="4"/>
        <v>-52.219313380256295</v>
      </c>
      <c r="H32" s="149">
        <f t="shared" si="5"/>
        <v>-51.75307367833015</v>
      </c>
    </row>
    <row r="33" spans="1:8" ht="15">
      <c r="A33" s="164" t="s">
        <v>131</v>
      </c>
      <c r="B33" s="9">
        <f>SUM(B21:B32)</f>
        <v>8742813812.999994</v>
      </c>
      <c r="C33" s="9">
        <f>SUM(C21:C32)</f>
        <v>9124694547</v>
      </c>
      <c r="D33" s="9">
        <f>SUM(D21:D32)</f>
        <v>9554722038.999971</v>
      </c>
      <c r="E33" s="9">
        <f>SUM(E21:E32)</f>
        <v>9987339437.999977</v>
      </c>
      <c r="F33" s="171">
        <f t="shared" si="3"/>
        <v>14.234840768877575</v>
      </c>
      <c r="G33" s="171">
        <f t="shared" si="4"/>
        <v>9.453959105771887</v>
      </c>
      <c r="H33" s="171">
        <f t="shared" si="5"/>
        <v>4.527786336788992</v>
      </c>
    </row>
    <row r="35" ht="15">
      <c r="A35" s="41" t="s">
        <v>13</v>
      </c>
    </row>
    <row r="36" spans="1:8" ht="30">
      <c r="A36" s="158" t="s">
        <v>115</v>
      </c>
      <c r="B36" s="146">
        <v>2015</v>
      </c>
      <c r="C36" s="146">
        <v>2016</v>
      </c>
      <c r="D36" s="146">
        <v>2017</v>
      </c>
      <c r="E36" s="12">
        <v>2018</v>
      </c>
      <c r="F36" s="3" t="s">
        <v>569</v>
      </c>
      <c r="G36" s="3" t="s">
        <v>570</v>
      </c>
      <c r="H36" s="3" t="s">
        <v>571</v>
      </c>
    </row>
    <row r="37" spans="1:8" ht="15">
      <c r="A37" s="4" t="s">
        <v>326</v>
      </c>
      <c r="B37" s="170">
        <v>747668062.999999</v>
      </c>
      <c r="C37" s="147">
        <v>698765550</v>
      </c>
      <c r="D37" s="170">
        <v>760662118.9999992</v>
      </c>
      <c r="E37" s="170">
        <v>756054690.9999939</v>
      </c>
      <c r="F37" s="148">
        <f>E37/B37*100-100</f>
        <v>1.1217047263385496</v>
      </c>
      <c r="G37" s="148">
        <f>E37/C37*100-100</f>
        <v>8.198621268606303</v>
      </c>
      <c r="H37" s="149">
        <f>E37/D37*100-100</f>
        <v>-0.6057128237255114</v>
      </c>
    </row>
    <row r="38" spans="1:8" ht="15">
      <c r="A38" s="4" t="s">
        <v>327</v>
      </c>
      <c r="B38" s="170">
        <v>240551683.9999995</v>
      </c>
      <c r="C38" s="147">
        <v>232211272</v>
      </c>
      <c r="D38" s="170">
        <v>237892382.00000054</v>
      </c>
      <c r="E38" s="170">
        <v>254047482.99999976</v>
      </c>
      <c r="F38" s="148">
        <f aca="true" t="shared" si="6" ref="F38:F49">E38/B38*100-100</f>
        <v>5.610353158034968</v>
      </c>
      <c r="G38" s="148">
        <f aca="true" t="shared" si="7" ref="G38:G49">E38/C38*100-100</f>
        <v>9.40359648001919</v>
      </c>
      <c r="H38" s="149">
        <f aca="true" t="shared" si="8" ref="H38:H49">E38/D38*100-100</f>
        <v>6.790928260997944</v>
      </c>
    </row>
    <row r="39" spans="1:8" ht="15">
      <c r="A39" s="4" t="s">
        <v>124</v>
      </c>
      <c r="B39" s="170">
        <v>124930445.00000018</v>
      </c>
      <c r="C39" s="147">
        <v>132114089</v>
      </c>
      <c r="D39" s="170">
        <v>135968525.99999994</v>
      </c>
      <c r="E39" s="170">
        <v>143738718.00000012</v>
      </c>
      <c r="F39" s="148">
        <f t="shared" si="6"/>
        <v>15.054995601752566</v>
      </c>
      <c r="G39" s="148">
        <f t="shared" si="7"/>
        <v>8.798932110866772</v>
      </c>
      <c r="H39" s="149">
        <f t="shared" si="8"/>
        <v>5.714699003209162</v>
      </c>
    </row>
    <row r="40" spans="1:8" ht="15">
      <c r="A40" s="4" t="s">
        <v>125</v>
      </c>
      <c r="B40" s="170">
        <v>100125756.00000001</v>
      </c>
      <c r="C40" s="147">
        <v>78607254</v>
      </c>
      <c r="D40" s="170">
        <v>63802843.99999999</v>
      </c>
      <c r="E40" s="170">
        <v>60750532.00000003</v>
      </c>
      <c r="F40" s="148">
        <f t="shared" si="6"/>
        <v>-39.32576948532601</v>
      </c>
      <c r="G40" s="148">
        <f t="shared" si="7"/>
        <v>-22.716379330589476</v>
      </c>
      <c r="H40" s="149">
        <f t="shared" si="8"/>
        <v>-4.783974833472882</v>
      </c>
    </row>
    <row r="41" spans="1:8" ht="15">
      <c r="A41" s="4" t="s">
        <v>126</v>
      </c>
      <c r="B41" s="170">
        <v>21342358.999999993</v>
      </c>
      <c r="C41" s="147">
        <v>19587221</v>
      </c>
      <c r="D41" s="170">
        <v>21416668</v>
      </c>
      <c r="E41" s="170">
        <v>26266311.000000004</v>
      </c>
      <c r="F41" s="148">
        <f t="shared" si="6"/>
        <v>23.0712640528632</v>
      </c>
      <c r="G41" s="148">
        <f t="shared" si="7"/>
        <v>34.09922214080294</v>
      </c>
      <c r="H41" s="149">
        <f t="shared" si="8"/>
        <v>22.644246061058638</v>
      </c>
    </row>
    <row r="42" spans="1:8" ht="15">
      <c r="A42" s="4" t="s">
        <v>127</v>
      </c>
      <c r="B42" s="170">
        <v>16890271.999999996</v>
      </c>
      <c r="C42" s="147">
        <v>12207674</v>
      </c>
      <c r="D42" s="170">
        <v>9616434</v>
      </c>
      <c r="E42" s="170">
        <v>11904218</v>
      </c>
      <c r="F42" s="148">
        <f t="shared" si="6"/>
        <v>-29.520270603102176</v>
      </c>
      <c r="G42" s="148">
        <f t="shared" si="7"/>
        <v>-2.4857806655059704</v>
      </c>
      <c r="H42" s="149">
        <f t="shared" si="8"/>
        <v>23.790357215574915</v>
      </c>
    </row>
    <row r="43" spans="1:8" ht="15">
      <c r="A43" s="4" t="s">
        <v>128</v>
      </c>
      <c r="B43" s="170">
        <v>34373447.99999999</v>
      </c>
      <c r="C43" s="147">
        <v>47661307</v>
      </c>
      <c r="D43" s="170">
        <v>105727102</v>
      </c>
      <c r="E43" s="170">
        <v>69924313.00000004</v>
      </c>
      <c r="F43" s="148">
        <f t="shared" si="6"/>
        <v>103.42536774314888</v>
      </c>
      <c r="G43" s="148">
        <f t="shared" si="7"/>
        <v>46.710859188146145</v>
      </c>
      <c r="H43" s="149">
        <f t="shared" si="8"/>
        <v>-33.86339767451486</v>
      </c>
    </row>
    <row r="44" spans="1:8" ht="15">
      <c r="A44" s="4" t="s">
        <v>325</v>
      </c>
      <c r="B44" s="170">
        <v>25038757</v>
      </c>
      <c r="C44" s="147">
        <v>39084755</v>
      </c>
      <c r="D44" s="170">
        <v>33599003.99999998</v>
      </c>
      <c r="E44" s="170">
        <v>58497738.000000075</v>
      </c>
      <c r="F44" s="148">
        <f t="shared" si="6"/>
        <v>133.62876200284256</v>
      </c>
      <c r="G44" s="148">
        <f t="shared" si="7"/>
        <v>49.66893869489542</v>
      </c>
      <c r="H44" s="149">
        <f t="shared" si="8"/>
        <v>74.10557170087574</v>
      </c>
    </row>
    <row r="45" spans="1:8" ht="15">
      <c r="A45" s="4" t="s">
        <v>129</v>
      </c>
      <c r="B45" s="170">
        <v>32843909.99999999</v>
      </c>
      <c r="C45" s="147">
        <v>22387778</v>
      </c>
      <c r="D45" s="170">
        <v>21607112</v>
      </c>
      <c r="E45" s="170">
        <v>16303448.000000007</v>
      </c>
      <c r="F45" s="148">
        <f t="shared" si="6"/>
        <v>-50.36081879410821</v>
      </c>
      <c r="G45" s="148">
        <f t="shared" si="7"/>
        <v>-27.177015959332778</v>
      </c>
      <c r="H45" s="149">
        <f t="shared" si="8"/>
        <v>-24.545918029211833</v>
      </c>
    </row>
    <row r="46" spans="1:8" ht="15">
      <c r="A46" s="4" t="s">
        <v>130</v>
      </c>
      <c r="B46" s="170">
        <v>83516094.00000003</v>
      </c>
      <c r="C46" s="147">
        <v>64049453</v>
      </c>
      <c r="D46" s="170">
        <v>64728810.999999866</v>
      </c>
      <c r="E46" s="170">
        <v>52915720.99999996</v>
      </c>
      <c r="F46" s="148">
        <f t="shared" si="6"/>
        <v>-36.64009119008853</v>
      </c>
      <c r="G46" s="148">
        <f t="shared" si="7"/>
        <v>-17.383024332776174</v>
      </c>
      <c r="H46" s="149">
        <f t="shared" si="8"/>
        <v>-18.25012667079568</v>
      </c>
    </row>
    <row r="47" spans="1:8" ht="15">
      <c r="A47" s="4" t="s">
        <v>133</v>
      </c>
      <c r="B47" s="170">
        <v>7663098.000000004</v>
      </c>
      <c r="C47" s="147">
        <v>9800772</v>
      </c>
      <c r="D47" s="170">
        <v>13511771.000000007</v>
      </c>
      <c r="E47" s="170">
        <v>8011289.999999994</v>
      </c>
      <c r="F47" s="148">
        <f t="shared" si="6"/>
        <v>4.543749799363013</v>
      </c>
      <c r="G47" s="148">
        <f t="shared" si="7"/>
        <v>-18.258582079044444</v>
      </c>
      <c r="H47" s="149">
        <f t="shared" si="8"/>
        <v>-40.70880863803872</v>
      </c>
    </row>
    <row r="48" spans="1:8" ht="15">
      <c r="A48" s="4" t="s">
        <v>132</v>
      </c>
      <c r="B48" s="170">
        <v>88132</v>
      </c>
      <c r="C48" s="147">
        <v>200512</v>
      </c>
      <c r="D48" s="170">
        <v>72001</v>
      </c>
      <c r="E48" s="170">
        <v>167995</v>
      </c>
      <c r="F48" s="148">
        <f t="shared" si="6"/>
        <v>90.61748286660918</v>
      </c>
      <c r="G48" s="148">
        <f t="shared" si="7"/>
        <v>-16.216984519629747</v>
      </c>
      <c r="H48" s="149">
        <f t="shared" si="8"/>
        <v>133.32314828960708</v>
      </c>
    </row>
    <row r="49" spans="1:8" ht="15">
      <c r="A49" s="164" t="s">
        <v>131</v>
      </c>
      <c r="B49" s="9">
        <f>SUM(B37:B48)</f>
        <v>1435032017.9999988</v>
      </c>
      <c r="C49" s="9">
        <f>SUM(C37:C48)</f>
        <v>1356677637</v>
      </c>
      <c r="D49" s="9">
        <f>SUM(D37:D48)</f>
        <v>1468604773.9999995</v>
      </c>
      <c r="E49" s="9">
        <f>SUM(E37:E48)</f>
        <v>1458582457.9999938</v>
      </c>
      <c r="F49" s="171">
        <f t="shared" si="6"/>
        <v>1.6411090278540996</v>
      </c>
      <c r="G49" s="171">
        <f t="shared" si="7"/>
        <v>7.5113511287275685</v>
      </c>
      <c r="H49" s="171">
        <f t="shared" si="8"/>
        <v>-0.6824379286680511</v>
      </c>
    </row>
    <row r="51" ht="15">
      <c r="A51" s="41" t="s">
        <v>10</v>
      </c>
    </row>
    <row r="52" spans="1:8" ht="30">
      <c r="A52" s="158" t="s">
        <v>115</v>
      </c>
      <c r="B52" s="146">
        <v>2015</v>
      </c>
      <c r="C52" s="146">
        <v>2016</v>
      </c>
      <c r="D52" s="146">
        <v>2017</v>
      </c>
      <c r="E52" s="12">
        <v>2018</v>
      </c>
      <c r="F52" s="3" t="s">
        <v>569</v>
      </c>
      <c r="G52" s="3" t="s">
        <v>570</v>
      </c>
      <c r="H52" s="3" t="s">
        <v>571</v>
      </c>
    </row>
    <row r="53" spans="1:8" ht="15">
      <c r="A53" s="4" t="s">
        <v>326</v>
      </c>
      <c r="B53" s="170">
        <v>5215678200.999994</v>
      </c>
      <c r="C53" s="170">
        <v>5367511912</v>
      </c>
      <c r="D53" s="147">
        <v>5702680061.999964</v>
      </c>
      <c r="E53" s="147">
        <v>5938633272.0000515</v>
      </c>
      <c r="F53" s="148">
        <f>E53/B53*100-100</f>
        <v>13.8611901106446</v>
      </c>
      <c r="G53" s="148">
        <f>E53/C53*100-100</f>
        <v>10.640337075418714</v>
      </c>
      <c r="H53" s="149">
        <f>E53/D53*100-100</f>
        <v>4.137584564358974</v>
      </c>
    </row>
    <row r="54" spans="1:8" ht="15">
      <c r="A54" s="4" t="s">
        <v>327</v>
      </c>
      <c r="B54" s="170">
        <v>2524676082.999989</v>
      </c>
      <c r="C54" s="170">
        <v>2629484577</v>
      </c>
      <c r="D54" s="147">
        <v>2813253537.9999857</v>
      </c>
      <c r="E54" s="147">
        <v>2945865462.999979</v>
      </c>
      <c r="F54" s="148">
        <f aca="true" t="shared" si="9" ref="F54:F65">E54/B54*100-100</f>
        <v>16.68290767421952</v>
      </c>
      <c r="G54" s="148">
        <f aca="true" t="shared" si="10" ref="G54:G65">E54/C54*100-100</f>
        <v>12.032049503821042</v>
      </c>
      <c r="H54" s="149">
        <f aca="true" t="shared" si="11" ref="H54:H65">E54/D54*100-100</f>
        <v>4.713827716156388</v>
      </c>
    </row>
    <row r="55" spans="1:8" ht="15">
      <c r="A55" s="4" t="s">
        <v>124</v>
      </c>
      <c r="B55" s="170">
        <v>1041134069.9999982</v>
      </c>
      <c r="C55" s="170">
        <v>1029222183</v>
      </c>
      <c r="D55" s="147">
        <v>1108750754.9999971</v>
      </c>
      <c r="E55" s="147">
        <v>1142310144.0000029</v>
      </c>
      <c r="F55" s="148">
        <f t="shared" si="9"/>
        <v>9.717871781873868</v>
      </c>
      <c r="G55" s="148">
        <f t="shared" si="10"/>
        <v>10.9877111927739</v>
      </c>
      <c r="H55" s="149">
        <f t="shared" si="11"/>
        <v>3.0267748498629743</v>
      </c>
    </row>
    <row r="56" spans="1:8" ht="15">
      <c r="A56" s="4" t="s">
        <v>125</v>
      </c>
      <c r="B56" s="170">
        <v>492606505.9999983</v>
      </c>
      <c r="C56" s="170">
        <v>502617130</v>
      </c>
      <c r="D56" s="147">
        <v>508803105.0000018</v>
      </c>
      <c r="E56" s="147">
        <v>482751971.9999984</v>
      </c>
      <c r="F56" s="148">
        <f t="shared" si="9"/>
        <v>-2.000487991930811</v>
      </c>
      <c r="G56" s="148">
        <f t="shared" si="10"/>
        <v>-3.9523440038746003</v>
      </c>
      <c r="H56" s="149">
        <f t="shared" si="11"/>
        <v>-5.120081372145577</v>
      </c>
    </row>
    <row r="57" spans="1:8" ht="15">
      <c r="A57" s="4" t="s">
        <v>126</v>
      </c>
      <c r="B57" s="170">
        <v>287552340.0000004</v>
      </c>
      <c r="C57" s="170">
        <v>229441683</v>
      </c>
      <c r="D57" s="147">
        <v>239908362.99999955</v>
      </c>
      <c r="E57" s="147">
        <v>235847645.00000036</v>
      </c>
      <c r="F57" s="148">
        <f t="shared" si="9"/>
        <v>-17.980968264768777</v>
      </c>
      <c r="G57" s="148">
        <f t="shared" si="10"/>
        <v>2.791978299775792</v>
      </c>
      <c r="H57" s="149">
        <f t="shared" si="11"/>
        <v>-1.6926121078985545</v>
      </c>
    </row>
    <row r="58" spans="1:8" ht="15">
      <c r="A58" s="4" t="s">
        <v>127</v>
      </c>
      <c r="B58" s="170">
        <v>142370465.00000012</v>
      </c>
      <c r="C58" s="170">
        <v>137243927</v>
      </c>
      <c r="D58" s="147">
        <v>136052845.99999994</v>
      </c>
      <c r="E58" s="147">
        <v>137148208.00000036</v>
      </c>
      <c r="F58" s="148">
        <f t="shared" si="9"/>
        <v>-3.668076099912838</v>
      </c>
      <c r="G58" s="148">
        <f t="shared" si="10"/>
        <v>-0.06974370530772944</v>
      </c>
      <c r="H58" s="149">
        <f t="shared" si="11"/>
        <v>0.8051003945925572</v>
      </c>
    </row>
    <row r="59" spans="1:8" ht="15">
      <c r="A59" s="4" t="s">
        <v>128</v>
      </c>
      <c r="B59" s="170">
        <v>864460382.0000001</v>
      </c>
      <c r="C59" s="170">
        <v>897347485</v>
      </c>
      <c r="D59" s="147">
        <v>975573187.0000014</v>
      </c>
      <c r="E59" s="147">
        <v>1117498117.999999</v>
      </c>
      <c r="F59" s="148">
        <f t="shared" si="9"/>
        <v>29.271177866425205</v>
      </c>
      <c r="G59" s="148">
        <f t="shared" si="10"/>
        <v>24.533487492863372</v>
      </c>
      <c r="H59" s="149">
        <f t="shared" si="11"/>
        <v>14.547850729316679</v>
      </c>
    </row>
    <row r="60" spans="1:8" ht="15">
      <c r="A60" s="4" t="s">
        <v>325</v>
      </c>
      <c r="B60" s="170">
        <v>263000801.0000003</v>
      </c>
      <c r="C60" s="170">
        <v>286030253</v>
      </c>
      <c r="D60" s="147">
        <v>287490876.0000004</v>
      </c>
      <c r="E60" s="147">
        <v>306868180.99999887</v>
      </c>
      <c r="F60" s="148">
        <f t="shared" si="9"/>
        <v>16.679561367571097</v>
      </c>
      <c r="G60" s="148">
        <f t="shared" si="10"/>
        <v>7.285218182846862</v>
      </c>
      <c r="H60" s="149">
        <f t="shared" si="11"/>
        <v>6.740146076843985</v>
      </c>
    </row>
    <row r="61" spans="1:8" ht="15">
      <c r="A61" s="4" t="s">
        <v>129</v>
      </c>
      <c r="B61" s="170">
        <v>100612597.00000003</v>
      </c>
      <c r="C61" s="170">
        <v>120682463</v>
      </c>
      <c r="D61" s="147">
        <v>119295198.00000028</v>
      </c>
      <c r="E61" s="147">
        <v>120579400.00000004</v>
      </c>
      <c r="F61" s="148">
        <f t="shared" si="9"/>
        <v>19.84523170592645</v>
      </c>
      <c r="G61" s="148">
        <f t="shared" si="10"/>
        <v>-0.08540014633273074</v>
      </c>
      <c r="H61" s="149">
        <f t="shared" si="11"/>
        <v>1.0764909414038328</v>
      </c>
    </row>
    <row r="62" spans="1:8" ht="15">
      <c r="A62" s="4" t="s">
        <v>130</v>
      </c>
      <c r="B62" s="170">
        <v>845383430.0000027</v>
      </c>
      <c r="C62" s="170">
        <v>841403292</v>
      </c>
      <c r="D62" s="147">
        <v>901655472.9999986</v>
      </c>
      <c r="E62" s="147">
        <v>935232675.999998</v>
      </c>
      <c r="F62" s="148">
        <f t="shared" si="9"/>
        <v>10.628224165689517</v>
      </c>
      <c r="G62" s="148">
        <f t="shared" si="10"/>
        <v>11.151535166562908</v>
      </c>
      <c r="H62" s="149">
        <f t="shared" si="11"/>
        <v>3.723950445094175</v>
      </c>
    </row>
    <row r="63" spans="1:8" ht="15">
      <c r="A63" s="4" t="s">
        <v>133</v>
      </c>
      <c r="B63" s="170">
        <v>138877661.00000027</v>
      </c>
      <c r="C63" s="170">
        <v>136377967</v>
      </c>
      <c r="D63" s="147">
        <v>158247573.00000012</v>
      </c>
      <c r="E63" s="147">
        <v>185479079.00000012</v>
      </c>
      <c r="F63" s="148">
        <f t="shared" si="9"/>
        <v>33.555733632351235</v>
      </c>
      <c r="G63" s="148">
        <f t="shared" si="10"/>
        <v>36.00369845665767</v>
      </c>
      <c r="H63" s="149">
        <f t="shared" si="11"/>
        <v>17.208166598548715</v>
      </c>
    </row>
    <row r="64" spans="1:8" ht="15">
      <c r="A64" s="4" t="s">
        <v>132</v>
      </c>
      <c r="B64" s="170">
        <v>3141809.0000000005</v>
      </c>
      <c r="C64" s="170">
        <v>6321617</v>
      </c>
      <c r="D64" s="147">
        <v>3749185.9999999995</v>
      </c>
      <c r="E64" s="147">
        <v>3147642.9999999995</v>
      </c>
      <c r="F64" s="148">
        <f t="shared" si="9"/>
        <v>0.18568920007547263</v>
      </c>
      <c r="G64" s="148">
        <f t="shared" si="10"/>
        <v>-50.20826158876757</v>
      </c>
      <c r="H64" s="149">
        <f t="shared" si="11"/>
        <v>-16.04462942089296</v>
      </c>
    </row>
    <row r="65" spans="1:8" ht="15">
      <c r="A65" s="164" t="s">
        <v>131</v>
      </c>
      <c r="B65" s="9">
        <f>SUM(B53:B64)</f>
        <v>11919494344.99998</v>
      </c>
      <c r="C65" s="9">
        <f>SUM(C53:C64)</f>
        <v>12183684489</v>
      </c>
      <c r="D65" s="9">
        <f>SUM(D53:D64)</f>
        <v>12955460161.999949</v>
      </c>
      <c r="E65" s="9">
        <f>SUM(E53:E64)</f>
        <v>13551361801.000027</v>
      </c>
      <c r="F65" s="171">
        <f t="shared" si="9"/>
        <v>13.690743992714644</v>
      </c>
      <c r="G65" s="171">
        <f t="shared" si="10"/>
        <v>11.225482022575605</v>
      </c>
      <c r="H65" s="171">
        <f t="shared" si="11"/>
        <v>4.599617702101668</v>
      </c>
    </row>
    <row r="67" ht="15">
      <c r="A67" s="41" t="s">
        <v>11</v>
      </c>
    </row>
    <row r="68" spans="1:8" ht="30">
      <c r="A68" s="158" t="s">
        <v>115</v>
      </c>
      <c r="B68" s="146">
        <v>2015</v>
      </c>
      <c r="C68" s="146">
        <v>2016</v>
      </c>
      <c r="D68" s="146">
        <v>2017</v>
      </c>
      <c r="E68" s="146">
        <v>2018</v>
      </c>
      <c r="F68" s="3" t="s">
        <v>569</v>
      </c>
      <c r="G68" s="3" t="s">
        <v>570</v>
      </c>
      <c r="H68" s="3" t="s">
        <v>571</v>
      </c>
    </row>
    <row r="69" spans="1:8" ht="15">
      <c r="A69" s="4" t="s">
        <v>326</v>
      </c>
      <c r="B69" s="170">
        <v>1846043774.0000076</v>
      </c>
      <c r="C69" s="147">
        <v>2074959278</v>
      </c>
      <c r="D69" s="170">
        <v>2232817626.000009</v>
      </c>
      <c r="E69" s="170">
        <v>2322048734.000009</v>
      </c>
      <c r="F69" s="148">
        <f>E69/B69*100-100</f>
        <v>25.785139372323428</v>
      </c>
      <c r="G69" s="148">
        <f>E69/C69*100-100</f>
        <v>11.908159288705278</v>
      </c>
      <c r="H69" s="149">
        <f>E69/D69*100-100</f>
        <v>3.996345557333015</v>
      </c>
    </row>
    <row r="70" spans="1:8" ht="15">
      <c r="A70" s="4" t="s">
        <v>327</v>
      </c>
      <c r="B70" s="170">
        <v>611032233.9999989</v>
      </c>
      <c r="C70" s="147">
        <v>640956456</v>
      </c>
      <c r="D70" s="170">
        <v>682667896.0000004</v>
      </c>
      <c r="E70" s="170">
        <v>808792444.9999998</v>
      </c>
      <c r="F70" s="148">
        <f aca="true" t="shared" si="12" ref="F70:F81">E70/B70*100-100</f>
        <v>32.364939195663</v>
      </c>
      <c r="G70" s="148">
        <f aca="true" t="shared" si="13" ref="G70:G81">E70/C70*100-100</f>
        <v>26.185240421386723</v>
      </c>
      <c r="H70" s="149">
        <f aca="true" t="shared" si="14" ref="H70:H81">E70/D70*100-100</f>
        <v>18.475242462551563</v>
      </c>
    </row>
    <row r="71" spans="1:8" ht="15">
      <c r="A71" s="4" t="s">
        <v>124</v>
      </c>
      <c r="B71" s="170">
        <v>370455740.00000066</v>
      </c>
      <c r="C71" s="147">
        <v>437689477</v>
      </c>
      <c r="D71" s="170">
        <v>394455954.0000011</v>
      </c>
      <c r="E71" s="170">
        <v>414868011.9999979</v>
      </c>
      <c r="F71" s="148">
        <f t="shared" si="12"/>
        <v>11.988550103177559</v>
      </c>
      <c r="G71" s="148">
        <f t="shared" si="13"/>
        <v>-5.2140766911794145</v>
      </c>
      <c r="H71" s="149">
        <f t="shared" si="14"/>
        <v>5.174736949210001</v>
      </c>
    </row>
    <row r="72" spans="1:8" ht="15">
      <c r="A72" s="4" t="s">
        <v>125</v>
      </c>
      <c r="B72" s="170">
        <v>206917445.99999994</v>
      </c>
      <c r="C72" s="147">
        <v>210027285</v>
      </c>
      <c r="D72" s="170">
        <v>221939700.00000042</v>
      </c>
      <c r="E72" s="170">
        <v>171057746.00000012</v>
      </c>
      <c r="F72" s="148">
        <f t="shared" si="12"/>
        <v>-17.33043814971495</v>
      </c>
      <c r="G72" s="148">
        <f t="shared" si="13"/>
        <v>-18.55451257202124</v>
      </c>
      <c r="H72" s="149">
        <f t="shared" si="14"/>
        <v>-22.926026303541107</v>
      </c>
    </row>
    <row r="73" spans="1:8" ht="15">
      <c r="A73" s="4" t="s">
        <v>126</v>
      </c>
      <c r="B73" s="170">
        <v>72224640.00000001</v>
      </c>
      <c r="C73" s="147">
        <v>65219541</v>
      </c>
      <c r="D73" s="170">
        <v>48480975.00000005</v>
      </c>
      <c r="E73" s="170">
        <v>50261137.000000015</v>
      </c>
      <c r="F73" s="148">
        <f t="shared" si="12"/>
        <v>-30.409986121079996</v>
      </c>
      <c r="G73" s="148">
        <f t="shared" si="13"/>
        <v>-22.935463467919817</v>
      </c>
      <c r="H73" s="149">
        <f t="shared" si="14"/>
        <v>3.671877473586221</v>
      </c>
    </row>
    <row r="74" spans="1:8" ht="15">
      <c r="A74" s="4" t="s">
        <v>127</v>
      </c>
      <c r="B74" s="170">
        <v>42167578.99999995</v>
      </c>
      <c r="C74" s="147">
        <v>44952233</v>
      </c>
      <c r="D74" s="170">
        <v>38629623.99999999</v>
      </c>
      <c r="E74" s="170">
        <v>55216596.99999995</v>
      </c>
      <c r="F74" s="148">
        <f t="shared" si="12"/>
        <v>30.945618196387358</v>
      </c>
      <c r="G74" s="148">
        <f t="shared" si="13"/>
        <v>22.833935746862565</v>
      </c>
      <c r="H74" s="149">
        <f t="shared" si="14"/>
        <v>42.93847902842634</v>
      </c>
    </row>
    <row r="75" spans="1:8" ht="15">
      <c r="A75" s="4" t="s">
        <v>128</v>
      </c>
      <c r="B75" s="170">
        <v>443185322.0000004</v>
      </c>
      <c r="C75" s="147">
        <v>446283802</v>
      </c>
      <c r="D75" s="170">
        <v>436756448.99999917</v>
      </c>
      <c r="E75" s="170">
        <v>480625373.9999994</v>
      </c>
      <c r="F75" s="148">
        <f t="shared" si="12"/>
        <v>8.44794494344714</v>
      </c>
      <c r="G75" s="148">
        <f t="shared" si="13"/>
        <v>7.695007492115849</v>
      </c>
      <c r="H75" s="149">
        <f t="shared" si="14"/>
        <v>10.04425351942551</v>
      </c>
    </row>
    <row r="76" spans="1:8" ht="15">
      <c r="A76" s="4" t="s">
        <v>325</v>
      </c>
      <c r="B76" s="170">
        <v>248007840.0000002</v>
      </c>
      <c r="C76" s="147">
        <v>170121758</v>
      </c>
      <c r="D76" s="170">
        <v>98054849.99999988</v>
      </c>
      <c r="E76" s="170">
        <v>90917628.00000004</v>
      </c>
      <c r="F76" s="148">
        <f t="shared" si="12"/>
        <v>-63.340825031982874</v>
      </c>
      <c r="G76" s="148">
        <f t="shared" si="13"/>
        <v>-46.55731925836315</v>
      </c>
      <c r="H76" s="149">
        <f t="shared" si="14"/>
        <v>-7.278805688856636</v>
      </c>
    </row>
    <row r="77" spans="1:8" ht="15">
      <c r="A77" s="4" t="s">
        <v>129</v>
      </c>
      <c r="B77" s="170">
        <v>72458683.00000016</v>
      </c>
      <c r="C77" s="147">
        <v>44625152</v>
      </c>
      <c r="D77" s="170">
        <v>74999863.00000013</v>
      </c>
      <c r="E77" s="170">
        <v>132896862.99999993</v>
      </c>
      <c r="F77" s="148">
        <f t="shared" si="12"/>
        <v>83.41054170139915</v>
      </c>
      <c r="G77" s="148">
        <f t="shared" si="13"/>
        <v>197.80708197923877</v>
      </c>
      <c r="H77" s="149">
        <f t="shared" si="14"/>
        <v>77.19614101161716</v>
      </c>
    </row>
    <row r="78" spans="1:8" ht="15">
      <c r="A78" s="4" t="s">
        <v>130</v>
      </c>
      <c r="B78" s="170">
        <v>391367915.00000143</v>
      </c>
      <c r="C78" s="147">
        <v>388690597</v>
      </c>
      <c r="D78" s="170">
        <v>409174791.0000015</v>
      </c>
      <c r="E78" s="170">
        <v>429487511.9999992</v>
      </c>
      <c r="F78" s="148">
        <f t="shared" si="12"/>
        <v>9.740092516270195</v>
      </c>
      <c r="G78" s="148">
        <f t="shared" si="13"/>
        <v>10.495987120573247</v>
      </c>
      <c r="H78" s="149">
        <f t="shared" si="14"/>
        <v>4.964313893911836</v>
      </c>
    </row>
    <row r="79" spans="1:8" ht="15">
      <c r="A79" s="4" t="s">
        <v>133</v>
      </c>
      <c r="B79" s="170">
        <v>48932481.000000015</v>
      </c>
      <c r="C79" s="147">
        <v>48066191</v>
      </c>
      <c r="D79" s="170">
        <v>58129243.000000045</v>
      </c>
      <c r="E79" s="170">
        <v>65565788.999999985</v>
      </c>
      <c r="F79" s="148">
        <f t="shared" si="12"/>
        <v>33.992365929698025</v>
      </c>
      <c r="G79" s="148">
        <f t="shared" si="13"/>
        <v>36.40729093761556</v>
      </c>
      <c r="H79" s="149">
        <f t="shared" si="14"/>
        <v>12.793123763885816</v>
      </c>
    </row>
    <row r="80" spans="1:8" ht="15">
      <c r="A80" s="4" t="s">
        <v>132</v>
      </c>
      <c r="B80" s="170">
        <v>33342639.000000007</v>
      </c>
      <c r="C80" s="147">
        <v>23758119</v>
      </c>
      <c r="D80" s="170">
        <v>21699756</v>
      </c>
      <c r="E80" s="170">
        <v>17663661.999999996</v>
      </c>
      <c r="F80" s="148">
        <f t="shared" si="12"/>
        <v>-47.02380336481467</v>
      </c>
      <c r="G80" s="148">
        <f t="shared" si="13"/>
        <v>-25.652102340256832</v>
      </c>
      <c r="H80" s="149">
        <f t="shared" si="14"/>
        <v>-18.599720660453528</v>
      </c>
    </row>
    <row r="81" spans="1:8" ht="15">
      <c r="A81" s="164" t="s">
        <v>131</v>
      </c>
      <c r="B81" s="9">
        <f>SUM(B69:B80)</f>
        <v>4386136293.00001</v>
      </c>
      <c r="C81" s="9">
        <f>SUM(C69:C80)</f>
        <v>4595349889</v>
      </c>
      <c r="D81" s="9">
        <f>SUM(D69:D80)</f>
        <v>4717806727.000011</v>
      </c>
      <c r="E81" s="9">
        <f>SUM(E69:E80)</f>
        <v>5039401499.000005</v>
      </c>
      <c r="F81" s="171">
        <f t="shared" si="12"/>
        <v>14.89386472195504</v>
      </c>
      <c r="G81" s="171">
        <f t="shared" si="13"/>
        <v>9.663064200246026</v>
      </c>
      <c r="H81" s="171">
        <f t="shared" si="14"/>
        <v>6.8166160805084814</v>
      </c>
    </row>
    <row r="83" ht="15">
      <c r="A83" s="41" t="s">
        <v>8</v>
      </c>
    </row>
    <row r="84" spans="1:8" ht="30">
      <c r="A84" s="158" t="s">
        <v>115</v>
      </c>
      <c r="B84" s="146">
        <v>2015</v>
      </c>
      <c r="C84" s="146">
        <v>2016</v>
      </c>
      <c r="D84" s="146">
        <v>2017</v>
      </c>
      <c r="E84" s="146">
        <v>2018</v>
      </c>
      <c r="F84" s="3" t="s">
        <v>569</v>
      </c>
      <c r="G84" s="3" t="s">
        <v>570</v>
      </c>
      <c r="H84" s="3" t="s">
        <v>571</v>
      </c>
    </row>
    <row r="85" spans="1:8" ht="15">
      <c r="A85" s="4" t="s">
        <v>326</v>
      </c>
      <c r="B85" s="147">
        <v>5992578663.999963</v>
      </c>
      <c r="C85" s="170">
        <v>6120802616</v>
      </c>
      <c r="D85" s="170">
        <v>6466293982.999999</v>
      </c>
      <c r="E85" s="170">
        <v>6768316564.000063</v>
      </c>
      <c r="F85" s="148">
        <f>E85/B85*100-100</f>
        <v>12.944976503359001</v>
      </c>
      <c r="G85" s="148">
        <f>E85/C85*100-100</f>
        <v>10.578905882497153</v>
      </c>
      <c r="H85" s="149">
        <f>E85/D85*100-100</f>
        <v>4.670721464166135</v>
      </c>
    </row>
    <row r="86" spans="1:8" ht="15">
      <c r="A86" s="4" t="s">
        <v>327</v>
      </c>
      <c r="B86" s="147">
        <v>2803136661.9999933</v>
      </c>
      <c r="C86" s="170">
        <v>2843424602</v>
      </c>
      <c r="D86" s="170">
        <v>3061763953.999998</v>
      </c>
      <c r="E86" s="170">
        <v>3169603798.000028</v>
      </c>
      <c r="F86" s="148">
        <f aca="true" t="shared" si="15" ref="F86:F97">E86/B86*100-100</f>
        <v>13.07346662643863</v>
      </c>
      <c r="G86" s="148">
        <f aca="true" t="shared" si="16" ref="G86:G97">E86/C86*100-100</f>
        <v>11.47135027848465</v>
      </c>
      <c r="H86" s="149">
        <f aca="true" t="shared" si="17" ref="H86:H97">E86/D86*100-100</f>
        <v>3.5221475469767682</v>
      </c>
    </row>
    <row r="87" spans="1:8" ht="15">
      <c r="A87" s="4" t="s">
        <v>124</v>
      </c>
      <c r="B87" s="147">
        <v>2076251558.0000038</v>
      </c>
      <c r="C87" s="170">
        <v>1694021078</v>
      </c>
      <c r="D87" s="170">
        <v>1866105098.0000226</v>
      </c>
      <c r="E87" s="170">
        <v>1873142174.0000024</v>
      </c>
      <c r="F87" s="148">
        <f t="shared" si="15"/>
        <v>-9.782503628589751</v>
      </c>
      <c r="G87" s="148">
        <f t="shared" si="16"/>
        <v>10.573722979378559</v>
      </c>
      <c r="H87" s="149">
        <f t="shared" si="17"/>
        <v>0.3770996610813455</v>
      </c>
    </row>
    <row r="88" spans="1:8" ht="15">
      <c r="A88" s="4" t="s">
        <v>125</v>
      </c>
      <c r="B88" s="147">
        <v>964560579.0000019</v>
      </c>
      <c r="C88" s="170">
        <v>953461744</v>
      </c>
      <c r="D88" s="170">
        <v>875259120.000007</v>
      </c>
      <c r="E88" s="170">
        <v>749738547.999997</v>
      </c>
      <c r="F88" s="148">
        <f t="shared" si="15"/>
        <v>-22.27149187692487</v>
      </c>
      <c r="G88" s="148">
        <f t="shared" si="16"/>
        <v>-21.36668799582199</v>
      </c>
      <c r="H88" s="149">
        <f t="shared" si="17"/>
        <v>-14.340961337256218</v>
      </c>
    </row>
    <row r="89" spans="1:8" ht="15">
      <c r="A89" s="4" t="s">
        <v>126</v>
      </c>
      <c r="B89" s="147">
        <v>445605845.9999992</v>
      </c>
      <c r="C89" s="170">
        <v>447983657</v>
      </c>
      <c r="D89" s="170">
        <v>422347156.99999803</v>
      </c>
      <c r="E89" s="170">
        <v>460074110.00000167</v>
      </c>
      <c r="F89" s="148">
        <f t="shared" si="15"/>
        <v>3.2468748177065976</v>
      </c>
      <c r="G89" s="148">
        <f t="shared" si="16"/>
        <v>2.6988602845397196</v>
      </c>
      <c r="H89" s="149">
        <f t="shared" si="17"/>
        <v>8.932687807817729</v>
      </c>
    </row>
    <row r="90" spans="1:8" ht="15">
      <c r="A90" s="4" t="s">
        <v>127</v>
      </c>
      <c r="B90" s="147">
        <v>221145674.99999976</v>
      </c>
      <c r="C90" s="170">
        <v>205015102</v>
      </c>
      <c r="D90" s="170">
        <v>223707103.9999995</v>
      </c>
      <c r="E90" s="170">
        <v>209652944.99999982</v>
      </c>
      <c r="F90" s="148">
        <f t="shared" si="15"/>
        <v>-5.196904709983556</v>
      </c>
      <c r="G90" s="148">
        <f t="shared" si="16"/>
        <v>2.262195786922973</v>
      </c>
      <c r="H90" s="149">
        <f t="shared" si="17"/>
        <v>-6.282392802331259</v>
      </c>
    </row>
    <row r="91" spans="1:8" ht="15">
      <c r="A91" s="4" t="s">
        <v>128</v>
      </c>
      <c r="B91" s="147">
        <v>1603282353.9999995</v>
      </c>
      <c r="C91" s="170">
        <v>1566643800</v>
      </c>
      <c r="D91" s="170">
        <v>1729992248.0000057</v>
      </c>
      <c r="E91" s="170">
        <v>1740585394.9999986</v>
      </c>
      <c r="F91" s="148">
        <f t="shared" si="15"/>
        <v>8.563871526275094</v>
      </c>
      <c r="G91" s="148">
        <f t="shared" si="16"/>
        <v>11.102817053882873</v>
      </c>
      <c r="H91" s="149">
        <f t="shared" si="17"/>
        <v>0.6123233796127892</v>
      </c>
    </row>
    <row r="92" spans="1:8" ht="15">
      <c r="A92" s="4" t="s">
        <v>325</v>
      </c>
      <c r="B92" s="147">
        <v>582493443.9999988</v>
      </c>
      <c r="C92" s="170">
        <v>532030659</v>
      </c>
      <c r="D92" s="170">
        <v>576102511.0000004</v>
      </c>
      <c r="E92" s="170">
        <v>608565044.0000014</v>
      </c>
      <c r="F92" s="148">
        <f t="shared" si="15"/>
        <v>4.475861534332168</v>
      </c>
      <c r="G92" s="148">
        <f t="shared" si="16"/>
        <v>14.385333571537927</v>
      </c>
      <c r="H92" s="149">
        <f t="shared" si="17"/>
        <v>5.634853585979442</v>
      </c>
    </row>
    <row r="93" spans="1:8" ht="15">
      <c r="A93" s="4" t="s">
        <v>129</v>
      </c>
      <c r="B93" s="147">
        <v>301362528.0000003</v>
      </c>
      <c r="C93" s="170">
        <v>312625708</v>
      </c>
      <c r="D93" s="170">
        <v>329020375.00000143</v>
      </c>
      <c r="E93" s="170">
        <v>332175444.99999887</v>
      </c>
      <c r="F93" s="148">
        <f t="shared" si="15"/>
        <v>10.224534949480699</v>
      </c>
      <c r="G93" s="148">
        <f t="shared" si="16"/>
        <v>6.253400312171038</v>
      </c>
      <c r="H93" s="149">
        <f t="shared" si="17"/>
        <v>0.9589284554178334</v>
      </c>
    </row>
    <row r="94" spans="1:8" ht="15">
      <c r="A94" s="4" t="s">
        <v>130</v>
      </c>
      <c r="B94" s="147">
        <v>1957482305.0000038</v>
      </c>
      <c r="C94" s="170">
        <v>1912070872</v>
      </c>
      <c r="D94" s="170">
        <v>1972960927.0000048</v>
      </c>
      <c r="E94" s="170">
        <v>1872386097</v>
      </c>
      <c r="F94" s="148">
        <f t="shared" si="15"/>
        <v>-4.347227445307794</v>
      </c>
      <c r="G94" s="148">
        <f t="shared" si="16"/>
        <v>-2.075486614075672</v>
      </c>
      <c r="H94" s="149">
        <f t="shared" si="17"/>
        <v>-5.097659493588367</v>
      </c>
    </row>
    <row r="95" spans="1:8" ht="15">
      <c r="A95" s="4" t="s">
        <v>133</v>
      </c>
      <c r="B95" s="147">
        <v>158183121.99999952</v>
      </c>
      <c r="C95" s="170">
        <v>172515516</v>
      </c>
      <c r="D95" s="170">
        <v>172503488.00000042</v>
      </c>
      <c r="E95" s="170">
        <v>171154645.99999994</v>
      </c>
      <c r="F95" s="148">
        <f t="shared" si="15"/>
        <v>8.200321144249799</v>
      </c>
      <c r="G95" s="148">
        <f t="shared" si="16"/>
        <v>-0.7888391905572405</v>
      </c>
      <c r="H95" s="149">
        <f t="shared" si="17"/>
        <v>-0.7819215806236173</v>
      </c>
    </row>
    <row r="96" spans="1:8" ht="15">
      <c r="A96" s="4" t="s">
        <v>132</v>
      </c>
      <c r="B96" s="147">
        <v>4164804</v>
      </c>
      <c r="C96" s="170">
        <v>5382830</v>
      </c>
      <c r="D96" s="170">
        <v>7635026.000000004</v>
      </c>
      <c r="E96" s="170">
        <v>3238429.0000000014</v>
      </c>
      <c r="F96" s="148">
        <f t="shared" si="15"/>
        <v>-22.242943485455697</v>
      </c>
      <c r="G96" s="148">
        <f t="shared" si="16"/>
        <v>-39.83779907595073</v>
      </c>
      <c r="H96" s="149">
        <f t="shared" si="17"/>
        <v>-57.58457142123682</v>
      </c>
    </row>
    <row r="97" spans="1:8" ht="15">
      <c r="A97" s="164" t="s">
        <v>131</v>
      </c>
      <c r="B97" s="9">
        <f>SUM(B85:B96)</f>
        <v>17110247540.999964</v>
      </c>
      <c r="C97" s="9">
        <f>SUM(C85:C96)</f>
        <v>16765978184</v>
      </c>
      <c r="D97" s="9">
        <f>SUM(D85:D96)</f>
        <v>17703690991.00004</v>
      </c>
      <c r="E97" s="9">
        <f>SUM(E85:E96)</f>
        <v>17958633195.00009</v>
      </c>
      <c r="F97" s="171">
        <f t="shared" si="15"/>
        <v>4.958348217740308</v>
      </c>
      <c r="G97" s="171">
        <f t="shared" si="16"/>
        <v>7.113542663071442</v>
      </c>
      <c r="H97" s="171">
        <f t="shared" si="17"/>
        <v>1.4400511403506613</v>
      </c>
    </row>
    <row r="99" ht="15">
      <c r="A99" s="41" t="s">
        <v>7</v>
      </c>
    </row>
    <row r="100" spans="1:8" ht="30">
      <c r="A100" s="158" t="s">
        <v>115</v>
      </c>
      <c r="B100" s="146">
        <v>2015</v>
      </c>
      <c r="C100" s="146">
        <v>2016</v>
      </c>
      <c r="D100" s="146">
        <v>2017</v>
      </c>
      <c r="E100" s="146">
        <v>2018</v>
      </c>
      <c r="F100" s="3" t="s">
        <v>569</v>
      </c>
      <c r="G100" s="3" t="s">
        <v>570</v>
      </c>
      <c r="H100" s="3" t="s">
        <v>571</v>
      </c>
    </row>
    <row r="101" spans="1:8" ht="15">
      <c r="A101" s="4" t="s">
        <v>326</v>
      </c>
      <c r="B101" s="170">
        <v>4462392752.999979</v>
      </c>
      <c r="C101" s="170">
        <v>4660695188</v>
      </c>
      <c r="D101" s="170">
        <v>5129822331.000058</v>
      </c>
      <c r="E101" s="170">
        <v>5282502174.999999</v>
      </c>
      <c r="F101" s="148">
        <f>E101/B101*100-100</f>
        <v>18.378243856923547</v>
      </c>
      <c r="G101" s="148">
        <f>E101/C101*100-100</f>
        <v>13.341507262714373</v>
      </c>
      <c r="H101" s="149">
        <f>E101/D101*100-100</f>
        <v>2.976318362475851</v>
      </c>
    </row>
    <row r="102" spans="1:8" ht="15">
      <c r="A102" s="4" t="s">
        <v>327</v>
      </c>
      <c r="B102" s="170">
        <v>1941870013.0000021</v>
      </c>
      <c r="C102" s="170">
        <v>1995488853</v>
      </c>
      <c r="D102" s="170">
        <v>2162346400.000003</v>
      </c>
      <c r="E102" s="170">
        <v>2184409308.0000005</v>
      </c>
      <c r="F102" s="148">
        <f aca="true" t="shared" si="18" ref="F102:F113">E102/B102*100-100</f>
        <v>12.489986115254865</v>
      </c>
      <c r="G102" s="148">
        <f aca="true" t="shared" si="19" ref="G102:G113">E102/C102*100-100</f>
        <v>9.467377114934976</v>
      </c>
      <c r="H102" s="149">
        <f aca="true" t="shared" si="20" ref="H102:H113">E102/D102*100-100</f>
        <v>1.0203225533151254</v>
      </c>
    </row>
    <row r="103" spans="1:8" ht="15">
      <c r="A103" s="4" t="s">
        <v>124</v>
      </c>
      <c r="B103" s="170">
        <v>1062156974.9999956</v>
      </c>
      <c r="C103" s="170">
        <v>1089797672</v>
      </c>
      <c r="D103" s="170">
        <v>1203979615.0000021</v>
      </c>
      <c r="E103" s="170">
        <v>1170432464.9999912</v>
      </c>
      <c r="F103" s="148">
        <f t="shared" si="18"/>
        <v>10.193925431784322</v>
      </c>
      <c r="G103" s="148">
        <f t="shared" si="19"/>
        <v>7.399060859802532</v>
      </c>
      <c r="H103" s="149">
        <f t="shared" si="20"/>
        <v>-2.786355315493523</v>
      </c>
    </row>
    <row r="104" spans="1:8" ht="15">
      <c r="A104" s="4" t="s">
        <v>125</v>
      </c>
      <c r="B104" s="170">
        <v>389837964.0000012</v>
      </c>
      <c r="C104" s="170">
        <v>372240541</v>
      </c>
      <c r="D104" s="170">
        <v>381465520.9999992</v>
      </c>
      <c r="E104" s="170">
        <v>343484944.00000036</v>
      </c>
      <c r="F104" s="148">
        <f t="shared" si="18"/>
        <v>-11.89032990127167</v>
      </c>
      <c r="G104" s="148">
        <f t="shared" si="19"/>
        <v>-7.725004085463013</v>
      </c>
      <c r="H104" s="149">
        <f t="shared" si="20"/>
        <v>-9.956490143705267</v>
      </c>
    </row>
    <row r="105" spans="1:8" ht="15">
      <c r="A105" s="4" t="s">
        <v>126</v>
      </c>
      <c r="B105" s="170">
        <v>248889077.00000012</v>
      </c>
      <c r="C105" s="170">
        <v>231405520</v>
      </c>
      <c r="D105" s="170">
        <v>217602216.0000001</v>
      </c>
      <c r="E105" s="170">
        <v>225548896.9999997</v>
      </c>
      <c r="F105" s="148">
        <f t="shared" si="18"/>
        <v>-9.37774380512505</v>
      </c>
      <c r="G105" s="148">
        <f t="shared" si="19"/>
        <v>-2.530891657208656</v>
      </c>
      <c r="H105" s="149">
        <f t="shared" si="20"/>
        <v>3.651930180710835</v>
      </c>
    </row>
    <row r="106" spans="1:8" ht="15">
      <c r="A106" s="4" t="s">
        <v>127</v>
      </c>
      <c r="B106" s="170">
        <v>110536794.99999978</v>
      </c>
      <c r="C106" s="170">
        <v>128370708</v>
      </c>
      <c r="D106" s="170">
        <v>133682773.00000003</v>
      </c>
      <c r="E106" s="170">
        <v>126558407.99999996</v>
      </c>
      <c r="F106" s="148">
        <f t="shared" si="18"/>
        <v>14.49437085632907</v>
      </c>
      <c r="G106" s="148">
        <f t="shared" si="19"/>
        <v>-1.411770666560514</v>
      </c>
      <c r="H106" s="149">
        <f t="shared" si="20"/>
        <v>-5.329306716281295</v>
      </c>
    </row>
    <row r="107" spans="1:8" ht="15">
      <c r="A107" s="4" t="s">
        <v>128</v>
      </c>
      <c r="B107" s="170">
        <v>742575444.9999995</v>
      </c>
      <c r="C107" s="170">
        <v>803496297</v>
      </c>
      <c r="D107" s="170">
        <v>840196716.0000014</v>
      </c>
      <c r="E107" s="170">
        <v>848168962.0000021</v>
      </c>
      <c r="F107" s="148">
        <f t="shared" si="18"/>
        <v>14.219904214581547</v>
      </c>
      <c r="G107" s="148">
        <f t="shared" si="19"/>
        <v>5.559784801348272</v>
      </c>
      <c r="H107" s="149">
        <f t="shared" si="20"/>
        <v>0.9488546965471301</v>
      </c>
    </row>
    <row r="108" spans="1:8" ht="15">
      <c r="A108" s="4" t="s">
        <v>325</v>
      </c>
      <c r="B108" s="170">
        <v>328114898.0000003</v>
      </c>
      <c r="C108" s="170">
        <v>280163513</v>
      </c>
      <c r="D108" s="170">
        <v>304510424.99999976</v>
      </c>
      <c r="E108" s="170">
        <v>315888522.99999917</v>
      </c>
      <c r="F108" s="148">
        <f t="shared" si="18"/>
        <v>-3.7262480535099343</v>
      </c>
      <c r="G108" s="148">
        <f t="shared" si="19"/>
        <v>12.751485594057058</v>
      </c>
      <c r="H108" s="149">
        <f t="shared" si="20"/>
        <v>3.7365216642416783</v>
      </c>
    </row>
    <row r="109" spans="1:8" ht="15">
      <c r="A109" s="4" t="s">
        <v>129</v>
      </c>
      <c r="B109" s="170">
        <v>167477080.99999976</v>
      </c>
      <c r="C109" s="170">
        <v>196543017</v>
      </c>
      <c r="D109" s="170">
        <v>225291260.99999982</v>
      </c>
      <c r="E109" s="170">
        <v>222223938.99999997</v>
      </c>
      <c r="F109" s="148">
        <f t="shared" si="18"/>
        <v>32.689164196741814</v>
      </c>
      <c r="G109" s="148">
        <f t="shared" si="19"/>
        <v>13.066311076317703</v>
      </c>
      <c r="H109" s="149">
        <f t="shared" si="20"/>
        <v>-1.3614917801893114</v>
      </c>
    </row>
    <row r="110" spans="1:8" ht="15">
      <c r="A110" s="4" t="s">
        <v>130</v>
      </c>
      <c r="B110" s="170">
        <v>587094637.0000026</v>
      </c>
      <c r="C110" s="170">
        <v>584796801</v>
      </c>
      <c r="D110" s="170">
        <v>590197545.9999976</v>
      </c>
      <c r="E110" s="170">
        <v>604174172.000003</v>
      </c>
      <c r="F110" s="148">
        <f t="shared" si="18"/>
        <v>2.909162156083596</v>
      </c>
      <c r="G110" s="148">
        <f t="shared" si="19"/>
        <v>3.313522058750621</v>
      </c>
      <c r="H110" s="149">
        <f t="shared" si="20"/>
        <v>2.36812675598712</v>
      </c>
    </row>
    <row r="111" spans="1:8" ht="15">
      <c r="A111" s="4" t="s">
        <v>133</v>
      </c>
      <c r="B111" s="170">
        <v>97931572.00000003</v>
      </c>
      <c r="C111" s="170">
        <v>92273731</v>
      </c>
      <c r="D111" s="170">
        <v>96798393.00000006</v>
      </c>
      <c r="E111" s="170">
        <v>96009207</v>
      </c>
      <c r="F111" s="148">
        <f t="shared" si="18"/>
        <v>-1.962967570866752</v>
      </c>
      <c r="G111" s="148">
        <f t="shared" si="19"/>
        <v>4.0482550770597925</v>
      </c>
      <c r="H111" s="149">
        <f t="shared" si="20"/>
        <v>-0.8152883281854315</v>
      </c>
    </row>
    <row r="112" spans="1:8" ht="15">
      <c r="A112" s="4" t="s">
        <v>132</v>
      </c>
      <c r="B112" s="170">
        <v>2299997</v>
      </c>
      <c r="C112" s="170">
        <v>1994531</v>
      </c>
      <c r="D112" s="170">
        <v>5558380</v>
      </c>
      <c r="E112" s="170">
        <v>3703095.0000000005</v>
      </c>
      <c r="F112" s="148">
        <f t="shared" si="18"/>
        <v>61.00434044044408</v>
      </c>
      <c r="G112" s="148">
        <f t="shared" si="19"/>
        <v>85.66244395298946</v>
      </c>
      <c r="H112" s="149">
        <f t="shared" si="20"/>
        <v>-33.37816054317983</v>
      </c>
    </row>
    <row r="113" spans="1:8" ht="15">
      <c r="A113" s="164" t="s">
        <v>131</v>
      </c>
      <c r="B113" s="9">
        <f>SUM(B101:B112)</f>
        <v>10141177206.999979</v>
      </c>
      <c r="C113" s="9">
        <f>SUM(C101:C112)</f>
        <v>10437266372</v>
      </c>
      <c r="D113" s="9">
        <f>SUM(D101:D112)</f>
        <v>11291451577.000063</v>
      </c>
      <c r="E113" s="9">
        <f>SUM(E101:E112)</f>
        <v>11423104094.999996</v>
      </c>
      <c r="F113" s="171">
        <f t="shared" si="18"/>
        <v>12.640809462585494</v>
      </c>
      <c r="G113" s="171">
        <f t="shared" si="19"/>
        <v>9.445363257612144</v>
      </c>
      <c r="H113" s="171">
        <f t="shared" si="20"/>
        <v>1.16594856827885</v>
      </c>
    </row>
  </sheetData>
  <sheetProtection/>
  <hyperlinks>
    <hyperlink ref="S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E24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5.28125" style="50" customWidth="1"/>
    <col min="2" max="2" width="18.7109375" style="41" customWidth="1"/>
    <col min="3" max="3" width="16.140625" style="41" bestFit="1" customWidth="1"/>
    <col min="4" max="5" width="16.140625" style="51" bestFit="1" customWidth="1"/>
    <col min="6" max="6" width="16.140625" style="51" customWidth="1"/>
    <col min="7" max="8" width="10.7109375" style="51" customWidth="1"/>
    <col min="9" max="9" width="10.7109375" style="52" customWidth="1"/>
    <col min="10" max="10" width="3.7109375" style="91" customWidth="1"/>
    <col min="11" max="11" width="5.28125" style="50" bestFit="1" customWidth="1"/>
    <col min="12" max="12" width="18.00390625" style="41" customWidth="1"/>
    <col min="13" max="13" width="16.140625" style="41" bestFit="1" customWidth="1"/>
    <col min="14" max="15" width="16.140625" style="51" bestFit="1" customWidth="1"/>
    <col min="16" max="16" width="16.140625" style="51" customWidth="1"/>
    <col min="17" max="18" width="9.421875" style="51" customWidth="1"/>
    <col min="19" max="19" width="9.140625" style="52" customWidth="1"/>
    <col min="20" max="16384" width="9.140625" style="41" customWidth="1"/>
  </cols>
  <sheetData>
    <row r="1" spans="1:19" s="31" customFormat="1" ht="15" customHeight="1">
      <c r="A1" s="25" t="str">
        <f>'Indice tavole'!C13</f>
        <v>Paesi per valore delle importazioni ed esportazioni per provincia. Anni 2015-2018. Valori in milioni di euro e variazioni percentuali</v>
      </c>
      <c r="B1" s="26"/>
      <c r="C1" s="26"/>
      <c r="D1" s="27"/>
      <c r="E1" s="28"/>
      <c r="F1" s="28"/>
      <c r="G1" s="28"/>
      <c r="H1" s="28"/>
      <c r="I1" s="29"/>
      <c r="J1" s="29"/>
      <c r="K1" s="30"/>
      <c r="N1" s="32"/>
      <c r="O1" s="32"/>
      <c r="P1" s="32"/>
      <c r="Q1" s="32"/>
      <c r="R1" s="32"/>
      <c r="S1" s="33"/>
    </row>
    <row r="2" spans="1:19" s="31" customFormat="1" ht="15" customHeight="1">
      <c r="A2" s="237" t="s">
        <v>87</v>
      </c>
      <c r="B2" s="237"/>
      <c r="C2" s="26"/>
      <c r="D2" s="27"/>
      <c r="E2" s="28"/>
      <c r="F2" s="28"/>
      <c r="G2" s="28"/>
      <c r="H2" s="28"/>
      <c r="I2" s="29"/>
      <c r="J2" s="29"/>
      <c r="K2" s="30"/>
      <c r="N2" s="32"/>
      <c r="O2" s="32"/>
      <c r="P2" s="32"/>
      <c r="Q2" s="32"/>
      <c r="R2" s="32"/>
      <c r="S2" s="33"/>
    </row>
    <row r="3" spans="3:19" s="31" customFormat="1" ht="15" customHeight="1">
      <c r="C3" s="26"/>
      <c r="D3" s="27"/>
      <c r="E3" s="28"/>
      <c r="F3" s="28"/>
      <c r="G3" s="28"/>
      <c r="H3" s="28"/>
      <c r="I3" s="29"/>
      <c r="J3" s="29"/>
      <c r="K3" s="30"/>
      <c r="N3" s="32"/>
      <c r="O3" s="32"/>
      <c r="P3" s="32"/>
      <c r="Q3" s="32"/>
      <c r="R3" s="32"/>
      <c r="S3" s="33"/>
    </row>
    <row r="4" spans="1:19" s="31" customFormat="1" ht="15" customHeight="1">
      <c r="A4" s="238" t="s">
        <v>86</v>
      </c>
      <c r="B4" s="238" t="s">
        <v>48</v>
      </c>
      <c r="C4" s="232" t="s">
        <v>15</v>
      </c>
      <c r="D4" s="232"/>
      <c r="E4" s="232"/>
      <c r="F4" s="232"/>
      <c r="G4" s="232"/>
      <c r="H4" s="232"/>
      <c r="I4" s="240"/>
      <c r="J4" s="87"/>
      <c r="K4" s="238" t="s">
        <v>86</v>
      </c>
      <c r="L4" s="238" t="s">
        <v>48</v>
      </c>
      <c r="M4" s="241" t="s">
        <v>16</v>
      </c>
      <c r="N4" s="242"/>
      <c r="O4" s="242"/>
      <c r="P4" s="242"/>
      <c r="Q4" s="242"/>
      <c r="R4" s="242"/>
      <c r="S4" s="243"/>
    </row>
    <row r="5" spans="1:19" s="31" customFormat="1" ht="29.25" customHeight="1">
      <c r="A5" s="239"/>
      <c r="B5" s="239"/>
      <c r="C5" s="34">
        <v>2015</v>
      </c>
      <c r="D5" s="34">
        <v>2016</v>
      </c>
      <c r="E5" s="34">
        <v>2017</v>
      </c>
      <c r="F5" s="83">
        <v>2018</v>
      </c>
      <c r="G5" s="3" t="s">
        <v>569</v>
      </c>
      <c r="H5" s="3" t="s">
        <v>570</v>
      </c>
      <c r="I5" s="3" t="s">
        <v>571</v>
      </c>
      <c r="J5" s="88"/>
      <c r="K5" s="239"/>
      <c r="L5" s="239"/>
      <c r="M5" s="34">
        <v>2015</v>
      </c>
      <c r="N5" s="34">
        <v>2016</v>
      </c>
      <c r="O5" s="34">
        <v>2017</v>
      </c>
      <c r="P5" s="34">
        <v>2018</v>
      </c>
      <c r="Q5" s="3" t="s">
        <v>569</v>
      </c>
      <c r="R5" s="3" t="s">
        <v>570</v>
      </c>
      <c r="S5" s="3" t="s">
        <v>571</v>
      </c>
    </row>
    <row r="6" spans="1:19" ht="15" customHeight="1">
      <c r="A6" s="35">
        <v>1</v>
      </c>
      <c r="B6" s="36" t="s">
        <v>51</v>
      </c>
      <c r="C6" s="94">
        <v>404190788.9999999</v>
      </c>
      <c r="D6" s="94">
        <v>363708329.9999995</v>
      </c>
      <c r="E6" s="94">
        <v>397497131.9999993</v>
      </c>
      <c r="F6" s="94">
        <v>479764061</v>
      </c>
      <c r="G6" s="148">
        <f>F6/C6*100-100</f>
        <v>18.69742558631144</v>
      </c>
      <c r="H6" s="148">
        <f>F6/D6*100-100</f>
        <v>31.90901099240719</v>
      </c>
      <c r="I6" s="149">
        <f>F6/E6*100-100</f>
        <v>20.696232092562838</v>
      </c>
      <c r="J6" s="86"/>
      <c r="K6" s="84">
        <v>1</v>
      </c>
      <c r="L6" s="40" t="s">
        <v>51</v>
      </c>
      <c r="M6" s="37">
        <v>451104194</v>
      </c>
      <c r="N6" s="38">
        <v>518012549</v>
      </c>
      <c r="O6" s="38">
        <v>587813981.9999989</v>
      </c>
      <c r="P6" s="45">
        <v>680799927.9999996</v>
      </c>
      <c r="Q6" s="148">
        <f>P6/M6*100-100</f>
        <v>50.91855430632501</v>
      </c>
      <c r="R6" s="148">
        <f>P6/N6*100-100</f>
        <v>31.425373635108542</v>
      </c>
      <c r="S6" s="149">
        <f>P6/O6*100-100</f>
        <v>15.818940829481804</v>
      </c>
    </row>
    <row r="7" spans="1:19" ht="15" customHeight="1">
      <c r="A7" s="42">
        <v>2</v>
      </c>
      <c r="B7" s="43" t="s">
        <v>57</v>
      </c>
      <c r="C7" s="94">
        <v>115547412.00000012</v>
      </c>
      <c r="D7" s="94">
        <v>160648967.99999982</v>
      </c>
      <c r="E7" s="94">
        <v>137876073.99999997</v>
      </c>
      <c r="F7" s="94">
        <v>158378280.0000001</v>
      </c>
      <c r="G7" s="148">
        <f aca="true" t="shared" si="0" ref="G7:G35">F7/C7*100-100</f>
        <v>37.0677865117394</v>
      </c>
      <c r="H7" s="148">
        <f aca="true" t="shared" si="1" ref="H7:H35">F7/D7*100-100</f>
        <v>-1.4134469883427698</v>
      </c>
      <c r="I7" s="149">
        <f aca="true" t="shared" si="2" ref="I7:I35">F7/E7*100-100</f>
        <v>14.870024512012222</v>
      </c>
      <c r="J7" s="86"/>
      <c r="K7" s="85">
        <v>2</v>
      </c>
      <c r="L7" s="48" t="s">
        <v>57</v>
      </c>
      <c r="M7" s="44">
        <v>104512117</v>
      </c>
      <c r="N7" s="45">
        <v>92929148</v>
      </c>
      <c r="O7" s="45">
        <v>94077893.9999999</v>
      </c>
      <c r="P7" s="45">
        <v>118803854.00000007</v>
      </c>
      <c r="Q7" s="148">
        <f aca="true" t="shared" si="3" ref="Q7:Q35">P7/M7*100-100</f>
        <v>13.674717736317675</v>
      </c>
      <c r="R7" s="148">
        <f aca="true" t="shared" si="4" ref="R7:R35">P7/N7*100-100</f>
        <v>27.843477054153198</v>
      </c>
      <c r="S7" s="149">
        <f aca="true" t="shared" si="5" ref="S7:S35">P7/O7*100-100</f>
        <v>26.282433575734814</v>
      </c>
    </row>
    <row r="8" spans="1:19" ht="15" customHeight="1">
      <c r="A8" s="42">
        <v>3</v>
      </c>
      <c r="B8" s="43" t="s">
        <v>49</v>
      </c>
      <c r="C8" s="94">
        <v>539604310.0000002</v>
      </c>
      <c r="D8" s="94">
        <v>492785479.00000066</v>
      </c>
      <c r="E8" s="94">
        <v>570611784.9999989</v>
      </c>
      <c r="F8" s="94">
        <v>553133423.0000019</v>
      </c>
      <c r="G8" s="148">
        <f t="shared" si="0"/>
        <v>2.507228491188613</v>
      </c>
      <c r="H8" s="148">
        <f t="shared" si="1"/>
        <v>12.246291047874223</v>
      </c>
      <c r="I8" s="149">
        <f t="shared" si="2"/>
        <v>-3.0630916604705334</v>
      </c>
      <c r="J8" s="86"/>
      <c r="K8" s="85">
        <v>3</v>
      </c>
      <c r="L8" s="48" t="s">
        <v>49</v>
      </c>
      <c r="M8" s="44">
        <v>576387516</v>
      </c>
      <c r="N8" s="45">
        <v>602367164</v>
      </c>
      <c r="O8" s="45">
        <v>591333004</v>
      </c>
      <c r="P8" s="45">
        <v>609068646.0000004</v>
      </c>
      <c r="Q8" s="148">
        <f t="shared" si="3"/>
        <v>5.669992685962399</v>
      </c>
      <c r="R8" s="148">
        <f t="shared" si="4"/>
        <v>1.1125244536072358</v>
      </c>
      <c r="S8" s="149">
        <f t="shared" si="5"/>
        <v>2.9992646918115042</v>
      </c>
    </row>
    <row r="9" spans="1:19" ht="15" customHeight="1">
      <c r="A9" s="42">
        <v>4</v>
      </c>
      <c r="B9" s="43" t="s">
        <v>54</v>
      </c>
      <c r="C9" s="94">
        <v>108325265.99999963</v>
      </c>
      <c r="D9" s="94">
        <v>114041149.00000024</v>
      </c>
      <c r="E9" s="94">
        <v>147055349.00000045</v>
      </c>
      <c r="F9" s="94">
        <v>119952095.00000036</v>
      </c>
      <c r="G9" s="148">
        <f t="shared" si="0"/>
        <v>10.733256819328531</v>
      </c>
      <c r="H9" s="148">
        <f t="shared" si="1"/>
        <v>5.18316945403636</v>
      </c>
      <c r="I9" s="149">
        <f t="shared" si="2"/>
        <v>-18.430648177238368</v>
      </c>
      <c r="J9" s="86"/>
      <c r="K9" s="85">
        <v>4</v>
      </c>
      <c r="L9" s="48" t="s">
        <v>54</v>
      </c>
      <c r="M9" s="44">
        <v>213515624</v>
      </c>
      <c r="N9" s="45">
        <v>217563921</v>
      </c>
      <c r="O9" s="45">
        <v>216579919.99999985</v>
      </c>
      <c r="P9" s="45">
        <v>235181838.99999964</v>
      </c>
      <c r="Q9" s="148">
        <f t="shared" si="3"/>
        <v>10.147367482578076</v>
      </c>
      <c r="R9" s="148">
        <f t="shared" si="4"/>
        <v>8.097812320637303</v>
      </c>
      <c r="S9" s="149">
        <f t="shared" si="5"/>
        <v>8.588939824153499</v>
      </c>
    </row>
    <row r="10" spans="1:19" ht="15" customHeight="1">
      <c r="A10" s="42">
        <v>5</v>
      </c>
      <c r="B10" s="43" t="s">
        <v>82</v>
      </c>
      <c r="C10" s="94">
        <v>31579187.00000001</v>
      </c>
      <c r="D10" s="94">
        <v>31221116.00000002</v>
      </c>
      <c r="E10" s="94">
        <v>35322761.99999997</v>
      </c>
      <c r="F10" s="94">
        <v>36930633.999999955</v>
      </c>
      <c r="G10" s="148">
        <f t="shared" si="0"/>
        <v>16.946120240524067</v>
      </c>
      <c r="H10" s="148">
        <f t="shared" si="1"/>
        <v>18.28736038775787</v>
      </c>
      <c r="I10" s="149">
        <f t="shared" si="2"/>
        <v>4.551943021896136</v>
      </c>
      <c r="J10" s="86"/>
      <c r="K10" s="85">
        <v>5</v>
      </c>
      <c r="L10" s="48" t="s">
        <v>82</v>
      </c>
      <c r="M10" s="44">
        <v>10622813</v>
      </c>
      <c r="N10" s="45">
        <v>89122819</v>
      </c>
      <c r="O10" s="45">
        <v>91528841.00000001</v>
      </c>
      <c r="P10" s="45">
        <v>14137378.000000002</v>
      </c>
      <c r="Q10" s="148">
        <f t="shared" si="3"/>
        <v>33.085068898417035</v>
      </c>
      <c r="R10" s="148">
        <f t="shared" si="4"/>
        <v>-84.1371961091132</v>
      </c>
      <c r="S10" s="149">
        <f t="shared" si="5"/>
        <v>-84.55418221672882</v>
      </c>
    </row>
    <row r="11" spans="1:19" ht="15" customHeight="1">
      <c r="A11" s="42">
        <v>6</v>
      </c>
      <c r="B11" s="43" t="s">
        <v>84</v>
      </c>
      <c r="C11" s="94">
        <v>55585932.999999925</v>
      </c>
      <c r="D11" s="94">
        <v>55584510.99999996</v>
      </c>
      <c r="E11" s="94">
        <v>64982973.00000002</v>
      </c>
      <c r="F11" s="94">
        <v>62621568.000000075</v>
      </c>
      <c r="G11" s="148">
        <f t="shared" si="0"/>
        <v>12.657222106895574</v>
      </c>
      <c r="H11" s="148">
        <f t="shared" si="1"/>
        <v>12.660104179022298</v>
      </c>
      <c r="I11" s="149">
        <f t="shared" si="2"/>
        <v>-3.6338826787748673</v>
      </c>
      <c r="J11" s="86"/>
      <c r="K11" s="85">
        <v>6</v>
      </c>
      <c r="L11" s="48" t="s">
        <v>84</v>
      </c>
      <c r="M11" s="44">
        <v>43119769</v>
      </c>
      <c r="N11" s="45">
        <v>44789826</v>
      </c>
      <c r="O11" s="45">
        <v>48709789.999999985</v>
      </c>
      <c r="P11" s="45">
        <v>49448441.99999997</v>
      </c>
      <c r="Q11" s="148">
        <f t="shared" si="3"/>
        <v>14.676964062585697</v>
      </c>
      <c r="R11" s="148">
        <f t="shared" si="4"/>
        <v>10.401058490381203</v>
      </c>
      <c r="S11" s="149">
        <f t="shared" si="5"/>
        <v>1.5164343759231684</v>
      </c>
    </row>
    <row r="12" spans="1:19" ht="15" customHeight="1">
      <c r="A12" s="42">
        <v>7</v>
      </c>
      <c r="B12" s="43" t="s">
        <v>77</v>
      </c>
      <c r="C12" s="94">
        <v>201384105.00000006</v>
      </c>
      <c r="D12" s="94">
        <v>238145651.9999999</v>
      </c>
      <c r="E12" s="94">
        <v>177256169.99999994</v>
      </c>
      <c r="F12" s="94">
        <v>150120530.00000003</v>
      </c>
      <c r="G12" s="148">
        <f t="shared" si="0"/>
        <v>-25.455621236839917</v>
      </c>
      <c r="H12" s="148">
        <f t="shared" si="1"/>
        <v>-36.962724811788675</v>
      </c>
      <c r="I12" s="149">
        <f t="shared" si="2"/>
        <v>-15.308713936445713</v>
      </c>
      <c r="J12" s="86"/>
      <c r="K12" s="85">
        <v>7</v>
      </c>
      <c r="L12" s="48" t="s">
        <v>77</v>
      </c>
      <c r="M12" s="44">
        <v>23431007</v>
      </c>
      <c r="N12" s="45">
        <v>28841140</v>
      </c>
      <c r="O12" s="45">
        <v>32652468.999999925</v>
      </c>
      <c r="P12" s="45">
        <v>34744424.99999995</v>
      </c>
      <c r="Q12" s="148">
        <f t="shared" si="3"/>
        <v>48.28395979737425</v>
      </c>
      <c r="R12" s="148">
        <f t="shared" si="4"/>
        <v>20.468278993132543</v>
      </c>
      <c r="S12" s="149">
        <f t="shared" si="5"/>
        <v>6.406731448087527</v>
      </c>
    </row>
    <row r="13" spans="1:19" ht="15" customHeight="1">
      <c r="A13" s="42">
        <v>8</v>
      </c>
      <c r="B13" s="43" t="s">
        <v>73</v>
      </c>
      <c r="C13" s="94">
        <v>19790164</v>
      </c>
      <c r="D13" s="94">
        <v>21523371.999999996</v>
      </c>
      <c r="E13" s="94">
        <v>27925954.00000004</v>
      </c>
      <c r="F13" s="94">
        <v>28390593.99999999</v>
      </c>
      <c r="G13" s="148">
        <f t="shared" si="0"/>
        <v>43.458103732743155</v>
      </c>
      <c r="H13" s="148">
        <f t="shared" si="1"/>
        <v>31.905883520481808</v>
      </c>
      <c r="I13" s="149">
        <f t="shared" si="2"/>
        <v>1.6638285660713734</v>
      </c>
      <c r="J13" s="86"/>
      <c r="K13" s="85">
        <v>8</v>
      </c>
      <c r="L13" s="48" t="s">
        <v>73</v>
      </c>
      <c r="M13" s="44">
        <v>21247641</v>
      </c>
      <c r="N13" s="45">
        <v>30731846</v>
      </c>
      <c r="O13" s="45">
        <v>34490735.999999985</v>
      </c>
      <c r="P13" s="45">
        <v>32560382.99999996</v>
      </c>
      <c r="Q13" s="148">
        <f t="shared" si="3"/>
        <v>53.24234346768171</v>
      </c>
      <c r="R13" s="148">
        <f t="shared" si="4"/>
        <v>5.949974498765727</v>
      </c>
      <c r="S13" s="149">
        <f t="shared" si="5"/>
        <v>-5.596728930342422</v>
      </c>
    </row>
    <row r="14" spans="1:19" ht="15" customHeight="1">
      <c r="A14" s="42">
        <v>9</v>
      </c>
      <c r="B14" s="43" t="s">
        <v>53</v>
      </c>
      <c r="C14" s="94">
        <v>271323927.99999994</v>
      </c>
      <c r="D14" s="94">
        <v>258342619.0000005</v>
      </c>
      <c r="E14" s="94">
        <v>303572859.0000006</v>
      </c>
      <c r="F14" s="94">
        <v>396523670.000001</v>
      </c>
      <c r="G14" s="148">
        <f t="shared" si="0"/>
        <v>46.14401056437643</v>
      </c>
      <c r="H14" s="148">
        <f t="shared" si="1"/>
        <v>53.487516513874255</v>
      </c>
      <c r="I14" s="149">
        <f t="shared" si="2"/>
        <v>30.61894640587755</v>
      </c>
      <c r="J14" s="86"/>
      <c r="K14" s="85">
        <v>9</v>
      </c>
      <c r="L14" s="48" t="s">
        <v>53</v>
      </c>
      <c r="M14" s="44">
        <v>147405241</v>
      </c>
      <c r="N14" s="45">
        <v>163443255</v>
      </c>
      <c r="O14" s="45">
        <v>182180898.99999994</v>
      </c>
      <c r="P14" s="45">
        <v>217204289.00000036</v>
      </c>
      <c r="Q14" s="148">
        <f t="shared" si="3"/>
        <v>47.35180888174821</v>
      </c>
      <c r="R14" s="148">
        <f t="shared" si="4"/>
        <v>32.89278226868424</v>
      </c>
      <c r="S14" s="149">
        <f t="shared" si="5"/>
        <v>19.22451266419563</v>
      </c>
    </row>
    <row r="15" spans="1:19" ht="15" customHeight="1">
      <c r="A15" s="42">
        <v>10</v>
      </c>
      <c r="B15" s="43" t="s">
        <v>59</v>
      </c>
      <c r="C15" s="94">
        <v>108637773.99999997</v>
      </c>
      <c r="D15" s="94">
        <v>111041859.00000003</v>
      </c>
      <c r="E15" s="94">
        <v>102493088.99999984</v>
      </c>
      <c r="F15" s="94">
        <v>114237962.99999988</v>
      </c>
      <c r="G15" s="148">
        <f t="shared" si="0"/>
        <v>5.154918767021059</v>
      </c>
      <c r="H15" s="148">
        <f t="shared" si="1"/>
        <v>2.878287547401243</v>
      </c>
      <c r="I15" s="149">
        <f t="shared" si="2"/>
        <v>11.459186287184735</v>
      </c>
      <c r="J15" s="86"/>
      <c r="K15" s="85">
        <v>10</v>
      </c>
      <c r="L15" s="48" t="s">
        <v>59</v>
      </c>
      <c r="M15" s="44">
        <v>124964546</v>
      </c>
      <c r="N15" s="45">
        <v>136400469</v>
      </c>
      <c r="O15" s="45">
        <v>121424450.0000003</v>
      </c>
      <c r="P15" s="45">
        <v>98390024.99999991</v>
      </c>
      <c r="Q15" s="148">
        <f t="shared" si="3"/>
        <v>-21.265648418392274</v>
      </c>
      <c r="R15" s="148">
        <f t="shared" si="4"/>
        <v>-27.866798610494584</v>
      </c>
      <c r="S15" s="149">
        <f t="shared" si="5"/>
        <v>-18.970170340487712</v>
      </c>
    </row>
    <row r="16" spans="1:19" ht="15" customHeight="1">
      <c r="A16" s="42">
        <v>11</v>
      </c>
      <c r="B16" s="43" t="s">
        <v>134</v>
      </c>
      <c r="C16" s="94">
        <v>10255368</v>
      </c>
      <c r="D16" s="94">
        <v>6777793.000000002</v>
      </c>
      <c r="E16" s="94">
        <v>11511285.999999996</v>
      </c>
      <c r="F16" s="94">
        <v>6054703.000000001</v>
      </c>
      <c r="G16" s="148">
        <f t="shared" si="0"/>
        <v>-40.96064617086388</v>
      </c>
      <c r="H16" s="148">
        <f t="shared" si="1"/>
        <v>-10.6685170231667</v>
      </c>
      <c r="I16" s="149">
        <f t="shared" si="2"/>
        <v>-47.40202788810909</v>
      </c>
      <c r="J16" s="86"/>
      <c r="K16" s="85">
        <v>11</v>
      </c>
      <c r="L16" s="48" t="s">
        <v>134</v>
      </c>
      <c r="M16" s="44">
        <v>6399763</v>
      </c>
      <c r="N16" s="45">
        <v>5782231</v>
      </c>
      <c r="O16" s="45">
        <v>8281825.999999996</v>
      </c>
      <c r="P16" s="45">
        <v>9824383</v>
      </c>
      <c r="Q16" s="148">
        <f t="shared" si="3"/>
        <v>53.511669103996525</v>
      </c>
      <c r="R16" s="148">
        <f t="shared" si="4"/>
        <v>69.90644268622268</v>
      </c>
      <c r="S16" s="149">
        <f t="shared" si="5"/>
        <v>18.625807883430596</v>
      </c>
    </row>
    <row r="17" spans="1:19" ht="15" customHeight="1">
      <c r="A17" s="42">
        <v>12</v>
      </c>
      <c r="B17" s="43" t="s">
        <v>67</v>
      </c>
      <c r="C17" s="94">
        <v>57905529.00000009</v>
      </c>
      <c r="D17" s="94">
        <v>69279437</v>
      </c>
      <c r="E17" s="94">
        <v>61363711.00000004</v>
      </c>
      <c r="F17" s="94">
        <v>68697087.00000001</v>
      </c>
      <c r="G17" s="148">
        <f t="shared" si="0"/>
        <v>18.636489790119896</v>
      </c>
      <c r="H17" s="148">
        <f t="shared" si="1"/>
        <v>-0.8405813113059537</v>
      </c>
      <c r="I17" s="149">
        <f t="shared" si="2"/>
        <v>11.950672279256352</v>
      </c>
      <c r="J17" s="86"/>
      <c r="K17" s="85">
        <v>12</v>
      </c>
      <c r="L17" s="48" t="s">
        <v>67</v>
      </c>
      <c r="M17" s="44">
        <v>47183591</v>
      </c>
      <c r="N17" s="45">
        <v>51323693</v>
      </c>
      <c r="O17" s="45">
        <v>53809629.99999994</v>
      </c>
      <c r="P17" s="45">
        <v>57961930.000000015</v>
      </c>
      <c r="Q17" s="148">
        <f t="shared" si="3"/>
        <v>22.843405454239416</v>
      </c>
      <c r="R17" s="148">
        <f t="shared" si="4"/>
        <v>12.934059519060753</v>
      </c>
      <c r="S17" s="149">
        <f t="shared" si="5"/>
        <v>7.716648488384109</v>
      </c>
    </row>
    <row r="18" spans="1:19" ht="15" customHeight="1">
      <c r="A18" s="42">
        <v>13</v>
      </c>
      <c r="B18" s="43" t="s">
        <v>135</v>
      </c>
      <c r="C18" s="94">
        <v>31358770.999999993</v>
      </c>
      <c r="D18" s="94">
        <v>24085643.00000001</v>
      </c>
      <c r="E18" s="94">
        <v>45109889.99999999</v>
      </c>
      <c r="F18" s="94">
        <v>63868086.99999996</v>
      </c>
      <c r="G18" s="148">
        <f t="shared" si="0"/>
        <v>103.66897350664658</v>
      </c>
      <c r="H18" s="148">
        <f t="shared" si="1"/>
        <v>165.1707782931099</v>
      </c>
      <c r="I18" s="149">
        <f t="shared" si="2"/>
        <v>41.5833357164027</v>
      </c>
      <c r="J18" s="86"/>
      <c r="K18" s="85">
        <v>13</v>
      </c>
      <c r="L18" s="48" t="s">
        <v>135</v>
      </c>
      <c r="M18" s="44">
        <v>9629449</v>
      </c>
      <c r="N18" s="45">
        <v>15435764</v>
      </c>
      <c r="O18" s="45">
        <v>15945404.00000001</v>
      </c>
      <c r="P18" s="45">
        <v>20469627.000000022</v>
      </c>
      <c r="Q18" s="148">
        <f t="shared" si="3"/>
        <v>112.5731908440454</v>
      </c>
      <c r="R18" s="148">
        <f t="shared" si="4"/>
        <v>32.61168672959772</v>
      </c>
      <c r="S18" s="149">
        <f t="shared" si="5"/>
        <v>28.37321023663</v>
      </c>
    </row>
    <row r="19" spans="1:19" ht="15" customHeight="1">
      <c r="A19" s="42">
        <v>14</v>
      </c>
      <c r="B19" s="43" t="s">
        <v>55</v>
      </c>
      <c r="C19" s="94">
        <v>144040778.00000036</v>
      </c>
      <c r="D19" s="94">
        <v>136683066.00000036</v>
      </c>
      <c r="E19" s="94">
        <v>175988732.00000012</v>
      </c>
      <c r="F19" s="94">
        <v>218285710.00000006</v>
      </c>
      <c r="G19" s="148">
        <f t="shared" si="0"/>
        <v>51.54438418820504</v>
      </c>
      <c r="H19" s="148">
        <f t="shared" si="1"/>
        <v>59.70208774801665</v>
      </c>
      <c r="I19" s="149">
        <f t="shared" si="2"/>
        <v>24.033912580266744</v>
      </c>
      <c r="J19" s="86"/>
      <c r="K19" s="85">
        <v>14</v>
      </c>
      <c r="L19" s="48" t="s">
        <v>55</v>
      </c>
      <c r="M19" s="44">
        <v>247655571</v>
      </c>
      <c r="N19" s="45">
        <v>259978821</v>
      </c>
      <c r="O19" s="45">
        <v>320817723.9999995</v>
      </c>
      <c r="P19" s="45">
        <v>328249296.99999994</v>
      </c>
      <c r="Q19" s="148">
        <f t="shared" si="3"/>
        <v>32.54266628227796</v>
      </c>
      <c r="R19" s="148">
        <f t="shared" si="4"/>
        <v>26.260014464793628</v>
      </c>
      <c r="S19" s="149">
        <f t="shared" si="5"/>
        <v>2.316447142427961</v>
      </c>
    </row>
    <row r="20" spans="1:19" ht="15" customHeight="1">
      <c r="A20" s="42">
        <v>15</v>
      </c>
      <c r="B20" s="43" t="s">
        <v>136</v>
      </c>
      <c r="C20" s="94">
        <v>1629767.9999999995</v>
      </c>
      <c r="D20" s="94">
        <v>30690747.99999999</v>
      </c>
      <c r="E20" s="94">
        <v>3015679</v>
      </c>
      <c r="F20" s="94">
        <v>3586221.000000001</v>
      </c>
      <c r="G20" s="148">
        <f t="shared" si="0"/>
        <v>120.04487755312425</v>
      </c>
      <c r="H20" s="148">
        <f t="shared" si="1"/>
        <v>-88.3149768783739</v>
      </c>
      <c r="I20" s="149">
        <f t="shared" si="2"/>
        <v>18.91918868022759</v>
      </c>
      <c r="J20" s="86"/>
      <c r="K20" s="85">
        <v>15</v>
      </c>
      <c r="L20" s="48" t="s">
        <v>136</v>
      </c>
      <c r="M20" s="44">
        <v>7068416</v>
      </c>
      <c r="N20" s="45">
        <v>8728838</v>
      </c>
      <c r="O20" s="45">
        <v>8074635.000000004</v>
      </c>
      <c r="P20" s="45">
        <v>11324287</v>
      </c>
      <c r="Q20" s="148">
        <f t="shared" si="3"/>
        <v>60.20968488555286</v>
      </c>
      <c r="R20" s="148">
        <f t="shared" si="4"/>
        <v>29.73418684136422</v>
      </c>
      <c r="S20" s="149">
        <f t="shared" si="5"/>
        <v>40.24518755336922</v>
      </c>
    </row>
    <row r="21" spans="1:19" ht="15" customHeight="1">
      <c r="A21" s="42">
        <v>16</v>
      </c>
      <c r="B21" s="43" t="s">
        <v>137</v>
      </c>
      <c r="C21" s="94">
        <v>367502</v>
      </c>
      <c r="D21" s="94">
        <v>1977378.0000000002</v>
      </c>
      <c r="E21" s="94">
        <v>383267.0000000001</v>
      </c>
      <c r="F21" s="94">
        <v>580984</v>
      </c>
      <c r="G21" s="148">
        <f t="shared" si="0"/>
        <v>58.09002399986937</v>
      </c>
      <c r="H21" s="148">
        <f t="shared" si="1"/>
        <v>-70.61846546285031</v>
      </c>
      <c r="I21" s="149">
        <f t="shared" si="2"/>
        <v>51.58727466752936</v>
      </c>
      <c r="J21" s="86"/>
      <c r="K21" s="85">
        <v>16</v>
      </c>
      <c r="L21" s="48" t="s">
        <v>137</v>
      </c>
      <c r="M21" s="44">
        <v>3479982</v>
      </c>
      <c r="N21" s="45">
        <v>4640590</v>
      </c>
      <c r="O21" s="45">
        <v>4565129.000000002</v>
      </c>
      <c r="P21" s="45">
        <v>4566600.000000002</v>
      </c>
      <c r="Q21" s="148">
        <f t="shared" si="3"/>
        <v>31.22481668008632</v>
      </c>
      <c r="R21" s="148">
        <f t="shared" si="4"/>
        <v>-1.5944093315720238</v>
      </c>
      <c r="S21" s="149">
        <f t="shared" si="5"/>
        <v>0.03222252865143105</v>
      </c>
    </row>
    <row r="22" spans="1:19" ht="15" customHeight="1">
      <c r="A22" s="42">
        <v>17</v>
      </c>
      <c r="B22" s="43" t="s">
        <v>138</v>
      </c>
      <c r="C22" s="94">
        <v>395899</v>
      </c>
      <c r="D22" s="94">
        <v>535909</v>
      </c>
      <c r="E22" s="94">
        <v>801532</v>
      </c>
      <c r="F22" s="94">
        <v>1333282.0000000005</v>
      </c>
      <c r="G22" s="148">
        <f t="shared" si="0"/>
        <v>236.77326792944677</v>
      </c>
      <c r="H22" s="148">
        <f t="shared" si="1"/>
        <v>148.78888020167614</v>
      </c>
      <c r="I22" s="149">
        <f t="shared" si="2"/>
        <v>66.34170563371148</v>
      </c>
      <c r="J22" s="86"/>
      <c r="K22" s="85">
        <v>17</v>
      </c>
      <c r="L22" s="48" t="s">
        <v>138</v>
      </c>
      <c r="M22" s="44">
        <v>4181041</v>
      </c>
      <c r="N22" s="45">
        <v>6309255</v>
      </c>
      <c r="O22" s="45">
        <v>9698148.000000002</v>
      </c>
      <c r="P22" s="45">
        <v>5558429.000000003</v>
      </c>
      <c r="Q22" s="148">
        <f t="shared" si="3"/>
        <v>32.94366163833368</v>
      </c>
      <c r="R22" s="148">
        <f t="shared" si="4"/>
        <v>-11.900390775139016</v>
      </c>
      <c r="S22" s="149">
        <f t="shared" si="5"/>
        <v>-42.685665345589676</v>
      </c>
    </row>
    <row r="23" spans="1:19" ht="15" customHeight="1">
      <c r="A23" s="42">
        <v>18</v>
      </c>
      <c r="B23" s="43" t="s">
        <v>139</v>
      </c>
      <c r="C23" s="94">
        <v>18149756.000000004</v>
      </c>
      <c r="D23" s="94">
        <v>18700060.000000004</v>
      </c>
      <c r="E23" s="94">
        <v>22916873.000000004</v>
      </c>
      <c r="F23" s="94">
        <v>16872882.00000001</v>
      </c>
      <c r="G23" s="148">
        <f t="shared" si="0"/>
        <v>-7.035213035370788</v>
      </c>
      <c r="H23" s="148">
        <f t="shared" si="1"/>
        <v>-9.77097399687483</v>
      </c>
      <c r="I23" s="149">
        <f t="shared" si="2"/>
        <v>-26.373541451314026</v>
      </c>
      <c r="J23" s="86"/>
      <c r="K23" s="85">
        <v>18</v>
      </c>
      <c r="L23" s="48" t="s">
        <v>139</v>
      </c>
      <c r="M23" s="44">
        <v>7807612</v>
      </c>
      <c r="N23" s="45">
        <v>7840622</v>
      </c>
      <c r="O23" s="45">
        <v>10398553.999999998</v>
      </c>
      <c r="P23" s="45">
        <v>8790478.00000001</v>
      </c>
      <c r="Q23" s="148">
        <f t="shared" si="3"/>
        <v>12.588561009435523</v>
      </c>
      <c r="R23" s="148">
        <f t="shared" si="4"/>
        <v>12.114549075315821</v>
      </c>
      <c r="S23" s="149">
        <f t="shared" si="5"/>
        <v>-15.46441937984828</v>
      </c>
    </row>
    <row r="24" spans="1:19" ht="15" customHeight="1">
      <c r="A24" s="42">
        <v>19</v>
      </c>
      <c r="B24" s="43" t="s">
        <v>61</v>
      </c>
      <c r="C24" s="94">
        <v>76165799.00000007</v>
      </c>
      <c r="D24" s="94">
        <v>94823777.99999999</v>
      </c>
      <c r="E24" s="94">
        <v>90575852.9999999</v>
      </c>
      <c r="F24" s="94">
        <v>101504799.99999994</v>
      </c>
      <c r="G24" s="148">
        <f t="shared" si="0"/>
        <v>33.26821399195174</v>
      </c>
      <c r="H24" s="148">
        <f t="shared" si="1"/>
        <v>7.045724332983184</v>
      </c>
      <c r="I24" s="149">
        <f t="shared" si="2"/>
        <v>12.066071296066141</v>
      </c>
      <c r="J24" s="86"/>
      <c r="K24" s="85">
        <v>19</v>
      </c>
      <c r="L24" s="48" t="s">
        <v>61</v>
      </c>
      <c r="M24" s="44">
        <v>79895497</v>
      </c>
      <c r="N24" s="45">
        <v>100418505</v>
      </c>
      <c r="O24" s="45">
        <v>111864283.0000001</v>
      </c>
      <c r="P24" s="45">
        <v>119270592.99999994</v>
      </c>
      <c r="Q24" s="148">
        <f t="shared" si="3"/>
        <v>49.2832480909405</v>
      </c>
      <c r="R24" s="148">
        <f t="shared" si="4"/>
        <v>18.773519880623553</v>
      </c>
      <c r="S24" s="149">
        <f t="shared" si="5"/>
        <v>6.620799598742195</v>
      </c>
    </row>
    <row r="25" spans="1:19" ht="15" customHeight="1">
      <c r="A25" s="42">
        <v>20</v>
      </c>
      <c r="B25" s="43" t="s">
        <v>140</v>
      </c>
      <c r="C25" s="94">
        <v>18760892.000000004</v>
      </c>
      <c r="D25" s="94">
        <v>24126884.999999996</v>
      </c>
      <c r="E25" s="94">
        <v>18974378.000000007</v>
      </c>
      <c r="F25" s="94">
        <v>23613080.000000015</v>
      </c>
      <c r="G25" s="148">
        <f t="shared" si="0"/>
        <v>25.86331182973609</v>
      </c>
      <c r="H25" s="148">
        <f t="shared" si="1"/>
        <v>-2.12959526271203</v>
      </c>
      <c r="I25" s="149">
        <f t="shared" si="2"/>
        <v>24.447188729981065</v>
      </c>
      <c r="J25" s="86"/>
      <c r="K25" s="85">
        <v>20</v>
      </c>
      <c r="L25" s="48" t="s">
        <v>140</v>
      </c>
      <c r="M25" s="44">
        <v>40762540</v>
      </c>
      <c r="N25" s="45">
        <v>40722954</v>
      </c>
      <c r="O25" s="45">
        <v>45448651</v>
      </c>
      <c r="P25" s="45">
        <v>48669838.99999999</v>
      </c>
      <c r="Q25" s="148">
        <f t="shared" si="3"/>
        <v>19.39844523918282</v>
      </c>
      <c r="R25" s="148">
        <f t="shared" si="4"/>
        <v>19.514510170357454</v>
      </c>
      <c r="S25" s="149">
        <f t="shared" si="5"/>
        <v>7.087532697065086</v>
      </c>
    </row>
    <row r="26" spans="1:19" ht="15" customHeight="1">
      <c r="A26" s="42">
        <v>21</v>
      </c>
      <c r="B26" s="43" t="s">
        <v>74</v>
      </c>
      <c r="C26" s="94">
        <v>20991334.000000007</v>
      </c>
      <c r="D26" s="94">
        <v>18978422.999999996</v>
      </c>
      <c r="E26" s="94">
        <v>20598365.999999993</v>
      </c>
      <c r="F26" s="94">
        <v>19792063.00000001</v>
      </c>
      <c r="G26" s="148">
        <f t="shared" si="0"/>
        <v>-5.713171921327131</v>
      </c>
      <c r="H26" s="148">
        <f t="shared" si="1"/>
        <v>4.287184451521682</v>
      </c>
      <c r="I26" s="149">
        <f t="shared" si="2"/>
        <v>-3.9144027249539306</v>
      </c>
      <c r="J26" s="86"/>
      <c r="K26" s="85">
        <v>21</v>
      </c>
      <c r="L26" s="48" t="s">
        <v>74</v>
      </c>
      <c r="M26" s="44">
        <v>31618265</v>
      </c>
      <c r="N26" s="45">
        <v>38592962</v>
      </c>
      <c r="O26" s="45">
        <v>45818143.00000005</v>
      </c>
      <c r="P26" s="45">
        <v>46178021.99999997</v>
      </c>
      <c r="Q26" s="148">
        <f t="shared" si="3"/>
        <v>46.048564018297554</v>
      </c>
      <c r="R26" s="148">
        <f t="shared" si="4"/>
        <v>19.653998052805505</v>
      </c>
      <c r="S26" s="149">
        <f t="shared" si="5"/>
        <v>0.785450863863943</v>
      </c>
    </row>
    <row r="27" spans="1:19" ht="15" customHeight="1">
      <c r="A27" s="42">
        <v>22</v>
      </c>
      <c r="B27" s="43" t="s">
        <v>66</v>
      </c>
      <c r="C27" s="94">
        <v>42199435.00000004</v>
      </c>
      <c r="D27" s="94">
        <v>52107198.00000001</v>
      </c>
      <c r="E27" s="94">
        <v>81610016.99999996</v>
      </c>
      <c r="F27" s="94">
        <v>76524313.00000006</v>
      </c>
      <c r="G27" s="148">
        <f t="shared" si="0"/>
        <v>81.33966248600245</v>
      </c>
      <c r="H27" s="148">
        <f t="shared" si="1"/>
        <v>46.859389752640425</v>
      </c>
      <c r="I27" s="149">
        <f t="shared" si="2"/>
        <v>-6.231715403269561</v>
      </c>
      <c r="J27" s="86"/>
      <c r="K27" s="85">
        <v>22</v>
      </c>
      <c r="L27" s="48" t="s">
        <v>66</v>
      </c>
      <c r="M27" s="44">
        <v>61081629</v>
      </c>
      <c r="N27" s="45">
        <v>60633932</v>
      </c>
      <c r="O27" s="45">
        <v>63547011.99999996</v>
      </c>
      <c r="P27" s="45">
        <v>63579894.00000001</v>
      </c>
      <c r="Q27" s="148">
        <f t="shared" si="3"/>
        <v>4.090043178121533</v>
      </c>
      <c r="R27" s="148">
        <f t="shared" si="4"/>
        <v>4.858602935399276</v>
      </c>
      <c r="S27" s="149">
        <f t="shared" si="5"/>
        <v>0.0517443684056218</v>
      </c>
    </row>
    <row r="28" spans="1:19" ht="15" customHeight="1">
      <c r="A28" s="42">
        <v>23</v>
      </c>
      <c r="B28" s="43" t="s">
        <v>58</v>
      </c>
      <c r="C28" s="94">
        <v>100460180.99999997</v>
      </c>
      <c r="D28" s="94">
        <v>121389636.9999998</v>
      </c>
      <c r="E28" s="94">
        <v>130681687.00000007</v>
      </c>
      <c r="F28" s="94">
        <v>157336097.99999988</v>
      </c>
      <c r="G28" s="148">
        <f t="shared" si="0"/>
        <v>56.615383760855366</v>
      </c>
      <c r="H28" s="148">
        <f t="shared" si="1"/>
        <v>29.61246271788434</v>
      </c>
      <c r="I28" s="149">
        <f t="shared" si="2"/>
        <v>20.39643932665163</v>
      </c>
      <c r="J28" s="86"/>
      <c r="K28" s="85">
        <v>23</v>
      </c>
      <c r="L28" s="48" t="s">
        <v>58</v>
      </c>
      <c r="M28" s="44">
        <v>52677244</v>
      </c>
      <c r="N28" s="45">
        <v>54133945</v>
      </c>
      <c r="O28" s="45">
        <v>49457447.000000164</v>
      </c>
      <c r="P28" s="45">
        <v>49064662.99999991</v>
      </c>
      <c r="Q28" s="148">
        <f t="shared" si="3"/>
        <v>-6.857953692490241</v>
      </c>
      <c r="R28" s="148">
        <f t="shared" si="4"/>
        <v>-9.364331382093226</v>
      </c>
      <c r="S28" s="149">
        <f t="shared" si="5"/>
        <v>-0.7941857573041489</v>
      </c>
    </row>
    <row r="29" spans="1:19" ht="15" customHeight="1">
      <c r="A29" s="42">
        <v>24</v>
      </c>
      <c r="B29" s="43" t="s">
        <v>80</v>
      </c>
      <c r="C29" s="94">
        <v>71969490.99999996</v>
      </c>
      <c r="D29" s="94">
        <v>75724083</v>
      </c>
      <c r="E29" s="94">
        <v>54152394.999999985</v>
      </c>
      <c r="F29" s="94">
        <v>87423183.00000006</v>
      </c>
      <c r="G29" s="148">
        <f t="shared" si="0"/>
        <v>21.472559810100805</v>
      </c>
      <c r="H29" s="148">
        <f t="shared" si="1"/>
        <v>15.449642354863585</v>
      </c>
      <c r="I29" s="149">
        <f t="shared" si="2"/>
        <v>61.4391810371454</v>
      </c>
      <c r="J29" s="86"/>
      <c r="K29" s="85">
        <v>24</v>
      </c>
      <c r="L29" s="48" t="s">
        <v>80</v>
      </c>
      <c r="M29" s="44">
        <v>14122341</v>
      </c>
      <c r="N29" s="45">
        <v>13161271</v>
      </c>
      <c r="O29" s="45">
        <v>12825012.000000004</v>
      </c>
      <c r="P29" s="45">
        <v>23354211.99999999</v>
      </c>
      <c r="Q29" s="148">
        <f t="shared" si="3"/>
        <v>65.3706846478214</v>
      </c>
      <c r="R29" s="148">
        <f t="shared" si="4"/>
        <v>77.44647914323767</v>
      </c>
      <c r="S29" s="149">
        <f t="shared" si="5"/>
        <v>82.09894852340085</v>
      </c>
    </row>
    <row r="30" spans="1:19" ht="15" customHeight="1">
      <c r="A30" s="42">
        <v>25</v>
      </c>
      <c r="B30" s="43" t="s">
        <v>68</v>
      </c>
      <c r="C30" s="94">
        <v>174940235.00000018</v>
      </c>
      <c r="D30" s="94">
        <v>105631718.99999996</v>
      </c>
      <c r="E30" s="94">
        <v>154463736.99999988</v>
      </c>
      <c r="F30" s="94">
        <v>169531544</v>
      </c>
      <c r="G30" s="148">
        <f t="shared" si="0"/>
        <v>-3.091736443591813</v>
      </c>
      <c r="H30" s="148">
        <f t="shared" si="1"/>
        <v>60.49302766719157</v>
      </c>
      <c r="I30" s="149">
        <f t="shared" si="2"/>
        <v>9.754915485438588</v>
      </c>
      <c r="J30" s="86"/>
      <c r="K30" s="85">
        <v>25</v>
      </c>
      <c r="L30" s="48" t="s">
        <v>68</v>
      </c>
      <c r="M30" s="44">
        <v>60577202</v>
      </c>
      <c r="N30" s="45">
        <v>58196169</v>
      </c>
      <c r="O30" s="45">
        <v>65735457.000000104</v>
      </c>
      <c r="P30" s="45">
        <v>68525138.00000001</v>
      </c>
      <c r="Q30" s="148">
        <f t="shared" si="3"/>
        <v>13.120341873829062</v>
      </c>
      <c r="R30" s="148">
        <f t="shared" si="4"/>
        <v>17.74853770872791</v>
      </c>
      <c r="S30" s="149">
        <f t="shared" si="5"/>
        <v>4.2437995068626435</v>
      </c>
    </row>
    <row r="31" spans="1:19" ht="15" customHeight="1">
      <c r="A31" s="42">
        <v>26</v>
      </c>
      <c r="B31" s="43" t="s">
        <v>76</v>
      </c>
      <c r="C31" s="94">
        <v>81871482.00000001</v>
      </c>
      <c r="D31" s="94">
        <v>83474181.99999994</v>
      </c>
      <c r="E31" s="94">
        <v>72545529.99999999</v>
      </c>
      <c r="F31" s="94">
        <v>90113361.99999999</v>
      </c>
      <c r="G31" s="148">
        <f t="shared" si="0"/>
        <v>10.066850872444164</v>
      </c>
      <c r="H31" s="148">
        <f t="shared" si="1"/>
        <v>7.953572998175716</v>
      </c>
      <c r="I31" s="149">
        <f t="shared" si="2"/>
        <v>24.216284587072437</v>
      </c>
      <c r="J31" s="86"/>
      <c r="K31" s="85">
        <v>26</v>
      </c>
      <c r="L31" s="48" t="s">
        <v>76</v>
      </c>
      <c r="M31" s="44">
        <v>34146595</v>
      </c>
      <c r="N31" s="45">
        <v>45169965</v>
      </c>
      <c r="O31" s="45">
        <v>43921200.000000015</v>
      </c>
      <c r="P31" s="45">
        <v>48569740.00000004</v>
      </c>
      <c r="Q31" s="148">
        <f t="shared" si="3"/>
        <v>42.23889673333471</v>
      </c>
      <c r="R31" s="148">
        <f t="shared" si="4"/>
        <v>7.526627483550257</v>
      </c>
      <c r="S31" s="149">
        <f t="shared" si="5"/>
        <v>10.58381829276071</v>
      </c>
    </row>
    <row r="32" spans="1:19" ht="15" customHeight="1">
      <c r="A32" s="42">
        <v>27</v>
      </c>
      <c r="B32" s="43" t="s">
        <v>141</v>
      </c>
      <c r="C32" s="94">
        <v>1287201</v>
      </c>
      <c r="D32" s="94">
        <v>1060131</v>
      </c>
      <c r="E32" s="94">
        <v>28752</v>
      </c>
      <c r="F32" s="94">
        <v>18152475</v>
      </c>
      <c r="G32" s="148">
        <f t="shared" si="0"/>
        <v>1310.2284724763265</v>
      </c>
      <c r="H32" s="148">
        <f t="shared" si="1"/>
        <v>1612.2860288021009</v>
      </c>
      <c r="I32" s="149">
        <f t="shared" si="2"/>
        <v>63034.65150250417</v>
      </c>
      <c r="J32" s="86"/>
      <c r="K32" s="85">
        <v>27</v>
      </c>
      <c r="L32" s="48" t="s">
        <v>141</v>
      </c>
      <c r="M32" s="44">
        <v>7951398</v>
      </c>
      <c r="N32" s="45">
        <v>7605636</v>
      </c>
      <c r="O32" s="45">
        <v>7980330.999999999</v>
      </c>
      <c r="P32" s="45">
        <v>12853545.000000013</v>
      </c>
      <c r="Q32" s="148">
        <f t="shared" si="3"/>
        <v>61.651385077190355</v>
      </c>
      <c r="R32" s="148">
        <f t="shared" si="4"/>
        <v>69.00026506659026</v>
      </c>
      <c r="S32" s="149">
        <f t="shared" si="5"/>
        <v>61.06531170198346</v>
      </c>
    </row>
    <row r="33" spans="1:19" ht="15" customHeight="1">
      <c r="A33" s="42">
        <v>28</v>
      </c>
      <c r="B33" s="43" t="s">
        <v>316</v>
      </c>
      <c r="C33" s="94" t="s">
        <v>336</v>
      </c>
      <c r="D33" s="94" t="s">
        <v>336</v>
      </c>
      <c r="E33" s="94"/>
      <c r="F33" s="94"/>
      <c r="G33" s="148"/>
      <c r="H33" s="148"/>
      <c r="I33" s="149"/>
      <c r="J33" s="46"/>
      <c r="K33" s="85">
        <v>28</v>
      </c>
      <c r="L33" s="48" t="s">
        <v>316</v>
      </c>
      <c r="M33" s="44">
        <v>24385097</v>
      </c>
      <c r="N33" s="45">
        <v>13038444</v>
      </c>
      <c r="O33" s="45">
        <v>30392121.000000007</v>
      </c>
      <c r="P33" s="45">
        <v>95649731.00000001</v>
      </c>
      <c r="Q33" s="148">
        <f t="shared" si="3"/>
        <v>292.24667016907915</v>
      </c>
      <c r="R33" s="148">
        <f t="shared" si="4"/>
        <v>633.597743718499</v>
      </c>
      <c r="S33" s="149">
        <f t="shared" si="5"/>
        <v>214.71884111016794</v>
      </c>
    </row>
    <row r="34" spans="1:19" ht="15" customHeight="1">
      <c r="A34" s="42">
        <v>29</v>
      </c>
      <c r="B34" s="43" t="s">
        <v>318</v>
      </c>
      <c r="C34" s="94">
        <v>2864</v>
      </c>
      <c r="D34" s="94" t="s">
        <v>336</v>
      </c>
      <c r="E34" s="94">
        <v>1320</v>
      </c>
      <c r="F34" s="94">
        <v>10418244.000000002</v>
      </c>
      <c r="G34" s="148">
        <f t="shared" si="0"/>
        <v>363665.5027932962</v>
      </c>
      <c r="H34" s="148"/>
      <c r="I34" s="149">
        <f t="shared" si="2"/>
        <v>789160.9090909093</v>
      </c>
      <c r="J34" s="46"/>
      <c r="K34" s="47">
        <v>29</v>
      </c>
      <c r="L34" s="48" t="s">
        <v>318</v>
      </c>
      <c r="M34" s="48">
        <v>142307</v>
      </c>
      <c r="N34" s="45">
        <v>0</v>
      </c>
      <c r="O34" s="45">
        <v>6112830</v>
      </c>
      <c r="P34" s="45">
        <v>18041562.000000004</v>
      </c>
      <c r="Q34" s="148">
        <f t="shared" si="3"/>
        <v>12577.916054726755</v>
      </c>
      <c r="R34" s="148"/>
      <c r="S34" s="149">
        <f t="shared" si="5"/>
        <v>195.14254445158798</v>
      </c>
    </row>
    <row r="35" spans="1:19" ht="15" customHeight="1">
      <c r="A35" s="195"/>
      <c r="B35" s="190" t="s">
        <v>324</v>
      </c>
      <c r="C35" s="219">
        <f>SUM(C6:C34)</f>
        <v>2708721153</v>
      </c>
      <c r="D35" s="219">
        <f>SUM(D6:D34)</f>
        <v>2713089125.000001</v>
      </c>
      <c r="E35" s="219">
        <f>SUM(E6:E34)</f>
        <v>2909317151.999999</v>
      </c>
      <c r="F35" s="219">
        <f>SUM(F6:F34)</f>
        <v>3233740936.0000033</v>
      </c>
      <c r="G35" s="220">
        <f t="shared" si="0"/>
        <v>19.38257034757993</v>
      </c>
      <c r="H35" s="220">
        <f t="shared" si="1"/>
        <v>19.19036887518402</v>
      </c>
      <c r="I35" s="221">
        <f t="shared" si="2"/>
        <v>11.151200334998904</v>
      </c>
      <c r="J35" s="89"/>
      <c r="K35" s="195"/>
      <c r="L35" s="190" t="s">
        <v>324</v>
      </c>
      <c r="M35" s="219">
        <f>SUM(M6:M34)</f>
        <v>2457076008</v>
      </c>
      <c r="N35" s="219">
        <f>SUM(N6:N34)</f>
        <v>2715915734</v>
      </c>
      <c r="O35" s="219">
        <f>SUM(O6:O34)</f>
        <v>2915485521.999998</v>
      </c>
      <c r="P35" s="219">
        <f>SUM(P6:P34)</f>
        <v>3130841179</v>
      </c>
      <c r="Q35" s="220">
        <f t="shared" si="3"/>
        <v>27.42142159242475</v>
      </c>
      <c r="R35" s="220">
        <f t="shared" si="4"/>
        <v>15.27755223792964</v>
      </c>
      <c r="S35" s="221">
        <f t="shared" si="5"/>
        <v>7.386613837556283</v>
      </c>
    </row>
    <row r="36" spans="1:239" ht="15" customHeight="1">
      <c r="A36" s="10" t="s">
        <v>45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</row>
    <row r="37" spans="1:19" ht="15" customHeight="1">
      <c r="A37" s="76"/>
      <c r="B37" s="78"/>
      <c r="C37" s="78"/>
      <c r="D37" s="79"/>
      <c r="E37" s="79"/>
      <c r="F37" s="79"/>
      <c r="G37" s="79"/>
      <c r="H37" s="79"/>
      <c r="I37" s="46"/>
      <c r="J37" s="46"/>
      <c r="K37" s="80"/>
      <c r="L37" s="81"/>
      <c r="M37" s="81"/>
      <c r="N37" s="79"/>
      <c r="O37" s="79"/>
      <c r="P37" s="79"/>
      <c r="Q37" s="79"/>
      <c r="R37" s="79"/>
      <c r="S37" s="46"/>
    </row>
    <row r="38" spans="1:19" ht="15" customHeight="1">
      <c r="A38" s="237" t="s">
        <v>87</v>
      </c>
      <c r="B38" s="237"/>
      <c r="C38" s="26"/>
      <c r="D38" s="27"/>
      <c r="E38" s="28"/>
      <c r="F38" s="28"/>
      <c r="G38" s="28"/>
      <c r="H38" s="28"/>
      <c r="I38" s="29"/>
      <c r="J38" s="29"/>
      <c r="K38" s="30"/>
      <c r="L38" s="31"/>
      <c r="M38" s="31"/>
      <c r="N38" s="32"/>
      <c r="O38" s="32"/>
      <c r="P38" s="32"/>
      <c r="Q38" s="32"/>
      <c r="R38" s="32"/>
      <c r="S38" s="33"/>
    </row>
    <row r="39" spans="1:19" ht="15" customHeight="1">
      <c r="A39" s="238" t="s">
        <v>86</v>
      </c>
      <c r="B39" s="238" t="s">
        <v>48</v>
      </c>
      <c r="C39" s="231" t="s">
        <v>15</v>
      </c>
      <c r="D39" s="232"/>
      <c r="E39" s="232"/>
      <c r="F39" s="232"/>
      <c r="G39" s="232"/>
      <c r="H39" s="232"/>
      <c r="I39" s="244"/>
      <c r="J39" s="87"/>
      <c r="K39" s="238" t="s">
        <v>86</v>
      </c>
      <c r="L39" s="238" t="s">
        <v>48</v>
      </c>
      <c r="M39" s="241" t="s">
        <v>16</v>
      </c>
      <c r="N39" s="242"/>
      <c r="O39" s="242"/>
      <c r="P39" s="242"/>
      <c r="Q39" s="242"/>
      <c r="R39" s="242"/>
      <c r="S39" s="243"/>
    </row>
    <row r="40" spans="1:19" ht="27" customHeight="1">
      <c r="A40" s="239"/>
      <c r="B40" s="239"/>
      <c r="C40" s="83">
        <v>2015</v>
      </c>
      <c r="D40" s="83">
        <v>2016</v>
      </c>
      <c r="E40" s="83">
        <v>2017</v>
      </c>
      <c r="F40" s="83">
        <v>2018</v>
      </c>
      <c r="G40" s="3" t="s">
        <v>569</v>
      </c>
      <c r="H40" s="3" t="s">
        <v>570</v>
      </c>
      <c r="I40" s="3" t="s">
        <v>571</v>
      </c>
      <c r="J40" s="90"/>
      <c r="K40" s="239"/>
      <c r="L40" s="239"/>
      <c r="M40" s="83">
        <v>2015</v>
      </c>
      <c r="N40" s="83">
        <v>2016</v>
      </c>
      <c r="O40" s="83">
        <v>2017</v>
      </c>
      <c r="P40" s="83">
        <v>2018</v>
      </c>
      <c r="Q40" s="3" t="s">
        <v>569</v>
      </c>
      <c r="R40" s="3" t="s">
        <v>570</v>
      </c>
      <c r="S40" s="3" t="s">
        <v>571</v>
      </c>
    </row>
    <row r="41" spans="1:20" ht="15" customHeight="1">
      <c r="A41" s="35">
        <v>1</v>
      </c>
      <c r="B41" s="77" t="s">
        <v>142</v>
      </c>
      <c r="C41" s="38" t="s">
        <v>336</v>
      </c>
      <c r="D41" s="95" t="s">
        <v>336</v>
      </c>
      <c r="E41" s="38" t="s">
        <v>336</v>
      </c>
      <c r="F41" s="95"/>
      <c r="G41" s="121">
        <f>_xlfn.IFERROR(F41/C41*100-100,"")</f>
      </c>
      <c r="H41" s="121">
        <f>_xlfn.IFERROR(F41/D41*100-100,"")</f>
      </c>
      <c r="I41" s="121">
        <f>_xlfn.IFERROR(F41/E41*100-100,"")</f>
      </c>
      <c r="J41" s="49"/>
      <c r="K41" s="35">
        <v>1</v>
      </c>
      <c r="L41" s="77" t="s">
        <v>142</v>
      </c>
      <c r="M41" s="38">
        <v>3700</v>
      </c>
      <c r="N41" s="95" t="s">
        <v>336</v>
      </c>
      <c r="O41" s="38" t="s">
        <v>336</v>
      </c>
      <c r="P41" s="95">
        <v>24261.000000000004</v>
      </c>
      <c r="Q41" s="121">
        <f>_xlfn.IFERROR(P41/M41*100-100,"")</f>
        <v>555.7027027027028</v>
      </c>
      <c r="R41" s="121">
        <f>_xlfn.IFERROR(P41/N41*100-100,"")</f>
      </c>
      <c r="S41" s="121">
        <f>_xlfn.IFERROR(P41/O41*100-100,"")</f>
      </c>
      <c r="T41" s="137"/>
    </row>
    <row r="42" spans="1:20" ht="15" customHeight="1">
      <c r="A42" s="42">
        <v>2</v>
      </c>
      <c r="B42" s="78" t="s">
        <v>143</v>
      </c>
      <c r="C42" s="45" t="s">
        <v>336</v>
      </c>
      <c r="D42" s="94" t="s">
        <v>336</v>
      </c>
      <c r="E42" s="45" t="s">
        <v>336</v>
      </c>
      <c r="F42" s="94"/>
      <c r="G42" s="121">
        <f aca="true" t="shared" si="6" ref="G42:G105">_xlfn.IFERROR(F42/C42*100-100,"")</f>
      </c>
      <c r="H42" s="121">
        <f aca="true" t="shared" si="7" ref="H42:H105">_xlfn.IFERROR(F42/D42*100-100,"")</f>
      </c>
      <c r="I42" s="121">
        <f aca="true" t="shared" si="8" ref="I42:I105">_xlfn.IFERROR(F42/E42*100-100,"")</f>
      </c>
      <c r="J42" s="46"/>
      <c r="K42" s="42">
        <v>2</v>
      </c>
      <c r="L42" s="78" t="s">
        <v>143</v>
      </c>
      <c r="M42" s="45">
        <v>2158</v>
      </c>
      <c r="N42" s="94">
        <v>15092</v>
      </c>
      <c r="O42" s="45">
        <v>6365</v>
      </c>
      <c r="P42" s="94"/>
      <c r="Q42" s="121">
        <f aca="true" t="shared" si="9" ref="Q42:Q105">_xlfn.IFERROR(P42/M42*100-100,"")</f>
        <v>-100</v>
      </c>
      <c r="R42" s="121">
        <f aca="true" t="shared" si="10" ref="R42:R105">_xlfn.IFERROR(P42/N42*100-100,"")</f>
        <v>-100</v>
      </c>
      <c r="S42" s="121">
        <f aca="true" t="shared" si="11" ref="S42:S105">_xlfn.IFERROR(P42/O42*100-100,"")</f>
        <v>-100</v>
      </c>
      <c r="T42" s="137"/>
    </row>
    <row r="43" spans="1:20" ht="15" customHeight="1">
      <c r="A43" s="42">
        <v>3</v>
      </c>
      <c r="B43" s="78" t="s">
        <v>144</v>
      </c>
      <c r="C43" s="45">
        <v>6093</v>
      </c>
      <c r="D43" s="94">
        <v>3646</v>
      </c>
      <c r="E43" s="45">
        <v>10041</v>
      </c>
      <c r="F43" s="94"/>
      <c r="G43" s="121">
        <f t="shared" si="6"/>
        <v>-100</v>
      </c>
      <c r="H43" s="121">
        <f t="shared" si="7"/>
        <v>-100</v>
      </c>
      <c r="I43" s="121">
        <f t="shared" si="8"/>
        <v>-100</v>
      </c>
      <c r="J43" s="46"/>
      <c r="K43" s="42">
        <v>3</v>
      </c>
      <c r="L43" s="78" t="s">
        <v>144</v>
      </c>
      <c r="M43" s="45">
        <v>807831</v>
      </c>
      <c r="N43" s="94">
        <v>1386948</v>
      </c>
      <c r="O43" s="45">
        <v>1079281.9999999998</v>
      </c>
      <c r="P43" s="94">
        <v>804795.0000000003</v>
      </c>
      <c r="Q43" s="121">
        <f t="shared" si="9"/>
        <v>-0.37582118042011814</v>
      </c>
      <c r="R43" s="121">
        <f t="shared" si="10"/>
        <v>-41.97367168776333</v>
      </c>
      <c r="S43" s="121">
        <f t="shared" si="11"/>
        <v>-25.432370779833207</v>
      </c>
      <c r="T43" s="137"/>
    </row>
    <row r="44" spans="1:20" ht="15" customHeight="1">
      <c r="A44" s="42">
        <v>4</v>
      </c>
      <c r="B44" s="78" t="s">
        <v>145</v>
      </c>
      <c r="C44" s="45">
        <v>1322941</v>
      </c>
      <c r="D44" s="94">
        <v>1713813</v>
      </c>
      <c r="E44" s="45">
        <v>1687216.0000000002</v>
      </c>
      <c r="F44" s="94">
        <v>1753239</v>
      </c>
      <c r="G44" s="121">
        <f t="shared" si="6"/>
        <v>32.525864721102465</v>
      </c>
      <c r="H44" s="121">
        <f t="shared" si="7"/>
        <v>2.3004843585618744</v>
      </c>
      <c r="I44" s="121">
        <f t="shared" si="8"/>
        <v>3.9131326398042603</v>
      </c>
      <c r="J44" s="46"/>
      <c r="K44" s="42">
        <v>4</v>
      </c>
      <c r="L44" s="78" t="s">
        <v>145</v>
      </c>
      <c r="M44" s="45">
        <v>18767506</v>
      </c>
      <c r="N44" s="94">
        <v>28811506</v>
      </c>
      <c r="O44" s="45">
        <v>21976408.999999993</v>
      </c>
      <c r="P44" s="94">
        <v>52504973.00000004</v>
      </c>
      <c r="Q44" s="121">
        <f t="shared" si="9"/>
        <v>179.76531884417693</v>
      </c>
      <c r="R44" s="121">
        <f t="shared" si="10"/>
        <v>82.23612816351925</v>
      </c>
      <c r="S44" s="121">
        <f t="shared" si="11"/>
        <v>138.9151612531422</v>
      </c>
      <c r="T44" s="137"/>
    </row>
    <row r="45" spans="1:20" ht="15" customHeight="1">
      <c r="A45" s="42">
        <v>5</v>
      </c>
      <c r="B45" s="78" t="s">
        <v>146</v>
      </c>
      <c r="C45" s="45" t="s">
        <v>336</v>
      </c>
      <c r="D45" s="94" t="s">
        <v>336</v>
      </c>
      <c r="E45" s="45">
        <v>41269</v>
      </c>
      <c r="F45" s="94"/>
      <c r="G45" s="121">
        <f t="shared" si="6"/>
      </c>
      <c r="H45" s="121">
        <f t="shared" si="7"/>
      </c>
      <c r="I45" s="121">
        <f t="shared" si="8"/>
        <v>-100</v>
      </c>
      <c r="J45" s="46"/>
      <c r="K45" s="42">
        <v>5</v>
      </c>
      <c r="L45" s="78" t="s">
        <v>146</v>
      </c>
      <c r="M45" s="45">
        <v>84201</v>
      </c>
      <c r="N45" s="94">
        <v>175340</v>
      </c>
      <c r="O45" s="45">
        <v>67828.00000000001</v>
      </c>
      <c r="P45" s="94">
        <v>60051.00000000001</v>
      </c>
      <c r="Q45" s="121">
        <f t="shared" si="9"/>
        <v>-28.68136957993373</v>
      </c>
      <c r="R45" s="121">
        <f t="shared" si="10"/>
        <v>-65.75168244553439</v>
      </c>
      <c r="S45" s="121">
        <f t="shared" si="11"/>
        <v>-11.465766350179877</v>
      </c>
      <c r="T45" s="137"/>
    </row>
    <row r="46" spans="1:20" ht="15" customHeight="1">
      <c r="A46" s="42">
        <v>6</v>
      </c>
      <c r="B46" s="78" t="s">
        <v>56</v>
      </c>
      <c r="C46" s="45">
        <v>32094880</v>
      </c>
      <c r="D46" s="94">
        <v>29012983</v>
      </c>
      <c r="E46" s="45">
        <v>33085754.000000034</v>
      </c>
      <c r="F46" s="94">
        <v>26160848.00000002</v>
      </c>
      <c r="G46" s="121">
        <f t="shared" si="6"/>
        <v>-18.489030025972937</v>
      </c>
      <c r="H46" s="121">
        <f t="shared" si="7"/>
        <v>-9.83054724155727</v>
      </c>
      <c r="I46" s="121">
        <f t="shared" si="8"/>
        <v>-20.930174358426314</v>
      </c>
      <c r="J46" s="46"/>
      <c r="K46" s="42">
        <v>6</v>
      </c>
      <c r="L46" s="78" t="s">
        <v>56</v>
      </c>
      <c r="M46" s="45">
        <v>189695943</v>
      </c>
      <c r="N46" s="94">
        <v>210468543</v>
      </c>
      <c r="O46" s="45">
        <v>210840805.00000003</v>
      </c>
      <c r="P46" s="94">
        <v>214596975.00000006</v>
      </c>
      <c r="Q46" s="121">
        <f t="shared" si="9"/>
        <v>13.126813154881262</v>
      </c>
      <c r="R46" s="121">
        <f t="shared" si="10"/>
        <v>1.961543488235236</v>
      </c>
      <c r="S46" s="121">
        <f t="shared" si="11"/>
        <v>1.7815194738988112</v>
      </c>
      <c r="T46" s="137"/>
    </row>
    <row r="47" spans="1:20" ht="15" customHeight="1">
      <c r="A47" s="42">
        <v>7</v>
      </c>
      <c r="B47" s="78" t="s">
        <v>147</v>
      </c>
      <c r="C47" s="45" t="s">
        <v>336</v>
      </c>
      <c r="D47" s="94" t="s">
        <v>336</v>
      </c>
      <c r="E47" s="45"/>
      <c r="F47" s="94"/>
      <c r="G47" s="121">
        <f t="shared" si="6"/>
      </c>
      <c r="H47" s="121">
        <f t="shared" si="7"/>
      </c>
      <c r="I47" s="121">
        <f t="shared" si="8"/>
      </c>
      <c r="J47" s="46"/>
      <c r="K47" s="42">
        <v>7</v>
      </c>
      <c r="L47" s="78" t="s">
        <v>147</v>
      </c>
      <c r="M47" s="45">
        <v>17712</v>
      </c>
      <c r="N47" s="94">
        <v>16769</v>
      </c>
      <c r="O47" s="45">
        <v>24702</v>
      </c>
      <c r="P47" s="94">
        <v>16497</v>
      </c>
      <c r="Q47" s="121">
        <f t="shared" si="9"/>
        <v>-6.859756097560975</v>
      </c>
      <c r="R47" s="121">
        <f t="shared" si="10"/>
        <v>-1.6220406702844485</v>
      </c>
      <c r="S47" s="121">
        <f t="shared" si="11"/>
        <v>-33.21593393247511</v>
      </c>
      <c r="T47" s="137"/>
    </row>
    <row r="48" spans="1:20" ht="15" customHeight="1">
      <c r="A48" s="42">
        <v>8</v>
      </c>
      <c r="B48" s="78" t="s">
        <v>148</v>
      </c>
      <c r="C48" s="45" t="s">
        <v>336</v>
      </c>
      <c r="D48" s="94">
        <v>3099</v>
      </c>
      <c r="E48" s="45">
        <v>9735</v>
      </c>
      <c r="F48" s="94">
        <v>4535</v>
      </c>
      <c r="G48" s="121">
        <f t="shared" si="6"/>
      </c>
      <c r="H48" s="121">
        <f t="shared" si="7"/>
        <v>46.33752823491449</v>
      </c>
      <c r="I48" s="121">
        <f t="shared" si="8"/>
        <v>-53.41551104262969</v>
      </c>
      <c r="J48" s="46"/>
      <c r="K48" s="42">
        <v>8</v>
      </c>
      <c r="L48" s="78" t="s">
        <v>148</v>
      </c>
      <c r="M48" s="45">
        <v>374717</v>
      </c>
      <c r="N48" s="94">
        <v>257775</v>
      </c>
      <c r="O48" s="45">
        <v>198881.00000000003</v>
      </c>
      <c r="P48" s="94">
        <v>210400.00000000006</v>
      </c>
      <c r="Q48" s="121">
        <f t="shared" si="9"/>
        <v>-43.85095952412086</v>
      </c>
      <c r="R48" s="121">
        <f t="shared" si="10"/>
        <v>-18.37843080205603</v>
      </c>
      <c r="S48" s="121">
        <f t="shared" si="11"/>
        <v>5.791905712461244</v>
      </c>
      <c r="T48" s="137"/>
    </row>
    <row r="49" spans="1:20" ht="15" customHeight="1">
      <c r="A49" s="42">
        <v>9</v>
      </c>
      <c r="B49" s="78" t="s">
        <v>149</v>
      </c>
      <c r="C49" s="45">
        <v>7101</v>
      </c>
      <c r="D49" s="94" t="s">
        <v>336</v>
      </c>
      <c r="E49" s="45">
        <v>13872511</v>
      </c>
      <c r="F49" s="94"/>
      <c r="G49" s="121">
        <f t="shared" si="6"/>
        <v>-100</v>
      </c>
      <c r="H49" s="121">
        <f t="shared" si="7"/>
      </c>
      <c r="I49" s="121">
        <f t="shared" si="8"/>
        <v>-100</v>
      </c>
      <c r="J49" s="46"/>
      <c r="K49" s="42">
        <v>9</v>
      </c>
      <c r="L49" s="78" t="s">
        <v>149</v>
      </c>
      <c r="M49" s="45">
        <v>185623</v>
      </c>
      <c r="N49" s="94">
        <v>66887</v>
      </c>
      <c r="O49" s="45">
        <v>7350115</v>
      </c>
      <c r="P49" s="94">
        <v>56212</v>
      </c>
      <c r="Q49" s="121">
        <f t="shared" si="9"/>
        <v>-69.71711479719647</v>
      </c>
      <c r="R49" s="121">
        <f t="shared" si="10"/>
        <v>-15.959753016281184</v>
      </c>
      <c r="S49" s="121">
        <f t="shared" si="11"/>
        <v>-99.23522285025473</v>
      </c>
      <c r="T49" s="137"/>
    </row>
    <row r="50" spans="1:20" ht="15" customHeight="1">
      <c r="A50" s="42">
        <v>10</v>
      </c>
      <c r="B50" s="78" t="s">
        <v>150</v>
      </c>
      <c r="C50" s="45" t="s">
        <v>336</v>
      </c>
      <c r="D50" s="94" t="s">
        <v>336</v>
      </c>
      <c r="E50" s="45"/>
      <c r="F50" s="94">
        <v>15314</v>
      </c>
      <c r="G50" s="121">
        <f t="shared" si="6"/>
      </c>
      <c r="H50" s="121">
        <f t="shared" si="7"/>
      </c>
      <c r="I50" s="121">
        <f t="shared" si="8"/>
      </c>
      <c r="J50" s="46"/>
      <c r="K50" s="42">
        <v>10</v>
      </c>
      <c r="L50" s="78" t="s">
        <v>150</v>
      </c>
      <c r="M50" s="45" t="s">
        <v>336</v>
      </c>
      <c r="N50" s="94" t="s">
        <v>336</v>
      </c>
      <c r="O50" s="45"/>
      <c r="P50" s="94">
        <v>1071</v>
      </c>
      <c r="Q50" s="121">
        <f t="shared" si="9"/>
      </c>
      <c r="R50" s="121">
        <f t="shared" si="10"/>
      </c>
      <c r="S50" s="121">
        <f t="shared" si="11"/>
      </c>
      <c r="T50" s="137"/>
    </row>
    <row r="51" spans="1:20" ht="15" customHeight="1">
      <c r="A51" s="42">
        <v>11</v>
      </c>
      <c r="B51" s="78" t="s">
        <v>63</v>
      </c>
      <c r="C51" s="45">
        <v>92445031</v>
      </c>
      <c r="D51" s="94">
        <v>92429905</v>
      </c>
      <c r="E51" s="45">
        <v>99579792.00000001</v>
      </c>
      <c r="F51" s="94">
        <v>77913596</v>
      </c>
      <c r="G51" s="121">
        <f t="shared" si="6"/>
        <v>-15.719000624273676</v>
      </c>
      <c r="H51" s="121">
        <f t="shared" si="7"/>
        <v>-15.705208179106094</v>
      </c>
      <c r="I51" s="121">
        <f t="shared" si="8"/>
        <v>-21.75762327360556</v>
      </c>
      <c r="J51" s="46"/>
      <c r="K51" s="42">
        <v>11</v>
      </c>
      <c r="L51" s="78" t="s">
        <v>63</v>
      </c>
      <c r="M51" s="45">
        <v>34879720</v>
      </c>
      <c r="N51" s="94">
        <v>39375777</v>
      </c>
      <c r="O51" s="45">
        <v>42861045.99999993</v>
      </c>
      <c r="P51" s="94">
        <v>35909845.000000015</v>
      </c>
      <c r="Q51" s="121">
        <f t="shared" si="9"/>
        <v>2.9533637311309064</v>
      </c>
      <c r="R51" s="121">
        <f t="shared" si="10"/>
        <v>-8.802193287512736</v>
      </c>
      <c r="S51" s="121">
        <f t="shared" si="11"/>
        <v>-16.217991973410832</v>
      </c>
      <c r="T51" s="137"/>
    </row>
    <row r="52" spans="1:20" ht="15" customHeight="1">
      <c r="A52" s="42">
        <v>12</v>
      </c>
      <c r="B52" s="78" t="s">
        <v>151</v>
      </c>
      <c r="C52" s="45">
        <v>9832957</v>
      </c>
      <c r="D52" s="94">
        <v>7942134</v>
      </c>
      <c r="E52" s="45">
        <v>18524368.999999996</v>
      </c>
      <c r="F52" s="94">
        <v>18908204.99999999</v>
      </c>
      <c r="G52" s="121">
        <f t="shared" si="6"/>
        <v>92.29418983526512</v>
      </c>
      <c r="H52" s="121">
        <f t="shared" si="7"/>
        <v>138.074615714114</v>
      </c>
      <c r="I52" s="121">
        <f t="shared" si="8"/>
        <v>2.072059782441144</v>
      </c>
      <c r="J52" s="46"/>
      <c r="K52" s="42">
        <v>12</v>
      </c>
      <c r="L52" s="78" t="s">
        <v>151</v>
      </c>
      <c r="M52" s="45">
        <v>16815638</v>
      </c>
      <c r="N52" s="94">
        <v>13835131</v>
      </c>
      <c r="O52" s="45">
        <v>11451943</v>
      </c>
      <c r="P52" s="94">
        <v>12277416.000000002</v>
      </c>
      <c r="Q52" s="121">
        <f t="shared" si="9"/>
        <v>-26.988104762959324</v>
      </c>
      <c r="R52" s="121">
        <f t="shared" si="10"/>
        <v>-11.259127217516024</v>
      </c>
      <c r="S52" s="121">
        <f t="shared" si="11"/>
        <v>7.208147997243813</v>
      </c>
      <c r="T52" s="137"/>
    </row>
    <row r="53" spans="1:20" ht="15" customHeight="1">
      <c r="A53" s="42">
        <v>13</v>
      </c>
      <c r="B53" s="78" t="s">
        <v>70</v>
      </c>
      <c r="C53" s="45">
        <v>31252700</v>
      </c>
      <c r="D53" s="94">
        <v>51882388</v>
      </c>
      <c r="E53" s="45">
        <v>73872485</v>
      </c>
      <c r="F53" s="94">
        <v>96279620.00000001</v>
      </c>
      <c r="G53" s="121">
        <f t="shared" si="6"/>
        <v>208.06816691037898</v>
      </c>
      <c r="H53" s="121">
        <f t="shared" si="7"/>
        <v>85.572838320395</v>
      </c>
      <c r="I53" s="121">
        <f t="shared" si="8"/>
        <v>30.3321798366469</v>
      </c>
      <c r="J53" s="46"/>
      <c r="K53" s="42">
        <v>13</v>
      </c>
      <c r="L53" s="78" t="s">
        <v>70</v>
      </c>
      <c r="M53" s="45">
        <v>6634999</v>
      </c>
      <c r="N53" s="94">
        <v>9134699</v>
      </c>
      <c r="O53" s="45">
        <v>10849175.999999993</v>
      </c>
      <c r="P53" s="94">
        <v>9488201.000000004</v>
      </c>
      <c r="Q53" s="121">
        <f t="shared" si="9"/>
        <v>43.00229736281804</v>
      </c>
      <c r="R53" s="121">
        <f t="shared" si="10"/>
        <v>3.8698812079084774</v>
      </c>
      <c r="S53" s="121">
        <f t="shared" si="11"/>
        <v>-12.544501075473292</v>
      </c>
      <c r="T53" s="137"/>
    </row>
    <row r="54" spans="1:20" ht="15" customHeight="1">
      <c r="A54" s="42">
        <v>14</v>
      </c>
      <c r="B54" s="78" t="s">
        <v>152</v>
      </c>
      <c r="C54" s="45">
        <v>238478</v>
      </c>
      <c r="D54" s="94">
        <v>953076</v>
      </c>
      <c r="E54" s="45">
        <v>48027</v>
      </c>
      <c r="F54" s="94">
        <v>101950</v>
      </c>
      <c r="G54" s="121">
        <f t="shared" si="6"/>
        <v>-57.249725341540945</v>
      </c>
      <c r="H54" s="121">
        <f t="shared" si="7"/>
        <v>-89.30305662927196</v>
      </c>
      <c r="I54" s="121">
        <f t="shared" si="8"/>
        <v>112.27642784267181</v>
      </c>
      <c r="J54" s="46"/>
      <c r="K54" s="42">
        <v>14</v>
      </c>
      <c r="L54" s="78" t="s">
        <v>152</v>
      </c>
      <c r="M54" s="45">
        <v>1250504</v>
      </c>
      <c r="N54" s="94">
        <v>819282</v>
      </c>
      <c r="O54" s="45">
        <v>1778381.9999999995</v>
      </c>
      <c r="P54" s="94">
        <v>1289414</v>
      </c>
      <c r="Q54" s="121">
        <f t="shared" si="9"/>
        <v>3.1115454248846817</v>
      </c>
      <c r="R54" s="121">
        <f t="shared" si="10"/>
        <v>57.3834162107797</v>
      </c>
      <c r="S54" s="121">
        <f t="shared" si="11"/>
        <v>-27.495105101153726</v>
      </c>
      <c r="T54" s="137"/>
    </row>
    <row r="55" spans="1:20" ht="15" customHeight="1">
      <c r="A55" s="42">
        <v>15</v>
      </c>
      <c r="B55" s="78" t="s">
        <v>153</v>
      </c>
      <c r="C55" s="45">
        <v>842340</v>
      </c>
      <c r="D55" s="94">
        <v>568237</v>
      </c>
      <c r="E55" s="45">
        <v>103613.00000000001</v>
      </c>
      <c r="F55" s="94">
        <v>545776.9999999999</v>
      </c>
      <c r="G55" s="121">
        <f t="shared" si="6"/>
        <v>-35.20704228696252</v>
      </c>
      <c r="H55" s="121">
        <f t="shared" si="7"/>
        <v>-3.9525761258066865</v>
      </c>
      <c r="I55" s="121">
        <f t="shared" si="8"/>
        <v>426.7456786310596</v>
      </c>
      <c r="J55" s="46"/>
      <c r="K55" s="42">
        <v>15</v>
      </c>
      <c r="L55" s="78" t="s">
        <v>153</v>
      </c>
      <c r="M55" s="45">
        <v>2592343</v>
      </c>
      <c r="N55" s="94">
        <v>952872</v>
      </c>
      <c r="O55" s="45">
        <v>804262.9999999999</v>
      </c>
      <c r="P55" s="94">
        <v>1476835.0000000005</v>
      </c>
      <c r="Q55" s="121">
        <f t="shared" si="9"/>
        <v>-43.03087978712692</v>
      </c>
      <c r="R55" s="121">
        <f t="shared" si="10"/>
        <v>54.987763309237806</v>
      </c>
      <c r="S55" s="121">
        <f t="shared" si="11"/>
        <v>83.62587859941345</v>
      </c>
      <c r="T55" s="137"/>
    </row>
    <row r="56" spans="1:20" ht="15" customHeight="1">
      <c r="A56" s="42">
        <v>16</v>
      </c>
      <c r="B56" s="78" t="s">
        <v>154</v>
      </c>
      <c r="C56" s="45">
        <v>373614781</v>
      </c>
      <c r="D56" s="94">
        <v>461114229</v>
      </c>
      <c r="E56" s="45">
        <v>328524938.99999994</v>
      </c>
      <c r="F56" s="94">
        <v>183369151</v>
      </c>
      <c r="G56" s="121">
        <f t="shared" si="6"/>
        <v>-50.920263243011256</v>
      </c>
      <c r="H56" s="121">
        <f t="shared" si="7"/>
        <v>-60.23346505752699</v>
      </c>
      <c r="I56" s="121">
        <f t="shared" si="8"/>
        <v>-44.184100130066525</v>
      </c>
      <c r="J56" s="46"/>
      <c r="K56" s="42">
        <v>16</v>
      </c>
      <c r="L56" s="78" t="s">
        <v>154</v>
      </c>
      <c r="M56" s="45">
        <v>56891766</v>
      </c>
      <c r="N56" s="94">
        <v>94742038</v>
      </c>
      <c r="O56" s="45">
        <v>55289743.999999985</v>
      </c>
      <c r="P56" s="94">
        <v>53273602.000000015</v>
      </c>
      <c r="Q56" s="121">
        <f t="shared" si="9"/>
        <v>-6.359732267759071</v>
      </c>
      <c r="R56" s="121">
        <f t="shared" si="10"/>
        <v>-43.76983741895016</v>
      </c>
      <c r="S56" s="121">
        <f t="shared" si="11"/>
        <v>-3.646502685923039</v>
      </c>
      <c r="T56" s="137"/>
    </row>
    <row r="57" spans="1:20" ht="15" customHeight="1">
      <c r="A57" s="42">
        <v>17</v>
      </c>
      <c r="B57" s="78" t="s">
        <v>155</v>
      </c>
      <c r="C57" s="45">
        <v>9296047</v>
      </c>
      <c r="D57" s="94">
        <v>8583035</v>
      </c>
      <c r="E57" s="45">
        <v>11865336</v>
      </c>
      <c r="F57" s="94">
        <v>8864680.999999998</v>
      </c>
      <c r="G57" s="121">
        <f t="shared" si="6"/>
        <v>-4.640316470000656</v>
      </c>
      <c r="H57" s="121">
        <f t="shared" si="7"/>
        <v>3.281426674830044</v>
      </c>
      <c r="I57" s="121">
        <f t="shared" si="8"/>
        <v>-25.28925434559966</v>
      </c>
      <c r="J57" s="46"/>
      <c r="K57" s="42">
        <v>17</v>
      </c>
      <c r="L57" s="78" t="s">
        <v>155</v>
      </c>
      <c r="M57" s="45">
        <v>12235085</v>
      </c>
      <c r="N57" s="94">
        <v>24886151</v>
      </c>
      <c r="O57" s="45">
        <v>13163387.999999996</v>
      </c>
      <c r="P57" s="94">
        <v>12369745.999999998</v>
      </c>
      <c r="Q57" s="121">
        <f t="shared" si="9"/>
        <v>1.1006135225051423</v>
      </c>
      <c r="R57" s="121">
        <f t="shared" si="10"/>
        <v>-50.29465986925821</v>
      </c>
      <c r="S57" s="121">
        <f t="shared" si="11"/>
        <v>-6.029162097174364</v>
      </c>
      <c r="T57" s="137"/>
    </row>
    <row r="58" spans="1:20" ht="15" customHeight="1">
      <c r="A58" s="42">
        <v>18</v>
      </c>
      <c r="B58" s="78" t="s">
        <v>156</v>
      </c>
      <c r="C58" s="45">
        <v>25522616</v>
      </c>
      <c r="D58" s="94">
        <v>26230709</v>
      </c>
      <c r="E58" s="45">
        <v>29265554</v>
      </c>
      <c r="F58" s="94">
        <v>34725989</v>
      </c>
      <c r="G58" s="121">
        <f t="shared" si="6"/>
        <v>36.059677424916</v>
      </c>
      <c r="H58" s="121">
        <f t="shared" si="7"/>
        <v>32.38677231332176</v>
      </c>
      <c r="I58" s="121">
        <f t="shared" si="8"/>
        <v>18.658232131877625</v>
      </c>
      <c r="J58" s="46"/>
      <c r="K58" s="42">
        <v>18</v>
      </c>
      <c r="L58" s="78" t="s">
        <v>156</v>
      </c>
      <c r="M58" s="45">
        <v>21577227</v>
      </c>
      <c r="N58" s="94">
        <v>23687307</v>
      </c>
      <c r="O58" s="45">
        <v>25482258.000000015</v>
      </c>
      <c r="P58" s="94">
        <v>27968662.99999999</v>
      </c>
      <c r="Q58" s="121">
        <f t="shared" si="9"/>
        <v>29.621211289105815</v>
      </c>
      <c r="R58" s="121">
        <f t="shared" si="10"/>
        <v>18.074473387793688</v>
      </c>
      <c r="S58" s="121">
        <f t="shared" si="11"/>
        <v>9.7573966953791</v>
      </c>
      <c r="T58" s="137"/>
    </row>
    <row r="59" spans="1:20" ht="15" customHeight="1">
      <c r="A59" s="42">
        <v>19</v>
      </c>
      <c r="B59" s="78" t="s">
        <v>157</v>
      </c>
      <c r="C59" s="45">
        <v>37515</v>
      </c>
      <c r="D59" s="94">
        <v>44866</v>
      </c>
      <c r="E59" s="45">
        <v>450512</v>
      </c>
      <c r="F59" s="94">
        <v>1464582</v>
      </c>
      <c r="G59" s="121">
        <f t="shared" si="6"/>
        <v>3803.9904038384648</v>
      </c>
      <c r="H59" s="121">
        <f t="shared" si="7"/>
        <v>3164.347167119868</v>
      </c>
      <c r="I59" s="121">
        <f t="shared" si="8"/>
        <v>225.09278332208686</v>
      </c>
      <c r="J59" s="46"/>
      <c r="K59" s="42">
        <v>19</v>
      </c>
      <c r="L59" s="78" t="s">
        <v>157</v>
      </c>
      <c r="M59" s="45">
        <v>6096022</v>
      </c>
      <c r="N59" s="94">
        <v>2156863</v>
      </c>
      <c r="O59" s="45">
        <v>1743127.999999999</v>
      </c>
      <c r="P59" s="94">
        <v>1906194.0000000007</v>
      </c>
      <c r="Q59" s="121">
        <f t="shared" si="9"/>
        <v>-68.73052623497749</v>
      </c>
      <c r="R59" s="121">
        <f t="shared" si="10"/>
        <v>-11.621924990136108</v>
      </c>
      <c r="S59" s="121">
        <f t="shared" si="11"/>
        <v>9.354792074936654</v>
      </c>
      <c r="T59" s="137"/>
    </row>
    <row r="60" spans="1:20" ht="15" customHeight="1">
      <c r="A60" s="42">
        <v>20</v>
      </c>
      <c r="B60" s="78" t="s">
        <v>158</v>
      </c>
      <c r="C60" s="45">
        <v>14119894</v>
      </c>
      <c r="D60" s="94">
        <v>4032062</v>
      </c>
      <c r="E60" s="45">
        <v>65702</v>
      </c>
      <c r="F60" s="94">
        <v>3721</v>
      </c>
      <c r="G60" s="121">
        <f t="shared" si="6"/>
        <v>-99.97364711094856</v>
      </c>
      <c r="H60" s="121">
        <f t="shared" si="7"/>
        <v>-99.90771471272019</v>
      </c>
      <c r="I60" s="121">
        <f t="shared" si="8"/>
        <v>-94.33654987671608</v>
      </c>
      <c r="J60" s="46"/>
      <c r="K60" s="42">
        <v>20</v>
      </c>
      <c r="L60" s="78" t="s">
        <v>158</v>
      </c>
      <c r="M60" s="45">
        <v>5058198</v>
      </c>
      <c r="N60" s="94">
        <v>3105783</v>
      </c>
      <c r="O60" s="45">
        <v>26807652.999999993</v>
      </c>
      <c r="P60" s="94">
        <v>76995952.00000003</v>
      </c>
      <c r="Q60" s="121">
        <f t="shared" si="9"/>
        <v>1422.2012266028341</v>
      </c>
      <c r="R60" s="121">
        <f t="shared" si="10"/>
        <v>2379.1156368619454</v>
      </c>
      <c r="S60" s="121">
        <f t="shared" si="11"/>
        <v>187.21631095418928</v>
      </c>
      <c r="T60" s="137"/>
    </row>
    <row r="61" spans="1:20" ht="15" customHeight="1">
      <c r="A61" s="42">
        <v>21</v>
      </c>
      <c r="B61" s="78" t="s">
        <v>159</v>
      </c>
      <c r="C61" s="45" t="s">
        <v>336</v>
      </c>
      <c r="D61" s="94" t="s">
        <v>336</v>
      </c>
      <c r="E61" s="45">
        <v>20000</v>
      </c>
      <c r="F61" s="94"/>
      <c r="G61" s="121">
        <f t="shared" si="6"/>
      </c>
      <c r="H61" s="121">
        <f t="shared" si="7"/>
      </c>
      <c r="I61" s="121">
        <f t="shared" si="8"/>
        <v>-100</v>
      </c>
      <c r="J61" s="46"/>
      <c r="K61" s="42">
        <v>21</v>
      </c>
      <c r="L61" s="78" t="s">
        <v>159</v>
      </c>
      <c r="M61" s="45">
        <v>314043</v>
      </c>
      <c r="N61" s="94">
        <v>131706</v>
      </c>
      <c r="O61" s="45">
        <v>291247</v>
      </c>
      <c r="P61" s="94">
        <v>154081.00000000003</v>
      </c>
      <c r="Q61" s="121">
        <f t="shared" si="9"/>
        <v>-50.936336743694326</v>
      </c>
      <c r="R61" s="121">
        <f t="shared" si="10"/>
        <v>16.988595811884082</v>
      </c>
      <c r="S61" s="121">
        <f t="shared" si="11"/>
        <v>-47.096107427715985</v>
      </c>
      <c r="T61" s="137"/>
    </row>
    <row r="62" spans="1:20" ht="15" customHeight="1">
      <c r="A62" s="42">
        <v>22</v>
      </c>
      <c r="B62" s="78" t="s">
        <v>160</v>
      </c>
      <c r="C62" s="45" t="s">
        <v>336</v>
      </c>
      <c r="D62" s="94">
        <v>1186</v>
      </c>
      <c r="E62" s="45"/>
      <c r="F62" s="94">
        <v>9600</v>
      </c>
      <c r="G62" s="121">
        <f t="shared" si="6"/>
      </c>
      <c r="H62" s="121">
        <f t="shared" si="7"/>
        <v>709.4435075885328</v>
      </c>
      <c r="I62" s="121">
        <f t="shared" si="8"/>
      </c>
      <c r="J62" s="46"/>
      <c r="K62" s="42">
        <v>22</v>
      </c>
      <c r="L62" s="78" t="s">
        <v>160</v>
      </c>
      <c r="M62" s="45">
        <v>668595</v>
      </c>
      <c r="N62" s="94">
        <v>927533</v>
      </c>
      <c r="O62" s="45">
        <v>2793573.9999999995</v>
      </c>
      <c r="P62" s="94">
        <v>1633571</v>
      </c>
      <c r="Q62" s="121">
        <f t="shared" si="9"/>
        <v>144.3289285740994</v>
      </c>
      <c r="R62" s="121">
        <f t="shared" si="10"/>
        <v>76.11998710558007</v>
      </c>
      <c r="S62" s="121">
        <f t="shared" si="11"/>
        <v>-41.523976096570195</v>
      </c>
      <c r="T62" s="137"/>
    </row>
    <row r="63" spans="1:20" ht="15" customHeight="1">
      <c r="A63" s="42">
        <v>23</v>
      </c>
      <c r="B63" s="78" t="s">
        <v>161</v>
      </c>
      <c r="C63" s="45" t="s">
        <v>336</v>
      </c>
      <c r="D63" s="94" t="s">
        <v>336</v>
      </c>
      <c r="E63" s="45"/>
      <c r="F63" s="94"/>
      <c r="G63" s="121">
        <f t="shared" si="6"/>
      </c>
      <c r="H63" s="121">
        <f t="shared" si="7"/>
      </c>
      <c r="I63" s="121">
        <f t="shared" si="8"/>
      </c>
      <c r="J63" s="46"/>
      <c r="K63" s="42">
        <v>23</v>
      </c>
      <c r="L63" s="78" t="s">
        <v>161</v>
      </c>
      <c r="M63" s="45">
        <v>1818328</v>
      </c>
      <c r="N63" s="94">
        <v>12547</v>
      </c>
      <c r="O63" s="45">
        <v>71538</v>
      </c>
      <c r="P63" s="94">
        <v>734283.9999999999</v>
      </c>
      <c r="Q63" s="121">
        <f t="shared" si="9"/>
        <v>-59.61762674280989</v>
      </c>
      <c r="R63" s="121">
        <f t="shared" si="10"/>
        <v>5752.267474296644</v>
      </c>
      <c r="S63" s="121">
        <f t="shared" si="11"/>
        <v>926.425116721183</v>
      </c>
      <c r="T63" s="137"/>
    </row>
    <row r="64" spans="1:20" ht="15" customHeight="1">
      <c r="A64" s="42">
        <v>24</v>
      </c>
      <c r="B64" s="78" t="s">
        <v>162</v>
      </c>
      <c r="C64" s="45">
        <v>6583</v>
      </c>
      <c r="D64" s="94">
        <v>2746</v>
      </c>
      <c r="E64" s="45">
        <v>2655</v>
      </c>
      <c r="F64" s="94"/>
      <c r="G64" s="121">
        <f t="shared" si="6"/>
        <v>-100</v>
      </c>
      <c r="H64" s="121">
        <f t="shared" si="7"/>
        <v>-100</v>
      </c>
      <c r="I64" s="121">
        <f t="shared" si="8"/>
        <v>-100</v>
      </c>
      <c r="J64" s="46"/>
      <c r="K64" s="42">
        <v>24</v>
      </c>
      <c r="L64" s="78" t="s">
        <v>162</v>
      </c>
      <c r="M64" s="45">
        <v>146446</v>
      </c>
      <c r="N64" s="94">
        <v>120558</v>
      </c>
      <c r="O64" s="45">
        <v>178833.99999999997</v>
      </c>
      <c r="P64" s="94">
        <v>98720</v>
      </c>
      <c r="Q64" s="121">
        <f t="shared" si="9"/>
        <v>-32.589486909850734</v>
      </c>
      <c r="R64" s="121">
        <f t="shared" si="10"/>
        <v>-18.114102755520165</v>
      </c>
      <c r="S64" s="121">
        <f t="shared" si="11"/>
        <v>-44.79796906628493</v>
      </c>
      <c r="T64" s="137"/>
    </row>
    <row r="65" spans="1:20" ht="15" customHeight="1">
      <c r="A65" s="42">
        <v>25</v>
      </c>
      <c r="B65" s="78" t="s">
        <v>163</v>
      </c>
      <c r="C65" s="45">
        <v>17426412</v>
      </c>
      <c r="D65" s="94">
        <v>20296336</v>
      </c>
      <c r="E65" s="45">
        <v>21626318.000000004</v>
      </c>
      <c r="F65" s="94">
        <v>20168473.999999996</v>
      </c>
      <c r="G65" s="121">
        <f t="shared" si="6"/>
        <v>15.735092226672904</v>
      </c>
      <c r="H65" s="121">
        <f t="shared" si="7"/>
        <v>-0.6299757749379182</v>
      </c>
      <c r="I65" s="121">
        <f t="shared" si="8"/>
        <v>-6.741064290278203</v>
      </c>
      <c r="J65" s="46"/>
      <c r="K65" s="42">
        <v>25</v>
      </c>
      <c r="L65" s="78" t="s">
        <v>163</v>
      </c>
      <c r="M65" s="45">
        <v>13435313</v>
      </c>
      <c r="N65" s="94">
        <v>13861049</v>
      </c>
      <c r="O65" s="45">
        <v>12795185.000000002</v>
      </c>
      <c r="P65" s="94">
        <v>13645380</v>
      </c>
      <c r="Q65" s="121">
        <f t="shared" si="9"/>
        <v>1.5635437745291227</v>
      </c>
      <c r="R65" s="121">
        <f t="shared" si="10"/>
        <v>-1.5559356294029385</v>
      </c>
      <c r="S65" s="121">
        <f t="shared" si="11"/>
        <v>6.644647967184511</v>
      </c>
      <c r="T65" s="137"/>
    </row>
    <row r="66" spans="1:20" ht="15" customHeight="1">
      <c r="A66" s="42">
        <v>26</v>
      </c>
      <c r="B66" s="78" t="s">
        <v>164</v>
      </c>
      <c r="C66" s="45">
        <v>12358</v>
      </c>
      <c r="D66" s="94" t="s">
        <v>336</v>
      </c>
      <c r="E66" s="45">
        <v>8405</v>
      </c>
      <c r="F66" s="94">
        <v>166760</v>
      </c>
      <c r="G66" s="121">
        <f t="shared" si="6"/>
        <v>1249.40928952905</v>
      </c>
      <c r="H66" s="121">
        <f t="shared" si="7"/>
      </c>
      <c r="I66" s="121">
        <f t="shared" si="8"/>
        <v>1884.0571088637716</v>
      </c>
      <c r="J66" s="46"/>
      <c r="K66" s="42">
        <v>26</v>
      </c>
      <c r="L66" s="78" t="s">
        <v>164</v>
      </c>
      <c r="M66" s="45">
        <v>1741325</v>
      </c>
      <c r="N66" s="94">
        <v>1728792</v>
      </c>
      <c r="O66" s="45">
        <v>360636.99999999994</v>
      </c>
      <c r="P66" s="94">
        <v>692553.9999999999</v>
      </c>
      <c r="Q66" s="121">
        <f t="shared" si="9"/>
        <v>-60.22833187371686</v>
      </c>
      <c r="R66" s="121">
        <f t="shared" si="10"/>
        <v>-59.94000434985817</v>
      </c>
      <c r="S66" s="121">
        <f t="shared" si="11"/>
        <v>92.03631352301622</v>
      </c>
      <c r="T66" s="137"/>
    </row>
    <row r="67" spans="1:20" ht="15" customHeight="1">
      <c r="A67" s="42">
        <v>27</v>
      </c>
      <c r="B67" s="78" t="s">
        <v>165</v>
      </c>
      <c r="C67" s="45">
        <v>7311769</v>
      </c>
      <c r="D67" s="94">
        <v>3011699</v>
      </c>
      <c r="E67" s="45">
        <v>3175003.9999999995</v>
      </c>
      <c r="F67" s="94">
        <v>5491686</v>
      </c>
      <c r="G67" s="121">
        <f t="shared" si="6"/>
        <v>-24.892512331831057</v>
      </c>
      <c r="H67" s="121">
        <f t="shared" si="7"/>
        <v>82.3451148338529</v>
      </c>
      <c r="I67" s="121">
        <f t="shared" si="8"/>
        <v>72.96627027871463</v>
      </c>
      <c r="J67" s="46"/>
      <c r="K67" s="42">
        <v>27</v>
      </c>
      <c r="L67" s="78" t="s">
        <v>165</v>
      </c>
      <c r="M67" s="45">
        <v>4053971</v>
      </c>
      <c r="N67" s="94">
        <v>1638691</v>
      </c>
      <c r="O67" s="45">
        <v>1718671.9999999998</v>
      </c>
      <c r="P67" s="94">
        <v>2024852.9999999995</v>
      </c>
      <c r="Q67" s="121">
        <f t="shared" si="9"/>
        <v>-50.05260274432157</v>
      </c>
      <c r="R67" s="121">
        <f t="shared" si="10"/>
        <v>23.56527252544865</v>
      </c>
      <c r="S67" s="121">
        <f t="shared" si="11"/>
        <v>17.8149757487176</v>
      </c>
      <c r="T67" s="137"/>
    </row>
    <row r="68" spans="1:20" ht="15" customHeight="1">
      <c r="A68" s="42">
        <v>28</v>
      </c>
      <c r="B68" s="78" t="s">
        <v>166</v>
      </c>
      <c r="C68" s="45">
        <v>44233</v>
      </c>
      <c r="D68" s="94">
        <v>93579</v>
      </c>
      <c r="E68" s="45">
        <v>8526</v>
      </c>
      <c r="F68" s="94">
        <v>10040</v>
      </c>
      <c r="G68" s="121">
        <f t="shared" si="6"/>
        <v>-77.30201433319016</v>
      </c>
      <c r="H68" s="121">
        <f t="shared" si="7"/>
        <v>-89.27109714786437</v>
      </c>
      <c r="I68" s="121">
        <f t="shared" si="8"/>
        <v>17.757447806708896</v>
      </c>
      <c r="J68" s="46"/>
      <c r="K68" s="42">
        <v>28</v>
      </c>
      <c r="L68" s="78" t="s">
        <v>166</v>
      </c>
      <c r="M68" s="45">
        <v>4210866</v>
      </c>
      <c r="N68" s="94">
        <v>3453426</v>
      </c>
      <c r="O68" s="45">
        <v>1198033.0000000002</v>
      </c>
      <c r="P68" s="94">
        <v>1827540.9999999993</v>
      </c>
      <c r="Q68" s="121">
        <f t="shared" si="9"/>
        <v>-56.599402593195805</v>
      </c>
      <c r="R68" s="121">
        <f t="shared" si="10"/>
        <v>-47.080348616127885</v>
      </c>
      <c r="S68" s="121">
        <f t="shared" si="11"/>
        <v>52.54513022596197</v>
      </c>
      <c r="T68" s="137"/>
    </row>
    <row r="69" spans="1:20" ht="15" customHeight="1">
      <c r="A69" s="42">
        <v>29</v>
      </c>
      <c r="B69" s="78" t="s">
        <v>167</v>
      </c>
      <c r="C69" s="45">
        <v>21019211</v>
      </c>
      <c r="D69" s="94">
        <v>20694794</v>
      </c>
      <c r="E69" s="45">
        <v>26483328</v>
      </c>
      <c r="F69" s="94">
        <v>30293069.999999996</v>
      </c>
      <c r="G69" s="121">
        <f t="shared" si="6"/>
        <v>44.120871140215485</v>
      </c>
      <c r="H69" s="121">
        <f t="shared" si="7"/>
        <v>46.38014758687618</v>
      </c>
      <c r="I69" s="121">
        <f t="shared" si="8"/>
        <v>14.38543524439224</v>
      </c>
      <c r="J69" s="46"/>
      <c r="K69" s="42">
        <v>29</v>
      </c>
      <c r="L69" s="78" t="s">
        <v>167</v>
      </c>
      <c r="M69" s="45">
        <v>18015762</v>
      </c>
      <c r="N69" s="94">
        <v>16963952</v>
      </c>
      <c r="O69" s="45">
        <v>13810850.999999996</v>
      </c>
      <c r="P69" s="94">
        <v>14711396.999999994</v>
      </c>
      <c r="Q69" s="121">
        <f t="shared" si="9"/>
        <v>-18.34152227366239</v>
      </c>
      <c r="R69" s="121">
        <f t="shared" si="10"/>
        <v>-13.278480156039137</v>
      </c>
      <c r="S69" s="121">
        <f t="shared" si="11"/>
        <v>6.520568500811422</v>
      </c>
      <c r="T69" s="137"/>
    </row>
    <row r="70" spans="1:20" ht="15" customHeight="1">
      <c r="A70" s="42">
        <v>30</v>
      </c>
      <c r="B70" s="78" t="s">
        <v>168</v>
      </c>
      <c r="C70" s="45">
        <v>14137263</v>
      </c>
      <c r="D70" s="94">
        <v>41083987</v>
      </c>
      <c r="E70" s="45">
        <v>47614433.00000001</v>
      </c>
      <c r="F70" s="94">
        <v>29373296</v>
      </c>
      <c r="G70" s="121">
        <f t="shared" si="6"/>
        <v>107.77215504868232</v>
      </c>
      <c r="H70" s="121">
        <f t="shared" si="7"/>
        <v>-28.50427101926597</v>
      </c>
      <c r="I70" s="121">
        <f t="shared" si="8"/>
        <v>-38.31010021688173</v>
      </c>
      <c r="J70" s="46"/>
      <c r="K70" s="42">
        <v>30</v>
      </c>
      <c r="L70" s="78" t="s">
        <v>168</v>
      </c>
      <c r="M70" s="45">
        <v>14203054</v>
      </c>
      <c r="N70" s="94">
        <v>14101632</v>
      </c>
      <c r="O70" s="45">
        <v>9960642.000000002</v>
      </c>
      <c r="P70" s="94">
        <v>11931522</v>
      </c>
      <c r="Q70" s="121">
        <f t="shared" si="9"/>
        <v>-15.993264547188232</v>
      </c>
      <c r="R70" s="121">
        <f t="shared" si="10"/>
        <v>-15.389069860850142</v>
      </c>
      <c r="S70" s="121">
        <f t="shared" si="11"/>
        <v>19.786676400978948</v>
      </c>
      <c r="T70" s="137"/>
    </row>
    <row r="71" spans="1:20" ht="15" customHeight="1">
      <c r="A71" s="42">
        <v>31</v>
      </c>
      <c r="B71" s="78" t="s">
        <v>169</v>
      </c>
      <c r="C71" s="45">
        <v>123568883</v>
      </c>
      <c r="D71" s="94">
        <v>127626561</v>
      </c>
      <c r="E71" s="45">
        <v>121658928</v>
      </c>
      <c r="F71" s="94">
        <v>101419306</v>
      </c>
      <c r="G71" s="121">
        <f t="shared" si="6"/>
        <v>-17.924882431768836</v>
      </c>
      <c r="H71" s="121">
        <f t="shared" si="7"/>
        <v>-20.53432670649177</v>
      </c>
      <c r="I71" s="121">
        <f t="shared" si="8"/>
        <v>-16.636363917327955</v>
      </c>
      <c r="J71" s="46"/>
      <c r="K71" s="42">
        <v>31</v>
      </c>
      <c r="L71" s="78" t="s">
        <v>169</v>
      </c>
      <c r="M71" s="45">
        <v>17703223</v>
      </c>
      <c r="N71" s="94">
        <v>20466271</v>
      </c>
      <c r="O71" s="45">
        <v>18561707.000000004</v>
      </c>
      <c r="P71" s="94">
        <v>19915175.999999993</v>
      </c>
      <c r="Q71" s="121">
        <f t="shared" si="9"/>
        <v>12.494634451591068</v>
      </c>
      <c r="R71" s="121">
        <f t="shared" si="10"/>
        <v>-2.6926986357212144</v>
      </c>
      <c r="S71" s="121">
        <f t="shared" si="11"/>
        <v>7.291726994720847</v>
      </c>
      <c r="T71" s="137"/>
    </row>
    <row r="72" spans="1:20" ht="15" customHeight="1">
      <c r="A72" s="42">
        <v>32</v>
      </c>
      <c r="B72" s="78" t="s">
        <v>79</v>
      </c>
      <c r="C72" s="45">
        <v>8683235</v>
      </c>
      <c r="D72" s="94">
        <v>13609439</v>
      </c>
      <c r="E72" s="45">
        <v>12113963.000000002</v>
      </c>
      <c r="F72" s="94">
        <v>34401587.99999999</v>
      </c>
      <c r="G72" s="121">
        <f t="shared" si="6"/>
        <v>296.18400285147175</v>
      </c>
      <c r="H72" s="121">
        <f t="shared" si="7"/>
        <v>152.77741426373262</v>
      </c>
      <c r="I72" s="121">
        <f t="shared" si="8"/>
        <v>183.98293770585224</v>
      </c>
      <c r="J72" s="46"/>
      <c r="K72" s="42">
        <v>32</v>
      </c>
      <c r="L72" s="78" t="s">
        <v>79</v>
      </c>
      <c r="M72" s="45">
        <v>24271790</v>
      </c>
      <c r="N72" s="94">
        <v>18547133</v>
      </c>
      <c r="O72" s="45">
        <v>12938041</v>
      </c>
      <c r="P72" s="94">
        <v>5846122.999999994</v>
      </c>
      <c r="Q72" s="121">
        <f t="shared" si="9"/>
        <v>-75.9139189981456</v>
      </c>
      <c r="R72" s="121">
        <f t="shared" si="10"/>
        <v>-68.4796404921451</v>
      </c>
      <c r="S72" s="121">
        <f t="shared" si="11"/>
        <v>-54.814465342937204</v>
      </c>
      <c r="T72" s="137"/>
    </row>
    <row r="73" spans="1:20" ht="15" customHeight="1">
      <c r="A73" s="42">
        <v>33</v>
      </c>
      <c r="B73" s="78" t="s">
        <v>60</v>
      </c>
      <c r="C73" s="45">
        <v>33184329</v>
      </c>
      <c r="D73" s="94">
        <v>20636620</v>
      </c>
      <c r="E73" s="45">
        <v>28003392</v>
      </c>
      <c r="F73" s="94">
        <v>119501824</v>
      </c>
      <c r="G73" s="121">
        <f t="shared" si="6"/>
        <v>260.1152339105606</v>
      </c>
      <c r="H73" s="121">
        <f t="shared" si="7"/>
        <v>479.0765348201402</v>
      </c>
      <c r="I73" s="121">
        <f t="shared" si="8"/>
        <v>326.74053200412294</v>
      </c>
      <c r="J73" s="46"/>
      <c r="K73" s="42">
        <v>33</v>
      </c>
      <c r="L73" s="78" t="s">
        <v>60</v>
      </c>
      <c r="M73" s="45">
        <v>1595050</v>
      </c>
      <c r="N73" s="94">
        <v>2095490</v>
      </c>
      <c r="O73" s="45">
        <v>328486.00000000006</v>
      </c>
      <c r="P73" s="94">
        <v>1236932.0000000002</v>
      </c>
      <c r="Q73" s="121">
        <f t="shared" si="9"/>
        <v>-22.451835365662504</v>
      </c>
      <c r="R73" s="121">
        <f t="shared" si="10"/>
        <v>-40.97170590172225</v>
      </c>
      <c r="S73" s="121">
        <f t="shared" si="11"/>
        <v>276.5554696394976</v>
      </c>
      <c r="T73" s="137"/>
    </row>
    <row r="74" spans="1:20" ht="15" customHeight="1">
      <c r="A74" s="42">
        <v>34</v>
      </c>
      <c r="B74" s="78" t="s">
        <v>170</v>
      </c>
      <c r="C74" s="45">
        <v>34808428</v>
      </c>
      <c r="D74" s="94">
        <v>43132278</v>
      </c>
      <c r="E74" s="45">
        <v>14798088.000000004</v>
      </c>
      <c r="F74" s="94">
        <v>60093290</v>
      </c>
      <c r="G74" s="121">
        <f t="shared" si="6"/>
        <v>72.64005717236066</v>
      </c>
      <c r="H74" s="121">
        <f t="shared" si="7"/>
        <v>39.32324650230623</v>
      </c>
      <c r="I74" s="121">
        <f t="shared" si="8"/>
        <v>306.08820544924447</v>
      </c>
      <c r="J74" s="46"/>
      <c r="K74" s="42">
        <v>34</v>
      </c>
      <c r="L74" s="78" t="s">
        <v>170</v>
      </c>
      <c r="M74" s="45">
        <v>14445665</v>
      </c>
      <c r="N74" s="94">
        <v>9993923</v>
      </c>
      <c r="O74" s="45">
        <v>6685733.999999996</v>
      </c>
      <c r="P74" s="94">
        <v>11307122.999999996</v>
      </c>
      <c r="Q74" s="121">
        <f t="shared" si="9"/>
        <v>-21.72653180037058</v>
      </c>
      <c r="R74" s="121">
        <f t="shared" si="10"/>
        <v>13.139985168987153</v>
      </c>
      <c r="S74" s="121">
        <f t="shared" si="11"/>
        <v>69.12313591895821</v>
      </c>
      <c r="T74" s="137"/>
    </row>
    <row r="75" spans="1:20" ht="15" customHeight="1">
      <c r="A75" s="42">
        <v>35</v>
      </c>
      <c r="B75" s="78" t="s">
        <v>171</v>
      </c>
      <c r="C75" s="45">
        <v>62142</v>
      </c>
      <c r="D75" s="94">
        <v>87307</v>
      </c>
      <c r="E75" s="45"/>
      <c r="F75" s="94">
        <v>89671</v>
      </c>
      <c r="G75" s="121">
        <f t="shared" si="6"/>
        <v>44.300151266454264</v>
      </c>
      <c r="H75" s="121">
        <f t="shared" si="7"/>
        <v>2.707686668881081</v>
      </c>
      <c r="I75" s="121">
        <f t="shared" si="8"/>
      </c>
      <c r="J75" s="46"/>
      <c r="K75" s="42">
        <v>35</v>
      </c>
      <c r="L75" s="78" t="s">
        <v>171</v>
      </c>
      <c r="M75" s="45">
        <v>810634</v>
      </c>
      <c r="N75" s="94">
        <v>313734</v>
      </c>
      <c r="O75" s="45">
        <v>885334</v>
      </c>
      <c r="P75" s="94">
        <v>181447.00000000003</v>
      </c>
      <c r="Q75" s="121">
        <f t="shared" si="9"/>
        <v>-77.61665560536568</v>
      </c>
      <c r="R75" s="121">
        <f t="shared" si="10"/>
        <v>-42.16533751521989</v>
      </c>
      <c r="S75" s="121">
        <f t="shared" si="11"/>
        <v>-79.50524886652947</v>
      </c>
      <c r="T75" s="137"/>
    </row>
    <row r="76" spans="1:20" ht="15" customHeight="1">
      <c r="A76" s="42">
        <v>36</v>
      </c>
      <c r="B76" s="41" t="s">
        <v>172</v>
      </c>
      <c r="C76" s="45" t="s">
        <v>336</v>
      </c>
      <c r="D76" s="94" t="s">
        <v>336</v>
      </c>
      <c r="E76" s="45"/>
      <c r="F76" s="94"/>
      <c r="G76" s="121">
        <f t="shared" si="6"/>
      </c>
      <c r="H76" s="121">
        <f t="shared" si="7"/>
      </c>
      <c r="I76" s="121">
        <f t="shared" si="8"/>
      </c>
      <c r="J76" s="46"/>
      <c r="K76" s="42">
        <v>36</v>
      </c>
      <c r="L76" s="41" t="s">
        <v>172</v>
      </c>
      <c r="M76" s="45" t="s">
        <v>336</v>
      </c>
      <c r="N76" s="94" t="s">
        <v>336</v>
      </c>
      <c r="O76" s="45"/>
      <c r="P76" s="94"/>
      <c r="Q76" s="121">
        <f t="shared" si="9"/>
      </c>
      <c r="R76" s="121">
        <f t="shared" si="10"/>
      </c>
      <c r="S76" s="121">
        <f t="shared" si="11"/>
      </c>
      <c r="T76" s="137"/>
    </row>
    <row r="77" spans="1:20" ht="15" customHeight="1">
      <c r="A77" s="42">
        <v>37</v>
      </c>
      <c r="B77" s="78" t="s">
        <v>173</v>
      </c>
      <c r="C77" s="45">
        <v>2221253</v>
      </c>
      <c r="D77" s="94">
        <v>1772674</v>
      </c>
      <c r="E77" s="45">
        <v>3972116.0000000005</v>
      </c>
      <c r="F77" s="94">
        <v>3318172.0000000005</v>
      </c>
      <c r="G77" s="121">
        <f t="shared" si="6"/>
        <v>49.38289334893415</v>
      </c>
      <c r="H77" s="121">
        <f t="shared" si="7"/>
        <v>87.18455846929555</v>
      </c>
      <c r="I77" s="121">
        <f t="shared" si="8"/>
        <v>-16.463366125259185</v>
      </c>
      <c r="J77" s="46"/>
      <c r="K77" s="42">
        <v>37</v>
      </c>
      <c r="L77" s="78" t="s">
        <v>173</v>
      </c>
      <c r="M77" s="45">
        <v>46773</v>
      </c>
      <c r="N77" s="94">
        <v>229773</v>
      </c>
      <c r="O77" s="45">
        <v>340506</v>
      </c>
      <c r="P77" s="94">
        <v>128613.99999999999</v>
      </c>
      <c r="Q77" s="121">
        <f t="shared" si="9"/>
        <v>174.97487866931777</v>
      </c>
      <c r="R77" s="121">
        <f t="shared" si="10"/>
        <v>-44.02562529104813</v>
      </c>
      <c r="S77" s="121">
        <f t="shared" si="11"/>
        <v>-62.22856572277728</v>
      </c>
      <c r="T77" s="137"/>
    </row>
    <row r="78" spans="1:20" ht="15" customHeight="1">
      <c r="A78" s="42">
        <v>38</v>
      </c>
      <c r="B78" s="78" t="s">
        <v>174</v>
      </c>
      <c r="C78" s="45" t="s">
        <v>336</v>
      </c>
      <c r="D78" s="94" t="s">
        <v>336</v>
      </c>
      <c r="E78" s="45"/>
      <c r="F78" s="94"/>
      <c r="G78" s="121">
        <f t="shared" si="6"/>
      </c>
      <c r="H78" s="121">
        <f t="shared" si="7"/>
      </c>
      <c r="I78" s="121">
        <f t="shared" si="8"/>
      </c>
      <c r="J78" s="46"/>
      <c r="K78" s="42">
        <v>38</v>
      </c>
      <c r="L78" s="78" t="s">
        <v>174</v>
      </c>
      <c r="M78" s="45">
        <v>734387</v>
      </c>
      <c r="N78" s="94">
        <v>206055</v>
      </c>
      <c r="O78" s="45">
        <v>205935</v>
      </c>
      <c r="P78" s="94">
        <v>430400</v>
      </c>
      <c r="Q78" s="121">
        <f t="shared" si="9"/>
        <v>-41.39329808398025</v>
      </c>
      <c r="R78" s="121">
        <f t="shared" si="10"/>
        <v>108.8762708985465</v>
      </c>
      <c r="S78" s="121">
        <f t="shared" si="11"/>
        <v>108.99798480102945</v>
      </c>
      <c r="T78" s="137"/>
    </row>
    <row r="79" spans="1:20" ht="15" customHeight="1">
      <c r="A79" s="42">
        <v>39</v>
      </c>
      <c r="B79" s="78" t="s">
        <v>175</v>
      </c>
      <c r="C79" s="45" t="s">
        <v>336</v>
      </c>
      <c r="D79" s="94" t="s">
        <v>336</v>
      </c>
      <c r="E79" s="45"/>
      <c r="F79" s="94"/>
      <c r="G79" s="121">
        <f t="shared" si="6"/>
      </c>
      <c r="H79" s="121">
        <f t="shared" si="7"/>
      </c>
      <c r="I79" s="121">
        <f t="shared" si="8"/>
      </c>
      <c r="J79" s="46"/>
      <c r="K79" s="42">
        <v>39</v>
      </c>
      <c r="L79" s="78" t="s">
        <v>175</v>
      </c>
      <c r="M79" s="45">
        <v>228526</v>
      </c>
      <c r="N79" s="94">
        <v>488012</v>
      </c>
      <c r="O79" s="45">
        <v>373301.99999999994</v>
      </c>
      <c r="P79" s="94">
        <v>177288</v>
      </c>
      <c r="Q79" s="121">
        <f t="shared" si="9"/>
        <v>-22.421081189886493</v>
      </c>
      <c r="R79" s="121">
        <f t="shared" si="10"/>
        <v>-63.671385129873855</v>
      </c>
      <c r="S79" s="121">
        <f t="shared" si="11"/>
        <v>-52.50815693459986</v>
      </c>
      <c r="T79" s="137"/>
    </row>
    <row r="80" spans="1:20" ht="15" customHeight="1">
      <c r="A80" s="42">
        <v>40</v>
      </c>
      <c r="B80" s="78" t="s">
        <v>176</v>
      </c>
      <c r="C80" s="45" t="s">
        <v>336</v>
      </c>
      <c r="D80" s="94" t="s">
        <v>336</v>
      </c>
      <c r="E80" s="45"/>
      <c r="F80" s="94"/>
      <c r="G80" s="121">
        <f t="shared" si="6"/>
      </c>
      <c r="H80" s="121">
        <f t="shared" si="7"/>
      </c>
      <c r="I80" s="121">
        <f t="shared" si="8"/>
      </c>
      <c r="J80" s="46"/>
      <c r="K80" s="42">
        <v>40</v>
      </c>
      <c r="L80" s="78" t="s">
        <v>176</v>
      </c>
      <c r="M80" s="45">
        <v>71852</v>
      </c>
      <c r="N80" s="94">
        <v>435260</v>
      </c>
      <c r="O80" s="45">
        <v>124720</v>
      </c>
      <c r="P80" s="94">
        <v>47000</v>
      </c>
      <c r="Q80" s="121">
        <f t="shared" si="9"/>
        <v>-34.58776373656961</v>
      </c>
      <c r="R80" s="121">
        <f t="shared" si="10"/>
        <v>-89.20185636171483</v>
      </c>
      <c r="S80" s="121">
        <f t="shared" si="11"/>
        <v>-62.3155869146889</v>
      </c>
      <c r="T80" s="137"/>
    </row>
    <row r="81" spans="1:20" ht="15" customHeight="1">
      <c r="A81" s="42">
        <v>41</v>
      </c>
      <c r="B81" s="78" t="s">
        <v>177</v>
      </c>
      <c r="C81" s="45" t="s">
        <v>336</v>
      </c>
      <c r="D81" s="94" t="s">
        <v>336</v>
      </c>
      <c r="E81" s="45"/>
      <c r="F81" s="94"/>
      <c r="G81" s="121">
        <f t="shared" si="6"/>
      </c>
      <c r="H81" s="121">
        <f t="shared" si="7"/>
      </c>
      <c r="I81" s="121">
        <f t="shared" si="8"/>
      </c>
      <c r="J81" s="46"/>
      <c r="K81" s="42">
        <v>41</v>
      </c>
      <c r="L81" s="78" t="s">
        <v>177</v>
      </c>
      <c r="M81" s="45">
        <v>491041</v>
      </c>
      <c r="N81" s="94">
        <v>349056</v>
      </c>
      <c r="O81" s="45">
        <v>7925</v>
      </c>
      <c r="P81" s="94">
        <v>6541</v>
      </c>
      <c r="Q81" s="121">
        <f t="shared" si="9"/>
        <v>-98.66793200567773</v>
      </c>
      <c r="R81" s="121">
        <f t="shared" si="10"/>
        <v>-98.12608865053171</v>
      </c>
      <c r="S81" s="121">
        <f t="shared" si="11"/>
        <v>-17.463722397476346</v>
      </c>
      <c r="T81" s="137"/>
    </row>
    <row r="82" spans="1:20" ht="15" customHeight="1">
      <c r="A82" s="42">
        <v>42</v>
      </c>
      <c r="B82" s="78" t="s">
        <v>178</v>
      </c>
      <c r="C82" s="45" t="s">
        <v>336</v>
      </c>
      <c r="D82" s="94" t="s">
        <v>336</v>
      </c>
      <c r="E82" s="45"/>
      <c r="F82" s="94"/>
      <c r="G82" s="121">
        <f t="shared" si="6"/>
      </c>
      <c r="H82" s="121">
        <f t="shared" si="7"/>
      </c>
      <c r="I82" s="121">
        <f t="shared" si="8"/>
      </c>
      <c r="J82" s="46"/>
      <c r="K82" s="42">
        <v>42</v>
      </c>
      <c r="L82" s="78" t="s">
        <v>178</v>
      </c>
      <c r="M82" s="45">
        <v>22722</v>
      </c>
      <c r="N82" s="94">
        <v>48452</v>
      </c>
      <c r="O82" s="45">
        <v>83840.00000000001</v>
      </c>
      <c r="P82" s="94">
        <v>32062</v>
      </c>
      <c r="Q82" s="121">
        <f t="shared" si="9"/>
        <v>41.10553648446441</v>
      </c>
      <c r="R82" s="121">
        <f t="shared" si="10"/>
        <v>-33.8272929910014</v>
      </c>
      <c r="S82" s="121">
        <f t="shared" si="11"/>
        <v>-61.758110687022906</v>
      </c>
      <c r="T82" s="137"/>
    </row>
    <row r="83" spans="1:20" ht="15" customHeight="1">
      <c r="A83" s="42">
        <v>43</v>
      </c>
      <c r="B83" s="78" t="s">
        <v>179</v>
      </c>
      <c r="C83" s="45">
        <v>1328296</v>
      </c>
      <c r="D83" s="94">
        <v>1457611</v>
      </c>
      <c r="E83" s="45">
        <v>597351</v>
      </c>
      <c r="F83" s="94">
        <v>765966</v>
      </c>
      <c r="G83" s="121">
        <f t="shared" si="6"/>
        <v>-42.33469046056</v>
      </c>
      <c r="H83" s="121">
        <f t="shared" si="7"/>
        <v>-47.450588668718886</v>
      </c>
      <c r="I83" s="121">
        <f t="shared" si="8"/>
        <v>28.227122746927705</v>
      </c>
      <c r="J83" s="46"/>
      <c r="K83" s="42">
        <v>43</v>
      </c>
      <c r="L83" s="78" t="s">
        <v>179</v>
      </c>
      <c r="M83" s="45">
        <v>665429</v>
      </c>
      <c r="N83" s="94">
        <v>1509907</v>
      </c>
      <c r="O83" s="45">
        <v>740444.0000000002</v>
      </c>
      <c r="P83" s="94">
        <v>1141053.9999999998</v>
      </c>
      <c r="Q83" s="121">
        <f t="shared" si="9"/>
        <v>71.47644602203988</v>
      </c>
      <c r="R83" s="121">
        <f t="shared" si="10"/>
        <v>-24.428855552030697</v>
      </c>
      <c r="S83" s="121">
        <f t="shared" si="11"/>
        <v>54.10402407204319</v>
      </c>
      <c r="T83" s="137"/>
    </row>
    <row r="84" spans="1:20" ht="15" customHeight="1">
      <c r="A84" s="42">
        <v>44</v>
      </c>
      <c r="B84" s="78" t="s">
        <v>180</v>
      </c>
      <c r="C84" s="45" t="s">
        <v>336</v>
      </c>
      <c r="D84" s="94" t="s">
        <v>336</v>
      </c>
      <c r="E84" s="45"/>
      <c r="F84" s="94"/>
      <c r="G84" s="121">
        <f t="shared" si="6"/>
      </c>
      <c r="H84" s="121">
        <f t="shared" si="7"/>
      </c>
      <c r="I84" s="121">
        <f t="shared" si="8"/>
      </c>
      <c r="J84" s="46"/>
      <c r="K84" s="42">
        <v>44</v>
      </c>
      <c r="L84" s="78" t="s">
        <v>180</v>
      </c>
      <c r="M84" s="45">
        <v>10173</v>
      </c>
      <c r="N84" s="94">
        <v>2976</v>
      </c>
      <c r="O84" s="45">
        <v>5131</v>
      </c>
      <c r="P84" s="94">
        <v>4500</v>
      </c>
      <c r="Q84" s="121">
        <f t="shared" si="9"/>
        <v>-55.76526098496019</v>
      </c>
      <c r="R84" s="121">
        <f t="shared" si="10"/>
        <v>51.20967741935485</v>
      </c>
      <c r="S84" s="121">
        <f t="shared" si="11"/>
        <v>-12.29779770025337</v>
      </c>
      <c r="T84" s="137"/>
    </row>
    <row r="85" spans="1:20" ht="15" customHeight="1">
      <c r="A85" s="42">
        <v>45</v>
      </c>
      <c r="B85" s="78" t="s">
        <v>181</v>
      </c>
      <c r="C85" s="45" t="s">
        <v>336</v>
      </c>
      <c r="D85" s="94" t="s">
        <v>336</v>
      </c>
      <c r="E85" s="45"/>
      <c r="F85" s="94"/>
      <c r="G85" s="121">
        <f t="shared" si="6"/>
      </c>
      <c r="H85" s="121">
        <f t="shared" si="7"/>
      </c>
      <c r="I85" s="121">
        <f t="shared" si="8"/>
      </c>
      <c r="J85" s="46"/>
      <c r="K85" s="42">
        <v>45</v>
      </c>
      <c r="L85" s="78" t="s">
        <v>181</v>
      </c>
      <c r="M85" s="45">
        <v>99327</v>
      </c>
      <c r="N85" s="94">
        <v>61529</v>
      </c>
      <c r="O85" s="45">
        <v>38773</v>
      </c>
      <c r="P85" s="94">
        <v>10966</v>
      </c>
      <c r="Q85" s="121">
        <f t="shared" si="9"/>
        <v>-88.95969877274054</v>
      </c>
      <c r="R85" s="121">
        <f t="shared" si="10"/>
        <v>-82.17750979213054</v>
      </c>
      <c r="S85" s="121">
        <f t="shared" si="11"/>
        <v>-71.71743223377092</v>
      </c>
      <c r="T85" s="137"/>
    </row>
    <row r="86" spans="1:20" ht="15" customHeight="1">
      <c r="A86" s="42">
        <v>46</v>
      </c>
      <c r="B86" s="78" t="s">
        <v>182</v>
      </c>
      <c r="C86" s="45" t="s">
        <v>336</v>
      </c>
      <c r="D86" s="94" t="s">
        <v>336</v>
      </c>
      <c r="E86" s="45"/>
      <c r="F86" s="94"/>
      <c r="G86" s="121">
        <f t="shared" si="6"/>
      </c>
      <c r="H86" s="121">
        <f t="shared" si="7"/>
      </c>
      <c r="I86" s="121">
        <f t="shared" si="8"/>
      </c>
      <c r="J86" s="46"/>
      <c r="K86" s="42">
        <v>46</v>
      </c>
      <c r="L86" s="78" t="s">
        <v>182</v>
      </c>
      <c r="M86" s="45">
        <v>258721</v>
      </c>
      <c r="N86" s="94">
        <v>20117</v>
      </c>
      <c r="O86" s="45">
        <v>121353</v>
      </c>
      <c r="P86" s="94">
        <v>74420</v>
      </c>
      <c r="Q86" s="121">
        <f t="shared" si="9"/>
        <v>-71.23542348707682</v>
      </c>
      <c r="R86" s="121">
        <f t="shared" si="10"/>
        <v>269.93587513048664</v>
      </c>
      <c r="S86" s="121">
        <f t="shared" si="11"/>
        <v>-38.67477524247443</v>
      </c>
      <c r="T86" s="137"/>
    </row>
    <row r="87" spans="1:20" ht="15" customHeight="1">
      <c r="A87" s="42">
        <v>47</v>
      </c>
      <c r="B87" s="78" t="s">
        <v>183</v>
      </c>
      <c r="C87" s="45" t="s">
        <v>336</v>
      </c>
      <c r="D87" s="94" t="s">
        <v>336</v>
      </c>
      <c r="E87" s="45"/>
      <c r="F87" s="94"/>
      <c r="G87" s="121">
        <f t="shared" si="6"/>
      </c>
      <c r="H87" s="121">
        <f t="shared" si="7"/>
      </c>
      <c r="I87" s="121">
        <f t="shared" si="8"/>
      </c>
      <c r="J87" s="46"/>
      <c r="K87" s="42">
        <v>47</v>
      </c>
      <c r="L87" s="78" t="s">
        <v>183</v>
      </c>
      <c r="M87" s="45">
        <v>113127</v>
      </c>
      <c r="N87" s="94">
        <v>35907</v>
      </c>
      <c r="O87" s="45">
        <v>72175</v>
      </c>
      <c r="P87" s="94">
        <v>50245.99999999999</v>
      </c>
      <c r="Q87" s="121">
        <f t="shared" si="9"/>
        <v>-55.58443165645691</v>
      </c>
      <c r="R87" s="121">
        <f t="shared" si="10"/>
        <v>39.933717659509256</v>
      </c>
      <c r="S87" s="121">
        <f t="shared" si="11"/>
        <v>-30.38309664011085</v>
      </c>
      <c r="T87" s="137"/>
    </row>
    <row r="88" spans="1:20" ht="15" customHeight="1">
      <c r="A88" s="42">
        <v>48</v>
      </c>
      <c r="B88" s="78" t="s">
        <v>184</v>
      </c>
      <c r="C88" s="45" t="s">
        <v>336</v>
      </c>
      <c r="D88" s="94" t="s">
        <v>336</v>
      </c>
      <c r="E88" s="45"/>
      <c r="F88" s="94"/>
      <c r="G88" s="121">
        <f t="shared" si="6"/>
      </c>
      <c r="H88" s="121">
        <f t="shared" si="7"/>
      </c>
      <c r="I88" s="121">
        <f t="shared" si="8"/>
      </c>
      <c r="J88" s="46"/>
      <c r="K88" s="42">
        <v>48</v>
      </c>
      <c r="L88" s="78" t="s">
        <v>184</v>
      </c>
      <c r="M88" s="45">
        <v>3113</v>
      </c>
      <c r="N88" s="94">
        <v>15550</v>
      </c>
      <c r="O88" s="45"/>
      <c r="P88" s="94">
        <v>6467</v>
      </c>
      <c r="Q88" s="121">
        <f t="shared" si="9"/>
        <v>107.74172823642786</v>
      </c>
      <c r="R88" s="121">
        <f t="shared" si="10"/>
        <v>-58.41157556270096</v>
      </c>
      <c r="S88" s="121">
        <f t="shared" si="11"/>
      </c>
      <c r="T88" s="137"/>
    </row>
    <row r="89" spans="1:20" ht="15" customHeight="1">
      <c r="A89" s="42">
        <v>49</v>
      </c>
      <c r="B89" s="78" t="s">
        <v>185</v>
      </c>
      <c r="C89" s="45">
        <v>933250</v>
      </c>
      <c r="D89" s="94">
        <v>225765</v>
      </c>
      <c r="E89" s="45">
        <v>247590.99999999997</v>
      </c>
      <c r="F89" s="94">
        <v>129676</v>
      </c>
      <c r="G89" s="121">
        <f t="shared" si="6"/>
        <v>-86.10490222341281</v>
      </c>
      <c r="H89" s="121">
        <f t="shared" si="7"/>
        <v>-42.56151307775785</v>
      </c>
      <c r="I89" s="121">
        <f t="shared" si="8"/>
        <v>-47.62491366810586</v>
      </c>
      <c r="J89" s="46"/>
      <c r="K89" s="42">
        <v>49</v>
      </c>
      <c r="L89" s="78" t="s">
        <v>185</v>
      </c>
      <c r="M89" s="45">
        <v>3197998</v>
      </c>
      <c r="N89" s="94">
        <v>1164420</v>
      </c>
      <c r="O89" s="45">
        <v>906775</v>
      </c>
      <c r="P89" s="94">
        <v>2495876.000000001</v>
      </c>
      <c r="Q89" s="121">
        <f t="shared" si="9"/>
        <v>-21.95504812698441</v>
      </c>
      <c r="R89" s="121">
        <f t="shared" si="10"/>
        <v>114.34499579189645</v>
      </c>
      <c r="S89" s="121">
        <f t="shared" si="11"/>
        <v>175.24755314162837</v>
      </c>
      <c r="T89" s="137"/>
    </row>
    <row r="90" spans="1:20" ht="15" customHeight="1">
      <c r="A90" s="42">
        <v>50</v>
      </c>
      <c r="B90" s="78" t="s">
        <v>186</v>
      </c>
      <c r="C90" s="45">
        <v>1985555</v>
      </c>
      <c r="D90" s="94">
        <v>1576294</v>
      </c>
      <c r="E90" s="45">
        <v>2014110.0000000002</v>
      </c>
      <c r="F90" s="94">
        <v>1072163</v>
      </c>
      <c r="G90" s="121">
        <f t="shared" si="6"/>
        <v>-46.00184834970575</v>
      </c>
      <c r="H90" s="121">
        <f t="shared" si="7"/>
        <v>-31.982041421206958</v>
      </c>
      <c r="I90" s="121">
        <f t="shared" si="8"/>
        <v>-46.7674059510156</v>
      </c>
      <c r="J90" s="46"/>
      <c r="K90" s="42">
        <v>50</v>
      </c>
      <c r="L90" s="78" t="s">
        <v>186</v>
      </c>
      <c r="M90" s="45">
        <v>3088297</v>
      </c>
      <c r="N90" s="94">
        <v>4699084</v>
      </c>
      <c r="O90" s="45">
        <v>4074048.999999999</v>
      </c>
      <c r="P90" s="94">
        <v>2326376.0000000005</v>
      </c>
      <c r="Q90" s="121">
        <f t="shared" si="9"/>
        <v>-24.671234664282593</v>
      </c>
      <c r="R90" s="121">
        <f t="shared" si="10"/>
        <v>-50.49298969756658</v>
      </c>
      <c r="S90" s="121">
        <f t="shared" si="11"/>
        <v>-42.89769219761468</v>
      </c>
      <c r="T90" s="137"/>
    </row>
    <row r="91" spans="1:20" ht="15" customHeight="1">
      <c r="A91" s="42">
        <v>51</v>
      </c>
      <c r="B91" s="78" t="s">
        <v>187</v>
      </c>
      <c r="C91" s="45" t="s">
        <v>336</v>
      </c>
      <c r="D91" s="94" t="s">
        <v>336</v>
      </c>
      <c r="E91" s="45"/>
      <c r="F91" s="94"/>
      <c r="G91" s="121">
        <f t="shared" si="6"/>
      </c>
      <c r="H91" s="121">
        <f t="shared" si="7"/>
      </c>
      <c r="I91" s="121">
        <f t="shared" si="8"/>
      </c>
      <c r="J91" s="46"/>
      <c r="K91" s="42">
        <v>51</v>
      </c>
      <c r="L91" s="78" t="s">
        <v>187</v>
      </c>
      <c r="M91" s="45">
        <v>705295</v>
      </c>
      <c r="N91" s="94">
        <v>2409467</v>
      </c>
      <c r="O91" s="45">
        <v>73256</v>
      </c>
      <c r="P91" s="94">
        <v>62068.000000000015</v>
      </c>
      <c r="Q91" s="121">
        <f t="shared" si="9"/>
        <v>-91.19971075932766</v>
      </c>
      <c r="R91" s="121">
        <f t="shared" si="10"/>
        <v>-97.42399460129563</v>
      </c>
      <c r="S91" s="121">
        <f t="shared" si="11"/>
        <v>-15.272469149284689</v>
      </c>
      <c r="T91" s="137"/>
    </row>
    <row r="92" spans="1:20" ht="15" customHeight="1">
      <c r="A92" s="42">
        <v>52</v>
      </c>
      <c r="B92" s="78" t="s">
        <v>188</v>
      </c>
      <c r="C92" s="45" t="s">
        <v>336</v>
      </c>
      <c r="D92" s="94">
        <v>28456</v>
      </c>
      <c r="E92" s="45"/>
      <c r="F92" s="94">
        <v>182040</v>
      </c>
      <c r="G92" s="121">
        <f t="shared" si="6"/>
      </c>
      <c r="H92" s="121">
        <f t="shared" si="7"/>
        <v>539.7244869271858</v>
      </c>
      <c r="I92" s="121">
        <f t="shared" si="8"/>
      </c>
      <c r="J92" s="46"/>
      <c r="K92" s="42">
        <v>52</v>
      </c>
      <c r="L92" s="78" t="s">
        <v>188</v>
      </c>
      <c r="M92" s="45">
        <v>567314</v>
      </c>
      <c r="N92" s="94">
        <v>1232959</v>
      </c>
      <c r="O92" s="45">
        <v>2675312.9999999995</v>
      </c>
      <c r="P92" s="94">
        <v>2718345</v>
      </c>
      <c r="Q92" s="121">
        <f t="shared" si="9"/>
        <v>379.16057068924795</v>
      </c>
      <c r="R92" s="121">
        <f t="shared" si="10"/>
        <v>120.47326796754797</v>
      </c>
      <c r="S92" s="121">
        <f t="shared" si="11"/>
        <v>1.6084846894550537</v>
      </c>
      <c r="T92" s="137"/>
    </row>
    <row r="93" spans="1:20" ht="15" customHeight="1">
      <c r="A93" s="42">
        <v>53</v>
      </c>
      <c r="B93" s="78" t="s">
        <v>189</v>
      </c>
      <c r="C93" s="45">
        <v>4744336</v>
      </c>
      <c r="D93" s="94">
        <v>5631422</v>
      </c>
      <c r="E93" s="45">
        <v>4829373</v>
      </c>
      <c r="F93" s="94">
        <v>3346607</v>
      </c>
      <c r="G93" s="121">
        <f t="shared" si="6"/>
        <v>-29.46100360514096</v>
      </c>
      <c r="H93" s="121">
        <f t="shared" si="7"/>
        <v>-40.57261203298208</v>
      </c>
      <c r="I93" s="121">
        <f t="shared" si="8"/>
        <v>-30.703074705557015</v>
      </c>
      <c r="J93" s="46"/>
      <c r="K93" s="42">
        <v>53</v>
      </c>
      <c r="L93" s="78" t="s">
        <v>189</v>
      </c>
      <c r="M93" s="45">
        <v>3392458</v>
      </c>
      <c r="N93" s="94">
        <v>2242038</v>
      </c>
      <c r="O93" s="45">
        <v>4872819.000000002</v>
      </c>
      <c r="P93" s="94">
        <v>19992350</v>
      </c>
      <c r="Q93" s="121">
        <f t="shared" si="9"/>
        <v>489.317539082282</v>
      </c>
      <c r="R93" s="121">
        <f t="shared" si="10"/>
        <v>791.7043332896232</v>
      </c>
      <c r="S93" s="121">
        <f t="shared" si="11"/>
        <v>310.28304150020745</v>
      </c>
      <c r="T93" s="137"/>
    </row>
    <row r="94" spans="1:20" ht="15" customHeight="1">
      <c r="A94" s="42">
        <v>54</v>
      </c>
      <c r="B94" s="78" t="s">
        <v>190</v>
      </c>
      <c r="C94" s="45">
        <v>1393886</v>
      </c>
      <c r="D94" s="94">
        <v>836143</v>
      </c>
      <c r="E94" s="45">
        <v>1145149</v>
      </c>
      <c r="F94" s="94">
        <v>1198085</v>
      </c>
      <c r="G94" s="121">
        <f t="shared" si="6"/>
        <v>-14.047131544473515</v>
      </c>
      <c r="H94" s="121">
        <f t="shared" si="7"/>
        <v>43.28709323644401</v>
      </c>
      <c r="I94" s="121">
        <f t="shared" si="8"/>
        <v>4.622629893577155</v>
      </c>
      <c r="J94" s="46"/>
      <c r="K94" s="42">
        <v>54</v>
      </c>
      <c r="L94" s="78" t="s">
        <v>190</v>
      </c>
      <c r="M94" s="45">
        <v>993899</v>
      </c>
      <c r="N94" s="94">
        <v>1424110</v>
      </c>
      <c r="O94" s="45">
        <v>1000141.9999999999</v>
      </c>
      <c r="P94" s="94">
        <v>726234.0000000002</v>
      </c>
      <c r="Q94" s="121">
        <f t="shared" si="9"/>
        <v>-26.930804840330836</v>
      </c>
      <c r="R94" s="121">
        <f t="shared" si="10"/>
        <v>-49.004360618210654</v>
      </c>
      <c r="S94" s="121">
        <f t="shared" si="11"/>
        <v>-27.38691105862965</v>
      </c>
      <c r="T94" s="137"/>
    </row>
    <row r="95" spans="1:20" ht="15" customHeight="1">
      <c r="A95" s="42">
        <v>55</v>
      </c>
      <c r="B95" s="78" t="s">
        <v>191</v>
      </c>
      <c r="C95" s="45" t="s">
        <v>336</v>
      </c>
      <c r="D95" s="94">
        <v>7875</v>
      </c>
      <c r="E95" s="45">
        <v>8468</v>
      </c>
      <c r="F95" s="94"/>
      <c r="G95" s="121">
        <f t="shared" si="6"/>
      </c>
      <c r="H95" s="121">
        <f t="shared" si="7"/>
        <v>-100</v>
      </c>
      <c r="I95" s="121">
        <f t="shared" si="8"/>
        <v>-100</v>
      </c>
      <c r="J95" s="46"/>
      <c r="K95" s="42">
        <v>55</v>
      </c>
      <c r="L95" s="78" t="s">
        <v>191</v>
      </c>
      <c r="M95" s="45" t="s">
        <v>336</v>
      </c>
      <c r="N95" s="94">
        <v>12360</v>
      </c>
      <c r="O95" s="45">
        <v>138400</v>
      </c>
      <c r="P95" s="94">
        <v>5000</v>
      </c>
      <c r="Q95" s="121">
        <f t="shared" si="9"/>
      </c>
      <c r="R95" s="121">
        <f t="shared" si="10"/>
        <v>-59.54692556634304</v>
      </c>
      <c r="S95" s="121">
        <f t="shared" si="11"/>
        <v>-96.38728323699422</v>
      </c>
      <c r="T95" s="137"/>
    </row>
    <row r="96" spans="1:20" ht="15" customHeight="1">
      <c r="A96" s="42">
        <v>56</v>
      </c>
      <c r="B96" s="78" t="s">
        <v>192</v>
      </c>
      <c r="C96" s="45" t="s">
        <v>336</v>
      </c>
      <c r="D96" s="94" t="s">
        <v>336</v>
      </c>
      <c r="E96" s="45"/>
      <c r="F96" s="94"/>
      <c r="G96" s="121">
        <f t="shared" si="6"/>
      </c>
      <c r="H96" s="121">
        <f t="shared" si="7"/>
      </c>
      <c r="I96" s="121">
        <f t="shared" si="8"/>
      </c>
      <c r="J96" s="46"/>
      <c r="K96" s="42">
        <v>56</v>
      </c>
      <c r="L96" s="78" t="s">
        <v>192</v>
      </c>
      <c r="M96" s="45">
        <v>50748</v>
      </c>
      <c r="N96" s="94">
        <v>53349</v>
      </c>
      <c r="O96" s="45">
        <v>74381</v>
      </c>
      <c r="P96" s="94"/>
      <c r="Q96" s="121">
        <f t="shared" si="9"/>
        <v>-100</v>
      </c>
      <c r="R96" s="121">
        <f t="shared" si="10"/>
        <v>-100</v>
      </c>
      <c r="S96" s="121">
        <f t="shared" si="11"/>
        <v>-100</v>
      </c>
      <c r="T96" s="137"/>
    </row>
    <row r="97" spans="1:19" ht="15" customHeight="1">
      <c r="A97" s="42"/>
      <c r="B97" s="78" t="s">
        <v>333</v>
      </c>
      <c r="C97" s="45" t="s">
        <v>336</v>
      </c>
      <c r="D97" s="94"/>
      <c r="E97" s="45"/>
      <c r="F97" s="94"/>
      <c r="G97" s="121">
        <f t="shared" si="6"/>
      </c>
      <c r="H97" s="121">
        <f t="shared" si="7"/>
      </c>
      <c r="I97" s="121">
        <f t="shared" si="8"/>
      </c>
      <c r="J97" s="46"/>
      <c r="K97" s="42"/>
      <c r="L97" s="78" t="s">
        <v>333</v>
      </c>
      <c r="M97" s="45" t="s">
        <v>336</v>
      </c>
      <c r="N97" s="94"/>
      <c r="O97" s="45"/>
      <c r="P97" s="94"/>
      <c r="Q97" s="121">
        <f t="shared" si="9"/>
      </c>
      <c r="R97" s="121">
        <f t="shared" si="10"/>
      </c>
      <c r="S97" s="121">
        <f t="shared" si="11"/>
      </c>
    </row>
    <row r="98" spans="1:20" ht="15" customHeight="1">
      <c r="A98" s="42">
        <v>57</v>
      </c>
      <c r="B98" s="78" t="s">
        <v>193</v>
      </c>
      <c r="C98" s="45">
        <v>225930</v>
      </c>
      <c r="D98" s="94">
        <v>37237</v>
      </c>
      <c r="E98" s="45">
        <v>200440</v>
      </c>
      <c r="F98" s="94">
        <v>96649</v>
      </c>
      <c r="G98" s="121">
        <f t="shared" si="6"/>
        <v>-57.221705838091445</v>
      </c>
      <c r="H98" s="121">
        <f t="shared" si="7"/>
        <v>159.55098423610923</v>
      </c>
      <c r="I98" s="121">
        <f t="shared" si="8"/>
        <v>-51.78158052284973</v>
      </c>
      <c r="J98" s="46"/>
      <c r="K98" s="42">
        <v>57</v>
      </c>
      <c r="L98" s="78" t="s">
        <v>193</v>
      </c>
      <c r="M98" s="45">
        <v>452147</v>
      </c>
      <c r="N98" s="94">
        <v>209112</v>
      </c>
      <c r="O98" s="45">
        <v>341971</v>
      </c>
      <c r="P98" s="94">
        <v>2164659</v>
      </c>
      <c r="Q98" s="121">
        <f t="shared" si="9"/>
        <v>378.751158362214</v>
      </c>
      <c r="R98" s="121">
        <f t="shared" si="10"/>
        <v>935.1672787788361</v>
      </c>
      <c r="S98" s="121">
        <f t="shared" si="11"/>
        <v>532.9949030765766</v>
      </c>
      <c r="T98" s="137"/>
    </row>
    <row r="99" spans="1:20" ht="15" customHeight="1">
      <c r="A99" s="42">
        <v>58</v>
      </c>
      <c r="B99" s="78" t="s">
        <v>194</v>
      </c>
      <c r="C99" s="45">
        <v>129391</v>
      </c>
      <c r="D99" s="94">
        <v>2207</v>
      </c>
      <c r="E99" s="45">
        <v>1415</v>
      </c>
      <c r="F99" s="94">
        <v>18578</v>
      </c>
      <c r="G99" s="121">
        <f t="shared" si="6"/>
        <v>-85.64196891592151</v>
      </c>
      <c r="H99" s="121">
        <f t="shared" si="7"/>
        <v>741.7761667421839</v>
      </c>
      <c r="I99" s="121">
        <f t="shared" si="8"/>
        <v>1212.9328621908128</v>
      </c>
      <c r="J99" s="46"/>
      <c r="K99" s="42">
        <v>58</v>
      </c>
      <c r="L99" s="78" t="s">
        <v>194</v>
      </c>
      <c r="M99" s="45">
        <v>1268682</v>
      </c>
      <c r="N99" s="94">
        <v>628304</v>
      </c>
      <c r="O99" s="45">
        <v>916315</v>
      </c>
      <c r="P99" s="94">
        <v>432766</v>
      </c>
      <c r="Q99" s="121">
        <f t="shared" si="9"/>
        <v>-65.88853629199437</v>
      </c>
      <c r="R99" s="121">
        <f t="shared" si="10"/>
        <v>-31.121558990552344</v>
      </c>
      <c r="S99" s="121">
        <f t="shared" si="11"/>
        <v>-52.77104489176757</v>
      </c>
      <c r="T99" s="137"/>
    </row>
    <row r="100" spans="1:20" ht="15" customHeight="1">
      <c r="A100" s="42">
        <v>59</v>
      </c>
      <c r="B100" s="78" t="s">
        <v>195</v>
      </c>
      <c r="C100" s="45">
        <v>177325</v>
      </c>
      <c r="D100" s="94">
        <v>324427</v>
      </c>
      <c r="E100" s="45">
        <v>139438</v>
      </c>
      <c r="F100" s="94">
        <v>127820</v>
      </c>
      <c r="G100" s="121">
        <f t="shared" si="6"/>
        <v>-27.91766530382067</v>
      </c>
      <c r="H100" s="121">
        <f t="shared" si="7"/>
        <v>-60.60130630311287</v>
      </c>
      <c r="I100" s="121">
        <f t="shared" si="8"/>
        <v>-8.33201853153372</v>
      </c>
      <c r="J100" s="46"/>
      <c r="K100" s="42">
        <v>59</v>
      </c>
      <c r="L100" s="78" t="s">
        <v>195</v>
      </c>
      <c r="M100" s="45">
        <v>373397</v>
      </c>
      <c r="N100" s="94">
        <v>239452</v>
      </c>
      <c r="O100" s="45">
        <v>251465.99999999997</v>
      </c>
      <c r="P100" s="94">
        <v>475632.00000000006</v>
      </c>
      <c r="Q100" s="121">
        <f t="shared" si="9"/>
        <v>27.3797057823175</v>
      </c>
      <c r="R100" s="121">
        <f t="shared" si="10"/>
        <v>98.6335465980656</v>
      </c>
      <c r="S100" s="121">
        <f t="shared" si="11"/>
        <v>89.14366156856198</v>
      </c>
      <c r="T100" s="137"/>
    </row>
    <row r="101" spans="1:20" ht="15" customHeight="1">
      <c r="A101" s="42">
        <v>60</v>
      </c>
      <c r="B101" s="78" t="s">
        <v>196</v>
      </c>
      <c r="C101" s="45" t="s">
        <v>336</v>
      </c>
      <c r="D101" s="94" t="s">
        <v>336</v>
      </c>
      <c r="E101" s="45"/>
      <c r="F101" s="94"/>
      <c r="G101" s="121">
        <f t="shared" si="6"/>
      </c>
      <c r="H101" s="121">
        <f t="shared" si="7"/>
      </c>
      <c r="I101" s="121">
        <f t="shared" si="8"/>
      </c>
      <c r="J101" s="46"/>
      <c r="K101" s="42">
        <v>60</v>
      </c>
      <c r="L101" s="78" t="s">
        <v>196</v>
      </c>
      <c r="M101" s="45">
        <v>26325</v>
      </c>
      <c r="N101" s="94">
        <v>78462</v>
      </c>
      <c r="O101" s="45">
        <v>273562</v>
      </c>
      <c r="P101" s="94">
        <v>480157</v>
      </c>
      <c r="Q101" s="121">
        <f t="shared" si="9"/>
        <v>1723.9582146248815</v>
      </c>
      <c r="R101" s="121">
        <f t="shared" si="10"/>
        <v>511.9612041497795</v>
      </c>
      <c r="S101" s="121">
        <f t="shared" si="11"/>
        <v>75.52035735957477</v>
      </c>
      <c r="T101" s="137"/>
    </row>
    <row r="102" spans="1:20" ht="15" customHeight="1">
      <c r="A102" s="42">
        <v>61</v>
      </c>
      <c r="B102" s="78" t="s">
        <v>197</v>
      </c>
      <c r="C102" s="196" t="s">
        <v>336</v>
      </c>
      <c r="D102" s="51" t="s">
        <v>336</v>
      </c>
      <c r="E102" s="196"/>
      <c r="G102" s="121">
        <f t="shared" si="6"/>
      </c>
      <c r="H102" s="121">
        <f t="shared" si="7"/>
      </c>
      <c r="I102" s="121">
        <f t="shared" si="8"/>
      </c>
      <c r="J102" s="46"/>
      <c r="K102" s="42">
        <v>61</v>
      </c>
      <c r="L102" s="78" t="s">
        <v>197</v>
      </c>
      <c r="M102" s="196" t="s">
        <v>336</v>
      </c>
      <c r="N102" s="51" t="s">
        <v>336</v>
      </c>
      <c r="O102" s="196">
        <v>25301</v>
      </c>
      <c r="P102" s="51">
        <v>46144</v>
      </c>
      <c r="Q102" s="121">
        <f t="shared" si="9"/>
      </c>
      <c r="R102" s="121">
        <f t="shared" si="10"/>
      </c>
      <c r="S102" s="121">
        <f t="shared" si="11"/>
        <v>82.38014307734872</v>
      </c>
      <c r="T102" s="137"/>
    </row>
    <row r="103" spans="1:20" ht="15" customHeight="1">
      <c r="A103" s="42">
        <v>62</v>
      </c>
      <c r="B103" s="78" t="s">
        <v>330</v>
      </c>
      <c r="C103" s="45"/>
      <c r="D103" s="94"/>
      <c r="E103" s="45"/>
      <c r="F103" s="94"/>
      <c r="G103" s="121">
        <f t="shared" si="6"/>
      </c>
      <c r="H103" s="121">
        <f t="shared" si="7"/>
      </c>
      <c r="I103" s="121">
        <f t="shared" si="8"/>
      </c>
      <c r="J103" s="46"/>
      <c r="K103" s="42">
        <v>62</v>
      </c>
      <c r="L103" s="78" t="s">
        <v>330</v>
      </c>
      <c r="M103" s="45"/>
      <c r="N103" s="94"/>
      <c r="O103" s="45"/>
      <c r="P103" s="94"/>
      <c r="Q103" s="121">
        <f t="shared" si="9"/>
      </c>
      <c r="R103" s="121">
        <f t="shared" si="10"/>
      </c>
      <c r="S103" s="121">
        <f t="shared" si="11"/>
      </c>
      <c r="T103" s="137"/>
    </row>
    <row r="104" spans="1:20" ht="15" customHeight="1">
      <c r="A104" s="42">
        <v>63</v>
      </c>
      <c r="B104" s="78" t="s">
        <v>198</v>
      </c>
      <c r="C104" s="45" t="s">
        <v>336</v>
      </c>
      <c r="D104" s="94" t="s">
        <v>336</v>
      </c>
      <c r="E104" s="45"/>
      <c r="F104" s="94"/>
      <c r="G104" s="121">
        <f t="shared" si="6"/>
      </c>
      <c r="H104" s="121">
        <f t="shared" si="7"/>
      </c>
      <c r="I104" s="121">
        <f t="shared" si="8"/>
      </c>
      <c r="J104" s="46"/>
      <c r="K104" s="42">
        <v>63</v>
      </c>
      <c r="L104" s="78" t="s">
        <v>198</v>
      </c>
      <c r="M104" s="45">
        <v>2483034</v>
      </c>
      <c r="N104" s="94">
        <v>3031557</v>
      </c>
      <c r="O104" s="45">
        <v>670547.9999999998</v>
      </c>
      <c r="P104" s="94">
        <v>1272282.9999999998</v>
      </c>
      <c r="Q104" s="121">
        <f t="shared" si="9"/>
        <v>-48.760951320038316</v>
      </c>
      <c r="R104" s="121">
        <f t="shared" si="10"/>
        <v>-58.03202776658992</v>
      </c>
      <c r="S104" s="121">
        <f t="shared" si="11"/>
        <v>89.73779654849469</v>
      </c>
      <c r="T104" s="137"/>
    </row>
    <row r="105" spans="1:20" ht="15" customHeight="1">
      <c r="A105" s="42">
        <v>64</v>
      </c>
      <c r="B105" s="78" t="s">
        <v>199</v>
      </c>
      <c r="C105" s="45">
        <v>454216</v>
      </c>
      <c r="D105" s="94">
        <v>765228</v>
      </c>
      <c r="E105" s="45">
        <v>1013353</v>
      </c>
      <c r="F105" s="94">
        <v>462126.99999999994</v>
      </c>
      <c r="G105" s="121">
        <f t="shared" si="6"/>
        <v>1.7416823713827654</v>
      </c>
      <c r="H105" s="121">
        <f t="shared" si="7"/>
        <v>-39.609240644618346</v>
      </c>
      <c r="I105" s="121">
        <f t="shared" si="8"/>
        <v>-54.39624691494475</v>
      </c>
      <c r="J105" s="46"/>
      <c r="K105" s="42">
        <v>64</v>
      </c>
      <c r="L105" s="78" t="s">
        <v>199</v>
      </c>
      <c r="M105" s="45">
        <v>658724</v>
      </c>
      <c r="N105" s="94">
        <v>1847752</v>
      </c>
      <c r="O105" s="45">
        <v>3212007.0000000005</v>
      </c>
      <c r="P105" s="94">
        <v>2177138.9999999995</v>
      </c>
      <c r="Q105" s="121">
        <f t="shared" si="9"/>
        <v>230.50852860985776</v>
      </c>
      <c r="R105" s="121">
        <f t="shared" si="10"/>
        <v>17.826364144105895</v>
      </c>
      <c r="S105" s="121">
        <f t="shared" si="11"/>
        <v>-32.21873426801376</v>
      </c>
      <c r="T105" s="137"/>
    </row>
    <row r="106" spans="1:20" ht="15" customHeight="1">
      <c r="A106" s="42">
        <v>65</v>
      </c>
      <c r="B106" s="78" t="s">
        <v>200</v>
      </c>
      <c r="C106" s="45" t="s">
        <v>336</v>
      </c>
      <c r="D106" s="94" t="s">
        <v>336</v>
      </c>
      <c r="E106" s="45"/>
      <c r="F106" s="94"/>
      <c r="G106" s="121">
        <f aca="true" t="shared" si="12" ref="G106:G169">_xlfn.IFERROR(F106/C106*100-100,"")</f>
      </c>
      <c r="H106" s="121">
        <f aca="true" t="shared" si="13" ref="H106:H169">_xlfn.IFERROR(F106/D106*100-100,"")</f>
      </c>
      <c r="I106" s="121">
        <f aca="true" t="shared" si="14" ref="I106:I169">_xlfn.IFERROR(F106/E106*100-100,"")</f>
      </c>
      <c r="J106" s="46"/>
      <c r="K106" s="42">
        <v>65</v>
      </c>
      <c r="L106" s="78" t="s">
        <v>200</v>
      </c>
      <c r="M106" s="45">
        <v>538140</v>
      </c>
      <c r="N106" s="94">
        <v>354034</v>
      </c>
      <c r="O106" s="45"/>
      <c r="P106" s="94">
        <v>15318</v>
      </c>
      <c r="Q106" s="121">
        <f aca="true" t="shared" si="15" ref="Q106:Q169">_xlfn.IFERROR(P106/M106*100-100,"")</f>
        <v>-97.15352882149627</v>
      </c>
      <c r="R106" s="121">
        <f aca="true" t="shared" si="16" ref="R106:R169">_xlfn.IFERROR(P106/N106*100-100,"")</f>
        <v>-95.67329691498557</v>
      </c>
      <c r="S106" s="121">
        <f aca="true" t="shared" si="17" ref="S106:S169">_xlfn.IFERROR(P106/O106*100-100,"")</f>
      </c>
      <c r="T106" s="137"/>
    </row>
    <row r="107" spans="1:20" ht="15" customHeight="1">
      <c r="A107" s="42">
        <v>66</v>
      </c>
      <c r="B107" s="78" t="s">
        <v>201</v>
      </c>
      <c r="C107" s="45" t="s">
        <v>336</v>
      </c>
      <c r="D107" s="94">
        <v>98094</v>
      </c>
      <c r="E107" s="45"/>
      <c r="F107" s="94"/>
      <c r="G107" s="121">
        <f t="shared" si="12"/>
      </c>
      <c r="H107" s="121">
        <f t="shared" si="13"/>
        <v>-100</v>
      </c>
      <c r="I107" s="121">
        <f t="shared" si="14"/>
      </c>
      <c r="J107" s="46"/>
      <c r="K107" s="42">
        <v>66</v>
      </c>
      <c r="L107" s="78" t="s">
        <v>201</v>
      </c>
      <c r="M107" s="45">
        <v>1096258</v>
      </c>
      <c r="N107" s="94">
        <v>48616</v>
      </c>
      <c r="O107" s="45">
        <v>22792</v>
      </c>
      <c r="P107" s="94">
        <v>34533</v>
      </c>
      <c r="Q107" s="121">
        <f t="shared" si="15"/>
        <v>-96.84992036546141</v>
      </c>
      <c r="R107" s="121">
        <f t="shared" si="16"/>
        <v>-28.967829521145305</v>
      </c>
      <c r="S107" s="121">
        <f t="shared" si="17"/>
        <v>51.51368901368903</v>
      </c>
      <c r="T107" s="137"/>
    </row>
    <row r="108" spans="1:20" ht="15" customHeight="1">
      <c r="A108" s="42">
        <v>67</v>
      </c>
      <c r="B108" s="78" t="s">
        <v>202</v>
      </c>
      <c r="C108" s="45" t="s">
        <v>336</v>
      </c>
      <c r="D108" s="94" t="s">
        <v>336</v>
      </c>
      <c r="E108" s="45"/>
      <c r="F108" s="94"/>
      <c r="G108" s="121">
        <f t="shared" si="12"/>
      </c>
      <c r="H108" s="121">
        <f t="shared" si="13"/>
      </c>
      <c r="I108" s="121">
        <f t="shared" si="14"/>
      </c>
      <c r="J108" s="46"/>
      <c r="K108" s="42">
        <v>67</v>
      </c>
      <c r="L108" s="78" t="s">
        <v>202</v>
      </c>
      <c r="M108" s="45">
        <v>17010</v>
      </c>
      <c r="N108" s="94">
        <v>14470</v>
      </c>
      <c r="O108" s="45">
        <v>11049</v>
      </c>
      <c r="P108" s="94">
        <v>31700</v>
      </c>
      <c r="Q108" s="121">
        <f t="shared" si="15"/>
        <v>86.36096413874193</v>
      </c>
      <c r="R108" s="121">
        <f t="shared" si="16"/>
        <v>119.0739460953697</v>
      </c>
      <c r="S108" s="121">
        <f t="shared" si="17"/>
        <v>186.903792198389</v>
      </c>
      <c r="T108" s="137"/>
    </row>
    <row r="109" spans="1:20" ht="15" customHeight="1">
      <c r="A109" s="42">
        <v>68</v>
      </c>
      <c r="B109" s="78" t="s">
        <v>203</v>
      </c>
      <c r="C109" s="45">
        <v>205391</v>
      </c>
      <c r="D109" s="94">
        <v>12091</v>
      </c>
      <c r="E109" s="45">
        <v>155575</v>
      </c>
      <c r="F109" s="94">
        <v>55156.99999999999</v>
      </c>
      <c r="G109" s="121">
        <f t="shared" si="12"/>
        <v>-73.14536664216057</v>
      </c>
      <c r="H109" s="121">
        <f t="shared" si="13"/>
        <v>356.1822843437267</v>
      </c>
      <c r="I109" s="121">
        <f t="shared" si="14"/>
        <v>-64.54636027639403</v>
      </c>
      <c r="J109" s="46"/>
      <c r="K109" s="42">
        <v>68</v>
      </c>
      <c r="L109" s="78" t="s">
        <v>203</v>
      </c>
      <c r="M109" s="45">
        <v>1324980</v>
      </c>
      <c r="N109" s="94">
        <v>6216174</v>
      </c>
      <c r="O109" s="45">
        <v>1682215.0000000002</v>
      </c>
      <c r="P109" s="94">
        <v>1652628</v>
      </c>
      <c r="Q109" s="121">
        <f t="shared" si="15"/>
        <v>24.728524204138935</v>
      </c>
      <c r="R109" s="121">
        <f t="shared" si="16"/>
        <v>-73.41406466421307</v>
      </c>
      <c r="S109" s="121">
        <f t="shared" si="17"/>
        <v>-1.7588120424559435</v>
      </c>
      <c r="T109" s="137"/>
    </row>
    <row r="110" spans="1:20" ht="15" customHeight="1">
      <c r="A110" s="42">
        <v>69</v>
      </c>
      <c r="B110" s="78" t="s">
        <v>204</v>
      </c>
      <c r="C110" s="45">
        <v>4728508</v>
      </c>
      <c r="D110" s="94">
        <v>6308608</v>
      </c>
      <c r="E110" s="45">
        <v>4790722</v>
      </c>
      <c r="F110" s="94">
        <v>6636711.000000001</v>
      </c>
      <c r="G110" s="121">
        <f t="shared" si="12"/>
        <v>40.35528754524685</v>
      </c>
      <c r="H110" s="121">
        <f t="shared" si="13"/>
        <v>5.200877911577322</v>
      </c>
      <c r="I110" s="121">
        <f t="shared" si="14"/>
        <v>38.53258444134312</v>
      </c>
      <c r="J110" s="46"/>
      <c r="K110" s="42">
        <v>69</v>
      </c>
      <c r="L110" s="78" t="s">
        <v>204</v>
      </c>
      <c r="M110" s="45">
        <v>724239</v>
      </c>
      <c r="N110" s="94">
        <v>1740166</v>
      </c>
      <c r="O110" s="45">
        <v>633434.9999999999</v>
      </c>
      <c r="P110" s="94">
        <v>873967.0000000001</v>
      </c>
      <c r="Q110" s="121">
        <f t="shared" si="15"/>
        <v>20.673838332373734</v>
      </c>
      <c r="R110" s="121">
        <f t="shared" si="16"/>
        <v>-49.77680290271157</v>
      </c>
      <c r="S110" s="121">
        <f t="shared" si="17"/>
        <v>37.97264123390721</v>
      </c>
      <c r="T110" s="137"/>
    </row>
    <row r="111" spans="1:20" ht="15" customHeight="1">
      <c r="A111" s="42">
        <v>70</v>
      </c>
      <c r="B111" s="78" t="s">
        <v>205</v>
      </c>
      <c r="C111" s="45">
        <v>2498782</v>
      </c>
      <c r="D111" s="94">
        <v>3644389</v>
      </c>
      <c r="E111" s="45">
        <v>3107577</v>
      </c>
      <c r="F111" s="94">
        <v>6341812</v>
      </c>
      <c r="G111" s="121">
        <f t="shared" si="12"/>
        <v>153.79612947427987</v>
      </c>
      <c r="H111" s="121">
        <f t="shared" si="13"/>
        <v>74.01578152057863</v>
      </c>
      <c r="I111" s="121">
        <f t="shared" si="14"/>
        <v>104.07577994044877</v>
      </c>
      <c r="J111" s="46"/>
      <c r="K111" s="42">
        <v>70</v>
      </c>
      <c r="L111" s="78" t="s">
        <v>205</v>
      </c>
      <c r="M111" s="45">
        <v>515266</v>
      </c>
      <c r="N111" s="94">
        <v>656391</v>
      </c>
      <c r="O111" s="45">
        <v>1216928</v>
      </c>
      <c r="P111" s="94">
        <v>5311146.000000001</v>
      </c>
      <c r="Q111" s="121">
        <f t="shared" si="15"/>
        <v>930.7580938777255</v>
      </c>
      <c r="R111" s="121">
        <f t="shared" si="16"/>
        <v>709.1436354246175</v>
      </c>
      <c r="S111" s="121">
        <f t="shared" si="17"/>
        <v>336.4388032817061</v>
      </c>
      <c r="T111" s="137"/>
    </row>
    <row r="112" spans="1:20" ht="15" customHeight="1">
      <c r="A112" s="42">
        <v>71</v>
      </c>
      <c r="B112" s="78" t="s">
        <v>206</v>
      </c>
      <c r="C112" s="45">
        <v>4177</v>
      </c>
      <c r="D112" s="94" t="s">
        <v>336</v>
      </c>
      <c r="E112" s="45">
        <v>8090</v>
      </c>
      <c r="F112" s="94"/>
      <c r="G112" s="121">
        <f t="shared" si="12"/>
        <v>-100</v>
      </c>
      <c r="H112" s="121">
        <f t="shared" si="13"/>
      </c>
      <c r="I112" s="121">
        <f t="shared" si="14"/>
        <v>-100</v>
      </c>
      <c r="J112" s="46"/>
      <c r="K112" s="42">
        <v>71</v>
      </c>
      <c r="L112" s="78" t="s">
        <v>206</v>
      </c>
      <c r="M112" s="45">
        <v>386275</v>
      </c>
      <c r="N112" s="94">
        <v>176411</v>
      </c>
      <c r="O112" s="45">
        <v>149810.99999999997</v>
      </c>
      <c r="P112" s="94">
        <v>212905.99999999997</v>
      </c>
      <c r="Q112" s="121">
        <f t="shared" si="15"/>
        <v>-44.88227299203936</v>
      </c>
      <c r="R112" s="121">
        <f t="shared" si="16"/>
        <v>20.687485474261806</v>
      </c>
      <c r="S112" s="121">
        <f t="shared" si="17"/>
        <v>42.11639999732998</v>
      </c>
      <c r="T112" s="137"/>
    </row>
    <row r="113" spans="1:20" ht="15" customHeight="1">
      <c r="A113" s="42">
        <v>72</v>
      </c>
      <c r="B113" s="78" t="s">
        <v>207</v>
      </c>
      <c r="C113" s="45" t="s">
        <v>336</v>
      </c>
      <c r="D113" s="94" t="s">
        <v>336</v>
      </c>
      <c r="E113" s="45"/>
      <c r="F113" s="94"/>
      <c r="G113" s="121">
        <f t="shared" si="12"/>
      </c>
      <c r="H113" s="121">
        <f t="shared" si="13"/>
      </c>
      <c r="I113" s="121">
        <f t="shared" si="14"/>
      </c>
      <c r="J113" s="46"/>
      <c r="K113" s="42">
        <v>72</v>
      </c>
      <c r="L113" s="78" t="s">
        <v>207</v>
      </c>
      <c r="M113" s="45">
        <v>597803</v>
      </c>
      <c r="N113" s="94">
        <v>138000</v>
      </c>
      <c r="O113" s="45">
        <v>17853</v>
      </c>
      <c r="P113" s="94">
        <v>898903.9999999999</v>
      </c>
      <c r="Q113" s="121">
        <f t="shared" si="15"/>
        <v>50.367930572446085</v>
      </c>
      <c r="R113" s="121">
        <f t="shared" si="16"/>
        <v>551.3797101449275</v>
      </c>
      <c r="S113" s="121">
        <f t="shared" si="17"/>
        <v>4935.030527082282</v>
      </c>
      <c r="T113" s="137"/>
    </row>
    <row r="114" spans="1:20" ht="15" customHeight="1">
      <c r="A114" s="42">
        <v>73</v>
      </c>
      <c r="B114" s="78" t="s">
        <v>208</v>
      </c>
      <c r="C114" s="45">
        <v>127041</v>
      </c>
      <c r="D114" s="94">
        <v>192467</v>
      </c>
      <c r="E114" s="45">
        <v>95500</v>
      </c>
      <c r="F114" s="94">
        <v>233682</v>
      </c>
      <c r="G114" s="121">
        <f t="shared" si="12"/>
        <v>83.9421918908069</v>
      </c>
      <c r="H114" s="121">
        <f t="shared" si="13"/>
        <v>21.414060592205402</v>
      </c>
      <c r="I114" s="121">
        <f t="shared" si="14"/>
        <v>144.69319371727747</v>
      </c>
      <c r="J114" s="46"/>
      <c r="K114" s="42">
        <v>73</v>
      </c>
      <c r="L114" s="78" t="s">
        <v>208</v>
      </c>
      <c r="M114" s="45">
        <v>80767</v>
      </c>
      <c r="N114" s="94">
        <v>460289</v>
      </c>
      <c r="O114" s="45">
        <v>241699</v>
      </c>
      <c r="P114" s="94">
        <v>325026</v>
      </c>
      <c r="Q114" s="121">
        <f t="shared" si="15"/>
        <v>302.42425743187187</v>
      </c>
      <c r="R114" s="121">
        <f t="shared" si="16"/>
        <v>-29.386537588341227</v>
      </c>
      <c r="S114" s="121">
        <f t="shared" si="17"/>
        <v>34.47552534350578</v>
      </c>
      <c r="T114" s="137"/>
    </row>
    <row r="115" spans="1:20" ht="15" customHeight="1">
      <c r="A115" s="42">
        <v>74</v>
      </c>
      <c r="B115" s="78" t="s">
        <v>209</v>
      </c>
      <c r="C115" s="45">
        <v>77136</v>
      </c>
      <c r="D115" s="94">
        <v>144874</v>
      </c>
      <c r="E115" s="45">
        <v>5342</v>
      </c>
      <c r="F115" s="94">
        <v>219417</v>
      </c>
      <c r="G115" s="121">
        <f t="shared" si="12"/>
        <v>184.45472930927195</v>
      </c>
      <c r="H115" s="121">
        <f t="shared" si="13"/>
        <v>51.45367698827948</v>
      </c>
      <c r="I115" s="121">
        <f t="shared" si="14"/>
        <v>4007.3942343691497</v>
      </c>
      <c r="J115" s="46"/>
      <c r="K115" s="42">
        <v>74</v>
      </c>
      <c r="L115" s="78" t="s">
        <v>209</v>
      </c>
      <c r="M115" s="45">
        <v>686766</v>
      </c>
      <c r="N115" s="94">
        <v>1471278</v>
      </c>
      <c r="O115" s="45">
        <v>778834</v>
      </c>
      <c r="P115" s="94">
        <v>603112.9999999999</v>
      </c>
      <c r="Q115" s="121">
        <f t="shared" si="15"/>
        <v>-12.180713663751575</v>
      </c>
      <c r="R115" s="121">
        <f t="shared" si="16"/>
        <v>-59.00754310198346</v>
      </c>
      <c r="S115" s="121">
        <f t="shared" si="17"/>
        <v>-22.562060721540163</v>
      </c>
      <c r="T115" s="137"/>
    </row>
    <row r="116" spans="1:20" ht="15" customHeight="1">
      <c r="A116" s="42">
        <v>75</v>
      </c>
      <c r="B116" s="78" t="s">
        <v>210</v>
      </c>
      <c r="C116" s="45" t="s">
        <v>336</v>
      </c>
      <c r="D116" s="94" t="s">
        <v>336</v>
      </c>
      <c r="E116" s="45"/>
      <c r="F116" s="94"/>
      <c r="G116" s="121">
        <f t="shared" si="12"/>
      </c>
      <c r="H116" s="121">
        <f t="shared" si="13"/>
      </c>
      <c r="I116" s="121">
        <f t="shared" si="14"/>
      </c>
      <c r="J116" s="46"/>
      <c r="K116" s="42">
        <v>75</v>
      </c>
      <c r="L116" s="78" t="s">
        <v>210</v>
      </c>
      <c r="M116" s="45" t="s">
        <v>336</v>
      </c>
      <c r="N116" s="94">
        <v>2296</v>
      </c>
      <c r="O116" s="45"/>
      <c r="P116" s="94"/>
      <c r="Q116" s="121">
        <f t="shared" si="15"/>
      </c>
      <c r="R116" s="121">
        <f t="shared" si="16"/>
        <v>-100</v>
      </c>
      <c r="S116" s="121">
        <f t="shared" si="17"/>
      </c>
      <c r="T116" s="137"/>
    </row>
    <row r="117" spans="1:20" ht="15" customHeight="1">
      <c r="A117" s="42">
        <v>76</v>
      </c>
      <c r="B117" s="78" t="s">
        <v>211</v>
      </c>
      <c r="C117" s="45" t="s">
        <v>336</v>
      </c>
      <c r="D117" s="94" t="s">
        <v>336</v>
      </c>
      <c r="E117" s="45"/>
      <c r="F117" s="94"/>
      <c r="G117" s="121">
        <f t="shared" si="12"/>
      </c>
      <c r="H117" s="121">
        <f t="shared" si="13"/>
      </c>
      <c r="I117" s="121">
        <f t="shared" si="14"/>
      </c>
      <c r="J117" s="46"/>
      <c r="K117" s="42">
        <v>76</v>
      </c>
      <c r="L117" s="78" t="s">
        <v>211</v>
      </c>
      <c r="M117" s="45">
        <v>2363168</v>
      </c>
      <c r="N117" s="94">
        <v>15497</v>
      </c>
      <c r="O117" s="45">
        <v>1461159</v>
      </c>
      <c r="P117" s="94">
        <v>135812</v>
      </c>
      <c r="Q117" s="121">
        <f t="shared" si="15"/>
        <v>-94.25296889599046</v>
      </c>
      <c r="R117" s="121">
        <f t="shared" si="16"/>
        <v>776.3760727882817</v>
      </c>
      <c r="S117" s="121">
        <f t="shared" si="17"/>
        <v>-90.70518677296585</v>
      </c>
      <c r="T117" s="137"/>
    </row>
    <row r="118" spans="1:20" ht="15" customHeight="1">
      <c r="A118" s="42">
        <v>77</v>
      </c>
      <c r="B118" s="78" t="s">
        <v>212</v>
      </c>
      <c r="C118" s="45">
        <v>95379</v>
      </c>
      <c r="D118" s="94" t="s">
        <v>336</v>
      </c>
      <c r="E118" s="45">
        <v>34300</v>
      </c>
      <c r="F118" s="94"/>
      <c r="G118" s="121">
        <f t="shared" si="12"/>
        <v>-100</v>
      </c>
      <c r="H118" s="121">
        <f t="shared" si="13"/>
      </c>
      <c r="I118" s="121">
        <f t="shared" si="14"/>
        <v>-100</v>
      </c>
      <c r="J118" s="46"/>
      <c r="K118" s="42">
        <v>77</v>
      </c>
      <c r="L118" s="78" t="s">
        <v>212</v>
      </c>
      <c r="M118" s="45">
        <v>167815</v>
      </c>
      <c r="N118" s="94">
        <v>194171</v>
      </c>
      <c r="O118" s="45">
        <v>74004</v>
      </c>
      <c r="P118" s="94">
        <v>176839</v>
      </c>
      <c r="Q118" s="121">
        <f t="shared" si="15"/>
        <v>5.377350058099694</v>
      </c>
      <c r="R118" s="121">
        <f t="shared" si="16"/>
        <v>-8.926152721055146</v>
      </c>
      <c r="S118" s="121">
        <f t="shared" si="17"/>
        <v>138.9587049348684</v>
      </c>
      <c r="T118" s="137"/>
    </row>
    <row r="119" spans="1:20" ht="15" customHeight="1">
      <c r="A119" s="42">
        <v>78</v>
      </c>
      <c r="B119" s="78" t="s">
        <v>213</v>
      </c>
      <c r="C119" s="45" t="s">
        <v>336</v>
      </c>
      <c r="D119" s="94" t="s">
        <v>336</v>
      </c>
      <c r="E119" s="45"/>
      <c r="F119" s="94"/>
      <c r="G119" s="121">
        <f t="shared" si="12"/>
      </c>
      <c r="H119" s="121">
        <f t="shared" si="13"/>
      </c>
      <c r="I119" s="121">
        <f t="shared" si="14"/>
      </c>
      <c r="J119" s="46"/>
      <c r="K119" s="42">
        <v>78</v>
      </c>
      <c r="L119" s="78" t="s">
        <v>213</v>
      </c>
      <c r="M119" s="45">
        <v>9481</v>
      </c>
      <c r="N119" s="94">
        <v>4402</v>
      </c>
      <c r="O119" s="45">
        <v>237554</v>
      </c>
      <c r="P119" s="94">
        <v>2479</v>
      </c>
      <c r="Q119" s="121">
        <f t="shared" si="15"/>
        <v>-73.85296909608691</v>
      </c>
      <c r="R119" s="121">
        <f t="shared" si="16"/>
        <v>-43.68468877782826</v>
      </c>
      <c r="S119" s="121">
        <f t="shared" si="17"/>
        <v>-98.95644779713244</v>
      </c>
      <c r="T119" s="137"/>
    </row>
    <row r="120" spans="1:20" ht="15" customHeight="1">
      <c r="A120" s="42">
        <v>79</v>
      </c>
      <c r="B120" s="78" t="s">
        <v>62</v>
      </c>
      <c r="C120" s="45">
        <v>43855504</v>
      </c>
      <c r="D120" s="94">
        <v>30492103</v>
      </c>
      <c r="E120" s="45">
        <v>12127821</v>
      </c>
      <c r="F120" s="94">
        <v>20121116.000000004</v>
      </c>
      <c r="G120" s="121">
        <f t="shared" si="12"/>
        <v>-54.119519410836084</v>
      </c>
      <c r="H120" s="121">
        <f t="shared" si="13"/>
        <v>-34.012042396682176</v>
      </c>
      <c r="I120" s="121">
        <f t="shared" si="14"/>
        <v>65.90874815846973</v>
      </c>
      <c r="J120" s="46"/>
      <c r="K120" s="42">
        <v>79</v>
      </c>
      <c r="L120" s="78" t="s">
        <v>62</v>
      </c>
      <c r="M120" s="45">
        <v>12407512</v>
      </c>
      <c r="N120" s="94">
        <v>10337996</v>
      </c>
      <c r="O120" s="45">
        <v>9569045</v>
      </c>
      <c r="P120" s="94">
        <v>7196621.000000001</v>
      </c>
      <c r="Q120" s="121">
        <f t="shared" si="15"/>
        <v>-41.99787193435718</v>
      </c>
      <c r="R120" s="121">
        <f t="shared" si="16"/>
        <v>-30.386691966218592</v>
      </c>
      <c r="S120" s="121">
        <f t="shared" si="17"/>
        <v>-24.792693523752888</v>
      </c>
      <c r="T120" s="137"/>
    </row>
    <row r="121" spans="1:20" ht="15" customHeight="1">
      <c r="A121" s="42">
        <v>80</v>
      </c>
      <c r="B121" s="78" t="s">
        <v>214</v>
      </c>
      <c r="C121" s="45">
        <v>5238379</v>
      </c>
      <c r="D121" s="94">
        <v>5166186</v>
      </c>
      <c r="E121" s="45">
        <v>12064141</v>
      </c>
      <c r="F121" s="94">
        <v>6387758.000000001</v>
      </c>
      <c r="G121" s="121">
        <f t="shared" si="12"/>
        <v>21.94150136903039</v>
      </c>
      <c r="H121" s="121">
        <f t="shared" si="13"/>
        <v>23.6455288291982</v>
      </c>
      <c r="I121" s="121">
        <f t="shared" si="14"/>
        <v>-47.05169642828279</v>
      </c>
      <c r="J121" s="46"/>
      <c r="K121" s="42">
        <v>80</v>
      </c>
      <c r="L121" s="78" t="s">
        <v>214</v>
      </c>
      <c r="M121" s="45">
        <v>421312</v>
      </c>
      <c r="N121" s="94">
        <v>54589</v>
      </c>
      <c r="O121" s="45">
        <v>23107</v>
      </c>
      <c r="P121" s="94">
        <v>79571</v>
      </c>
      <c r="Q121" s="121">
        <f t="shared" si="15"/>
        <v>-81.11352157071244</v>
      </c>
      <c r="R121" s="121">
        <f t="shared" si="16"/>
        <v>45.763798567476954</v>
      </c>
      <c r="S121" s="121">
        <f t="shared" si="17"/>
        <v>244.35885229584107</v>
      </c>
      <c r="T121" s="137"/>
    </row>
    <row r="122" spans="1:20" ht="15" customHeight="1">
      <c r="A122" s="42">
        <v>81</v>
      </c>
      <c r="B122" s="78" t="s">
        <v>215</v>
      </c>
      <c r="C122" s="45" t="s">
        <v>336</v>
      </c>
      <c r="D122" s="94" t="s">
        <v>336</v>
      </c>
      <c r="E122" s="45"/>
      <c r="F122" s="94"/>
      <c r="G122" s="121">
        <f t="shared" si="12"/>
      </c>
      <c r="H122" s="121">
        <f t="shared" si="13"/>
      </c>
      <c r="I122" s="121">
        <f t="shared" si="14"/>
      </c>
      <c r="J122" s="46"/>
      <c r="K122" s="42">
        <v>81</v>
      </c>
      <c r="L122" s="78" t="s">
        <v>215</v>
      </c>
      <c r="M122" s="45">
        <v>14644</v>
      </c>
      <c r="N122" s="94">
        <v>72256</v>
      </c>
      <c r="O122" s="45">
        <v>2251</v>
      </c>
      <c r="P122" s="94"/>
      <c r="Q122" s="121">
        <f t="shared" si="15"/>
        <v>-100</v>
      </c>
      <c r="R122" s="121">
        <f t="shared" si="16"/>
        <v>-100</v>
      </c>
      <c r="S122" s="121">
        <f t="shared" si="17"/>
        <v>-100</v>
      </c>
      <c r="T122" s="137"/>
    </row>
    <row r="123" spans="1:20" ht="15" customHeight="1">
      <c r="A123" s="42">
        <v>82</v>
      </c>
      <c r="B123" s="78" t="s">
        <v>216</v>
      </c>
      <c r="C123" s="45" t="s">
        <v>336</v>
      </c>
      <c r="D123" s="94" t="s">
        <v>336</v>
      </c>
      <c r="E123" s="45"/>
      <c r="F123" s="94"/>
      <c r="G123" s="121">
        <f t="shared" si="12"/>
      </c>
      <c r="H123" s="121">
        <f t="shared" si="13"/>
      </c>
      <c r="I123" s="121">
        <f t="shared" si="14"/>
      </c>
      <c r="J123" s="46"/>
      <c r="K123" s="42">
        <v>82</v>
      </c>
      <c r="L123" s="78" t="s">
        <v>216</v>
      </c>
      <c r="M123" s="45">
        <v>2000</v>
      </c>
      <c r="N123" s="94">
        <v>6443</v>
      </c>
      <c r="O123" s="45">
        <v>2145</v>
      </c>
      <c r="P123" s="94"/>
      <c r="Q123" s="121">
        <f t="shared" si="15"/>
        <v>-100</v>
      </c>
      <c r="R123" s="121">
        <f t="shared" si="16"/>
        <v>-100</v>
      </c>
      <c r="S123" s="121">
        <f t="shared" si="17"/>
        <v>-100</v>
      </c>
      <c r="T123" s="137"/>
    </row>
    <row r="124" spans="1:20" ht="15" customHeight="1">
      <c r="A124" s="42">
        <v>83</v>
      </c>
      <c r="B124" s="78" t="s">
        <v>217</v>
      </c>
      <c r="C124" s="45" t="s">
        <v>336</v>
      </c>
      <c r="D124" s="94" t="s">
        <v>336</v>
      </c>
      <c r="E124" s="45"/>
      <c r="F124" s="94"/>
      <c r="G124" s="121">
        <f t="shared" si="12"/>
      </c>
      <c r="H124" s="121">
        <f t="shared" si="13"/>
      </c>
      <c r="I124" s="121">
        <f t="shared" si="14"/>
      </c>
      <c r="J124" s="46"/>
      <c r="K124" s="42">
        <v>83</v>
      </c>
      <c r="L124" s="78" t="s">
        <v>217</v>
      </c>
      <c r="M124" s="45" t="s">
        <v>336</v>
      </c>
      <c r="N124" s="94" t="s">
        <v>336</v>
      </c>
      <c r="O124" s="45"/>
      <c r="P124" s="94"/>
      <c r="Q124" s="121">
        <f t="shared" si="15"/>
      </c>
      <c r="R124" s="121">
        <f t="shared" si="16"/>
      </c>
      <c r="S124" s="121">
        <f t="shared" si="17"/>
      </c>
      <c r="T124" s="137"/>
    </row>
    <row r="125" spans="1:20" ht="15" customHeight="1">
      <c r="A125" s="42">
        <v>84</v>
      </c>
      <c r="B125" s="78" t="s">
        <v>52</v>
      </c>
      <c r="C125" s="45">
        <v>107854659</v>
      </c>
      <c r="D125" s="94">
        <v>107628199</v>
      </c>
      <c r="E125" s="45">
        <v>153674551.00000027</v>
      </c>
      <c r="F125" s="94">
        <v>170214076.9999998</v>
      </c>
      <c r="G125" s="121">
        <f t="shared" si="12"/>
        <v>57.818010439400496</v>
      </c>
      <c r="H125" s="121">
        <f t="shared" si="13"/>
        <v>58.1500745915109</v>
      </c>
      <c r="I125" s="121">
        <f t="shared" si="14"/>
        <v>10.762696811132713</v>
      </c>
      <c r="J125" s="46"/>
      <c r="K125" s="42">
        <v>84</v>
      </c>
      <c r="L125" s="78" t="s">
        <v>52</v>
      </c>
      <c r="M125" s="45">
        <v>378611815</v>
      </c>
      <c r="N125" s="94">
        <v>377755691</v>
      </c>
      <c r="O125" s="45">
        <v>355511377.99999976</v>
      </c>
      <c r="P125" s="94">
        <v>404351086.99999815</v>
      </c>
      <c r="Q125" s="121">
        <f t="shared" si="15"/>
        <v>6.798327727833353</v>
      </c>
      <c r="R125" s="121">
        <f t="shared" si="16"/>
        <v>7.040369379901179</v>
      </c>
      <c r="S125" s="121">
        <f t="shared" si="17"/>
        <v>13.737875078641906</v>
      </c>
      <c r="T125" s="137"/>
    </row>
    <row r="126" spans="1:20" ht="15" customHeight="1">
      <c r="A126" s="42">
        <v>85</v>
      </c>
      <c r="B126" s="78" t="s">
        <v>75</v>
      </c>
      <c r="C126" s="45">
        <v>4878552</v>
      </c>
      <c r="D126" s="94">
        <v>43744432</v>
      </c>
      <c r="E126" s="45">
        <v>76429506</v>
      </c>
      <c r="F126" s="94">
        <v>66070337.00000006</v>
      </c>
      <c r="G126" s="121">
        <f t="shared" si="12"/>
        <v>1254.3021986851847</v>
      </c>
      <c r="H126" s="121">
        <f t="shared" si="13"/>
        <v>51.03713542331528</v>
      </c>
      <c r="I126" s="121">
        <f t="shared" si="14"/>
        <v>-13.55388715975731</v>
      </c>
      <c r="J126" s="46"/>
      <c r="K126" s="42">
        <v>85</v>
      </c>
      <c r="L126" s="78" t="s">
        <v>75</v>
      </c>
      <c r="M126" s="45">
        <v>64573507</v>
      </c>
      <c r="N126" s="94">
        <v>68526941</v>
      </c>
      <c r="O126" s="45">
        <v>81242970.99999999</v>
      </c>
      <c r="P126" s="94">
        <v>76266117</v>
      </c>
      <c r="Q126" s="121">
        <f t="shared" si="15"/>
        <v>18.10744149299495</v>
      </c>
      <c r="R126" s="121">
        <f t="shared" si="16"/>
        <v>11.29362537866676</v>
      </c>
      <c r="S126" s="121">
        <f t="shared" si="17"/>
        <v>-6.125888724576527</v>
      </c>
      <c r="T126" s="137"/>
    </row>
    <row r="127" spans="1:20" ht="15" customHeight="1">
      <c r="A127" s="42">
        <v>86</v>
      </c>
      <c r="B127" s="78" t="s">
        <v>218</v>
      </c>
      <c r="C127" s="196" t="s">
        <v>336</v>
      </c>
      <c r="D127" s="51" t="s">
        <v>336</v>
      </c>
      <c r="E127" s="196"/>
      <c r="G127" s="121">
        <f t="shared" si="12"/>
      </c>
      <c r="H127" s="121">
        <f t="shared" si="13"/>
      </c>
      <c r="I127" s="121">
        <f t="shared" si="14"/>
      </c>
      <c r="J127" s="46"/>
      <c r="K127" s="42">
        <v>86</v>
      </c>
      <c r="L127" s="78" t="s">
        <v>218</v>
      </c>
      <c r="M127" s="196" t="s">
        <v>336</v>
      </c>
      <c r="N127" s="51">
        <v>1170</v>
      </c>
      <c r="O127" s="196">
        <v>2100</v>
      </c>
      <c r="P127" s="51">
        <v>8170</v>
      </c>
      <c r="Q127" s="121">
        <f t="shared" si="15"/>
      </c>
      <c r="R127" s="121">
        <f t="shared" si="16"/>
        <v>598.2905982905983</v>
      </c>
      <c r="S127" s="121">
        <f t="shared" si="17"/>
        <v>289.04761904761904</v>
      </c>
      <c r="T127" s="137"/>
    </row>
    <row r="128" spans="1:20" ht="15" customHeight="1">
      <c r="A128" s="42">
        <v>87</v>
      </c>
      <c r="B128" s="78" t="s">
        <v>331</v>
      </c>
      <c r="C128" s="45"/>
      <c r="D128" s="94"/>
      <c r="E128" s="45"/>
      <c r="F128" s="94"/>
      <c r="G128" s="121">
        <f t="shared" si="12"/>
      </c>
      <c r="H128" s="121">
        <f t="shared" si="13"/>
      </c>
      <c r="I128" s="121">
        <f t="shared" si="14"/>
      </c>
      <c r="J128" s="46"/>
      <c r="K128" s="42">
        <v>87</v>
      </c>
      <c r="L128" s="78" t="s">
        <v>331</v>
      </c>
      <c r="M128" s="45"/>
      <c r="N128" s="94"/>
      <c r="O128" s="45"/>
      <c r="P128" s="94"/>
      <c r="Q128" s="121">
        <f t="shared" si="15"/>
      </c>
      <c r="R128" s="121">
        <f t="shared" si="16"/>
      </c>
      <c r="S128" s="121">
        <f t="shared" si="17"/>
      </c>
      <c r="T128" s="137"/>
    </row>
    <row r="129" spans="1:20" ht="15" customHeight="1">
      <c r="A129" s="42">
        <v>88</v>
      </c>
      <c r="B129" s="78" t="s">
        <v>81</v>
      </c>
      <c r="C129" s="45">
        <v>5954674</v>
      </c>
      <c r="D129" s="94">
        <v>7197645</v>
      </c>
      <c r="E129" s="45">
        <v>6820020.999999999</v>
      </c>
      <c r="F129" s="94">
        <v>9024329</v>
      </c>
      <c r="G129" s="121">
        <f t="shared" si="12"/>
        <v>51.55034515743432</v>
      </c>
      <c r="H129" s="121">
        <f t="shared" si="13"/>
        <v>25.378912130287063</v>
      </c>
      <c r="I129" s="121">
        <f t="shared" si="14"/>
        <v>32.321132149006615</v>
      </c>
      <c r="J129" s="46"/>
      <c r="K129" s="42">
        <v>88</v>
      </c>
      <c r="L129" s="78" t="s">
        <v>81</v>
      </c>
      <c r="M129" s="45">
        <v>168041182</v>
      </c>
      <c r="N129" s="94">
        <v>99844664</v>
      </c>
      <c r="O129" s="45">
        <v>29468780.999999963</v>
      </c>
      <c r="P129" s="94">
        <v>25667438.000000056</v>
      </c>
      <c r="Q129" s="121">
        <f t="shared" si="15"/>
        <v>-84.72550734616944</v>
      </c>
      <c r="R129" s="121">
        <f t="shared" si="16"/>
        <v>-74.29262919849171</v>
      </c>
      <c r="S129" s="121">
        <f t="shared" si="17"/>
        <v>-12.899559706931583</v>
      </c>
      <c r="T129" s="137"/>
    </row>
    <row r="130" spans="1:20" ht="15" customHeight="1">
      <c r="A130" s="42">
        <v>89</v>
      </c>
      <c r="B130" s="78" t="s">
        <v>219</v>
      </c>
      <c r="C130" s="45" t="s">
        <v>336</v>
      </c>
      <c r="D130" s="94">
        <v>2893</v>
      </c>
      <c r="E130" s="45"/>
      <c r="F130" s="94"/>
      <c r="G130" s="121">
        <f t="shared" si="12"/>
      </c>
      <c r="H130" s="121">
        <f t="shared" si="13"/>
        <v>-100</v>
      </c>
      <c r="I130" s="121">
        <f t="shared" si="14"/>
      </c>
      <c r="J130" s="46"/>
      <c r="K130" s="42">
        <v>89</v>
      </c>
      <c r="L130" s="78" t="s">
        <v>219</v>
      </c>
      <c r="M130" s="45">
        <v>473752</v>
      </c>
      <c r="N130" s="94">
        <v>557208</v>
      </c>
      <c r="O130" s="45">
        <v>461957.99999999994</v>
      </c>
      <c r="P130" s="94">
        <v>447931.0000000001</v>
      </c>
      <c r="Q130" s="121">
        <f t="shared" si="15"/>
        <v>-5.45031999864905</v>
      </c>
      <c r="R130" s="121">
        <f t="shared" si="16"/>
        <v>-19.611527472685225</v>
      </c>
      <c r="S130" s="121">
        <f t="shared" si="17"/>
        <v>-3.036423224622112</v>
      </c>
      <c r="T130" s="137"/>
    </row>
    <row r="131" spans="1:20" ht="15" customHeight="1">
      <c r="A131" s="42">
        <v>90</v>
      </c>
      <c r="B131" s="78" t="s">
        <v>220</v>
      </c>
      <c r="C131" s="45">
        <v>419025</v>
      </c>
      <c r="D131" s="94">
        <v>629786</v>
      </c>
      <c r="E131" s="45">
        <v>1160066.9999999998</v>
      </c>
      <c r="F131" s="94">
        <v>768749</v>
      </c>
      <c r="G131" s="121">
        <f t="shared" si="12"/>
        <v>83.46136865342163</v>
      </c>
      <c r="H131" s="121">
        <f t="shared" si="13"/>
        <v>22.065114181642656</v>
      </c>
      <c r="I131" s="121">
        <f t="shared" si="14"/>
        <v>-33.73236201012526</v>
      </c>
      <c r="J131" s="46"/>
      <c r="K131" s="42">
        <v>90</v>
      </c>
      <c r="L131" s="78" t="s">
        <v>220</v>
      </c>
      <c r="M131" s="45">
        <v>2531172</v>
      </c>
      <c r="N131" s="94">
        <v>558518</v>
      </c>
      <c r="O131" s="45">
        <v>1720209.9999999993</v>
      </c>
      <c r="P131" s="94">
        <v>1143888.0000000005</v>
      </c>
      <c r="Q131" s="121">
        <f t="shared" si="15"/>
        <v>-54.80797037893906</v>
      </c>
      <c r="R131" s="121">
        <f t="shared" si="16"/>
        <v>104.80772329629491</v>
      </c>
      <c r="S131" s="121">
        <f t="shared" si="17"/>
        <v>-33.503002540387456</v>
      </c>
      <c r="T131" s="137"/>
    </row>
    <row r="132" spans="1:20" ht="15" customHeight="1">
      <c r="A132" s="42">
        <v>91</v>
      </c>
      <c r="B132" s="78" t="s">
        <v>221</v>
      </c>
      <c r="C132" s="45" t="s">
        <v>336</v>
      </c>
      <c r="D132" s="94" t="s">
        <v>336</v>
      </c>
      <c r="E132" s="45"/>
      <c r="F132" s="94"/>
      <c r="G132" s="121">
        <f t="shared" si="12"/>
      </c>
      <c r="H132" s="121">
        <f t="shared" si="13"/>
      </c>
      <c r="I132" s="121">
        <f t="shared" si="14"/>
      </c>
      <c r="J132" s="46"/>
      <c r="K132" s="42">
        <v>91</v>
      </c>
      <c r="L132" s="78" t="s">
        <v>221</v>
      </c>
      <c r="M132" s="45">
        <v>16425</v>
      </c>
      <c r="N132" s="94">
        <v>10176</v>
      </c>
      <c r="O132" s="45">
        <v>9216</v>
      </c>
      <c r="P132" s="94">
        <v>5470</v>
      </c>
      <c r="Q132" s="121">
        <f t="shared" si="15"/>
        <v>-66.69710806697108</v>
      </c>
      <c r="R132" s="121">
        <f t="shared" si="16"/>
        <v>-46.24606918238994</v>
      </c>
      <c r="S132" s="121">
        <f t="shared" si="17"/>
        <v>-40.646701388888886</v>
      </c>
      <c r="T132" s="137"/>
    </row>
    <row r="133" spans="1:20" ht="15" customHeight="1">
      <c r="A133" s="42">
        <v>92</v>
      </c>
      <c r="B133" s="78" t="s">
        <v>222</v>
      </c>
      <c r="C133" s="45">
        <v>8218</v>
      </c>
      <c r="D133" s="94">
        <v>4884</v>
      </c>
      <c r="E133" s="45">
        <v>82514</v>
      </c>
      <c r="F133" s="94">
        <v>26484</v>
      </c>
      <c r="G133" s="121">
        <f t="shared" si="12"/>
        <v>222.26819177415427</v>
      </c>
      <c r="H133" s="121">
        <f t="shared" si="13"/>
        <v>442.26044226044223</v>
      </c>
      <c r="I133" s="121">
        <f t="shared" si="14"/>
        <v>-67.90362847516785</v>
      </c>
      <c r="J133" s="46"/>
      <c r="K133" s="42">
        <v>92</v>
      </c>
      <c r="L133" s="78" t="s">
        <v>222</v>
      </c>
      <c r="M133" s="45">
        <v>1060118</v>
      </c>
      <c r="N133" s="94">
        <v>632280</v>
      </c>
      <c r="O133" s="45">
        <v>565935</v>
      </c>
      <c r="P133" s="94">
        <v>796077.0000000001</v>
      </c>
      <c r="Q133" s="121">
        <f t="shared" si="15"/>
        <v>-24.906755663048813</v>
      </c>
      <c r="R133" s="121">
        <f t="shared" si="16"/>
        <v>25.905769595748723</v>
      </c>
      <c r="S133" s="121">
        <f t="shared" si="17"/>
        <v>40.665800842853</v>
      </c>
      <c r="T133" s="137"/>
    </row>
    <row r="134" spans="1:20" ht="15" customHeight="1">
      <c r="A134" s="42">
        <v>93</v>
      </c>
      <c r="B134" s="78" t="s">
        <v>223</v>
      </c>
      <c r="C134" s="45" t="s">
        <v>336</v>
      </c>
      <c r="D134" s="94" t="s">
        <v>336</v>
      </c>
      <c r="E134" s="45"/>
      <c r="F134" s="94">
        <v>1303</v>
      </c>
      <c r="G134" s="121">
        <f t="shared" si="12"/>
      </c>
      <c r="H134" s="121">
        <f t="shared" si="13"/>
      </c>
      <c r="I134" s="121">
        <f t="shared" si="14"/>
      </c>
      <c r="J134" s="46"/>
      <c r="K134" s="42">
        <v>93</v>
      </c>
      <c r="L134" s="78" t="s">
        <v>223</v>
      </c>
      <c r="M134" s="45">
        <v>631116</v>
      </c>
      <c r="N134" s="94">
        <v>304907</v>
      </c>
      <c r="O134" s="45">
        <v>794897.0000000001</v>
      </c>
      <c r="P134" s="94">
        <v>728607.0000000001</v>
      </c>
      <c r="Q134" s="121">
        <f t="shared" si="15"/>
        <v>15.447397942692007</v>
      </c>
      <c r="R134" s="121">
        <f t="shared" si="16"/>
        <v>138.9604043200058</v>
      </c>
      <c r="S134" s="121">
        <f t="shared" si="17"/>
        <v>-8.33944523630106</v>
      </c>
      <c r="T134" s="137"/>
    </row>
    <row r="135" spans="1:20" ht="15" customHeight="1">
      <c r="A135" s="42">
        <v>94</v>
      </c>
      <c r="B135" s="78" t="s">
        <v>224</v>
      </c>
      <c r="C135" s="45">
        <v>18112</v>
      </c>
      <c r="D135" s="94">
        <v>2546</v>
      </c>
      <c r="E135" s="45">
        <v>2091</v>
      </c>
      <c r="F135" s="94">
        <v>3906</v>
      </c>
      <c r="G135" s="121">
        <f t="shared" si="12"/>
        <v>-78.43418727915194</v>
      </c>
      <c r="H135" s="121">
        <f t="shared" si="13"/>
        <v>53.417124901806744</v>
      </c>
      <c r="I135" s="121">
        <f t="shared" si="14"/>
        <v>86.8005738880918</v>
      </c>
      <c r="J135" s="46"/>
      <c r="K135" s="42">
        <v>94</v>
      </c>
      <c r="L135" s="78" t="s">
        <v>224</v>
      </c>
      <c r="M135" s="45">
        <v>642154</v>
      </c>
      <c r="N135" s="94">
        <v>530859</v>
      </c>
      <c r="O135" s="45">
        <v>193431.99999999997</v>
      </c>
      <c r="P135" s="94">
        <v>142230</v>
      </c>
      <c r="Q135" s="121">
        <f t="shared" si="15"/>
        <v>-77.85110736676872</v>
      </c>
      <c r="R135" s="121">
        <f t="shared" si="16"/>
        <v>-73.20757489276814</v>
      </c>
      <c r="S135" s="121">
        <f t="shared" si="17"/>
        <v>-26.47028413085735</v>
      </c>
      <c r="T135" s="137"/>
    </row>
    <row r="136" spans="1:20" ht="15" customHeight="1">
      <c r="A136" s="42">
        <v>95</v>
      </c>
      <c r="B136" s="78" t="s">
        <v>225</v>
      </c>
      <c r="C136" s="45">
        <v>658099</v>
      </c>
      <c r="D136" s="94">
        <v>313398</v>
      </c>
      <c r="E136" s="45">
        <v>234151</v>
      </c>
      <c r="F136" s="94">
        <v>401262.9999999999</v>
      </c>
      <c r="G136" s="121">
        <f t="shared" si="12"/>
        <v>-39.02695491103923</v>
      </c>
      <c r="H136" s="121">
        <f t="shared" si="13"/>
        <v>28.036235074888765</v>
      </c>
      <c r="I136" s="121">
        <f t="shared" si="14"/>
        <v>71.36933004770421</v>
      </c>
      <c r="J136" s="46"/>
      <c r="K136" s="42">
        <v>95</v>
      </c>
      <c r="L136" s="78" t="s">
        <v>225</v>
      </c>
      <c r="M136" s="45">
        <v>2854158</v>
      </c>
      <c r="N136" s="94">
        <v>1595634</v>
      </c>
      <c r="O136" s="45">
        <v>978908.9999999994</v>
      </c>
      <c r="P136" s="94">
        <v>488698.99999999994</v>
      </c>
      <c r="Q136" s="121">
        <f t="shared" si="15"/>
        <v>-82.87764727811144</v>
      </c>
      <c r="R136" s="121">
        <f t="shared" si="16"/>
        <v>-69.37273835979931</v>
      </c>
      <c r="S136" s="121">
        <f t="shared" si="17"/>
        <v>-50.07717775605289</v>
      </c>
      <c r="T136" s="137"/>
    </row>
    <row r="137" spans="1:20" ht="15" customHeight="1">
      <c r="A137" s="42">
        <v>96</v>
      </c>
      <c r="B137" s="78" t="s">
        <v>226</v>
      </c>
      <c r="C137" s="45">
        <v>3949</v>
      </c>
      <c r="D137" s="94" t="s">
        <v>336</v>
      </c>
      <c r="E137" s="45">
        <v>2094</v>
      </c>
      <c r="F137" s="94"/>
      <c r="G137" s="121">
        <f t="shared" si="12"/>
        <v>-100</v>
      </c>
      <c r="H137" s="121">
        <f t="shared" si="13"/>
      </c>
      <c r="I137" s="121">
        <f t="shared" si="14"/>
        <v>-100</v>
      </c>
      <c r="J137" s="46"/>
      <c r="K137" s="42">
        <v>96</v>
      </c>
      <c r="L137" s="78" t="s">
        <v>226</v>
      </c>
      <c r="M137" s="45">
        <v>4439846</v>
      </c>
      <c r="N137" s="94">
        <v>1674161</v>
      </c>
      <c r="O137" s="45">
        <v>1135054</v>
      </c>
      <c r="P137" s="94">
        <v>2333157.9999999995</v>
      </c>
      <c r="Q137" s="121">
        <f t="shared" si="15"/>
        <v>-47.44957370143019</v>
      </c>
      <c r="R137" s="121">
        <f t="shared" si="16"/>
        <v>39.362821138468746</v>
      </c>
      <c r="S137" s="121">
        <f t="shared" si="17"/>
        <v>105.55480179797607</v>
      </c>
      <c r="T137" s="137"/>
    </row>
    <row r="138" spans="1:20" ht="15" customHeight="1">
      <c r="A138" s="42">
        <v>97</v>
      </c>
      <c r="B138" s="78" t="s">
        <v>227</v>
      </c>
      <c r="C138" s="45" t="s">
        <v>336</v>
      </c>
      <c r="D138" s="94" t="s">
        <v>336</v>
      </c>
      <c r="E138" s="45"/>
      <c r="F138" s="94"/>
      <c r="G138" s="121">
        <f t="shared" si="12"/>
      </c>
      <c r="H138" s="121">
        <f t="shared" si="13"/>
      </c>
      <c r="I138" s="121">
        <f t="shared" si="14"/>
      </c>
      <c r="J138" s="46"/>
      <c r="K138" s="42">
        <v>97</v>
      </c>
      <c r="L138" s="78" t="s">
        <v>227</v>
      </c>
      <c r="M138" s="45" t="s">
        <v>336</v>
      </c>
      <c r="N138" s="94" t="s">
        <v>336</v>
      </c>
      <c r="O138" s="45"/>
      <c r="P138" s="94">
        <v>114581</v>
      </c>
      <c r="Q138" s="121">
        <f t="shared" si="15"/>
      </c>
      <c r="R138" s="121">
        <f t="shared" si="16"/>
      </c>
      <c r="S138" s="121">
        <f t="shared" si="17"/>
      </c>
      <c r="T138" s="137"/>
    </row>
    <row r="139" spans="1:20" ht="15" customHeight="1">
      <c r="A139" s="42">
        <v>98</v>
      </c>
      <c r="B139" s="78" t="s">
        <v>228</v>
      </c>
      <c r="C139" s="45" t="s">
        <v>336</v>
      </c>
      <c r="D139" s="94">
        <v>14107</v>
      </c>
      <c r="E139" s="45"/>
      <c r="F139" s="94"/>
      <c r="G139" s="121">
        <f t="shared" si="12"/>
      </c>
      <c r="H139" s="121">
        <f t="shared" si="13"/>
        <v>-100</v>
      </c>
      <c r="I139" s="121">
        <f t="shared" si="14"/>
      </c>
      <c r="J139" s="46"/>
      <c r="K139" s="42">
        <v>98</v>
      </c>
      <c r="L139" s="78" t="s">
        <v>228</v>
      </c>
      <c r="M139" s="45">
        <v>145124</v>
      </c>
      <c r="N139" s="94">
        <v>450457</v>
      </c>
      <c r="O139" s="45">
        <v>2374627.9999999995</v>
      </c>
      <c r="P139" s="94">
        <v>385553.99999999994</v>
      </c>
      <c r="Q139" s="121">
        <f t="shared" si="15"/>
        <v>165.67211488106722</v>
      </c>
      <c r="R139" s="121">
        <f t="shared" si="16"/>
        <v>-14.40825650395044</v>
      </c>
      <c r="S139" s="121">
        <f t="shared" si="17"/>
        <v>-83.76360423611614</v>
      </c>
      <c r="T139" s="137"/>
    </row>
    <row r="140" spans="1:20" ht="15" customHeight="1">
      <c r="A140" s="42">
        <v>99</v>
      </c>
      <c r="B140" s="78" t="s">
        <v>229</v>
      </c>
      <c r="C140" s="45" t="s">
        <v>336</v>
      </c>
      <c r="D140" s="94" t="s">
        <v>336</v>
      </c>
      <c r="E140" s="45"/>
      <c r="F140" s="94"/>
      <c r="G140" s="121">
        <f t="shared" si="12"/>
      </c>
      <c r="H140" s="121">
        <f t="shared" si="13"/>
      </c>
      <c r="I140" s="121">
        <f t="shared" si="14"/>
      </c>
      <c r="J140" s="46"/>
      <c r="K140" s="42">
        <v>99</v>
      </c>
      <c r="L140" s="78" t="s">
        <v>229</v>
      </c>
      <c r="M140" s="45">
        <v>13052</v>
      </c>
      <c r="N140" s="94">
        <v>13711</v>
      </c>
      <c r="O140" s="45">
        <v>9910</v>
      </c>
      <c r="P140" s="94">
        <v>23311</v>
      </c>
      <c r="Q140" s="121">
        <f t="shared" si="15"/>
        <v>78.60098069261417</v>
      </c>
      <c r="R140" s="121">
        <f t="shared" si="16"/>
        <v>70.01677485230837</v>
      </c>
      <c r="S140" s="121">
        <f t="shared" si="17"/>
        <v>135.22704339051464</v>
      </c>
      <c r="T140" s="137"/>
    </row>
    <row r="141" spans="1:20" ht="15" customHeight="1">
      <c r="A141" s="42">
        <v>100</v>
      </c>
      <c r="B141" s="78" t="s">
        <v>230</v>
      </c>
      <c r="C141" s="45">
        <v>3847</v>
      </c>
      <c r="D141" s="94" t="s">
        <v>336</v>
      </c>
      <c r="E141" s="45"/>
      <c r="F141" s="94"/>
      <c r="G141" s="121">
        <f t="shared" si="12"/>
        <v>-100</v>
      </c>
      <c r="H141" s="121">
        <f t="shared" si="13"/>
      </c>
      <c r="I141" s="121">
        <f t="shared" si="14"/>
      </c>
      <c r="J141" s="46"/>
      <c r="K141" s="42">
        <v>100</v>
      </c>
      <c r="L141" s="78" t="s">
        <v>230</v>
      </c>
      <c r="M141" s="45">
        <v>590359</v>
      </c>
      <c r="N141" s="94">
        <v>181331</v>
      </c>
      <c r="O141" s="45">
        <v>232467</v>
      </c>
      <c r="P141" s="94">
        <v>97533.00000000001</v>
      </c>
      <c r="Q141" s="121">
        <f t="shared" si="15"/>
        <v>-83.47903563763744</v>
      </c>
      <c r="R141" s="121">
        <f t="shared" si="16"/>
        <v>-46.212727002001856</v>
      </c>
      <c r="S141" s="121">
        <f t="shared" si="17"/>
        <v>-58.0443675876576</v>
      </c>
      <c r="T141" s="137"/>
    </row>
    <row r="142" spans="1:20" ht="15" customHeight="1">
      <c r="A142" s="42">
        <v>101</v>
      </c>
      <c r="B142" s="78" t="s">
        <v>231</v>
      </c>
      <c r="C142" s="45">
        <v>238169</v>
      </c>
      <c r="D142" s="94" t="s">
        <v>336</v>
      </c>
      <c r="E142" s="45"/>
      <c r="F142" s="94">
        <v>2141</v>
      </c>
      <c r="G142" s="121">
        <f t="shared" si="12"/>
        <v>-99.10105849207915</v>
      </c>
      <c r="H142" s="121">
        <f t="shared" si="13"/>
      </c>
      <c r="I142" s="121">
        <f t="shared" si="14"/>
      </c>
      <c r="J142" s="46"/>
      <c r="K142" s="42">
        <v>101</v>
      </c>
      <c r="L142" s="78" t="s">
        <v>231</v>
      </c>
      <c r="M142" s="45">
        <v>517298</v>
      </c>
      <c r="N142" s="94">
        <v>457519</v>
      </c>
      <c r="O142" s="45">
        <v>407754</v>
      </c>
      <c r="P142" s="94">
        <v>440696</v>
      </c>
      <c r="Q142" s="121">
        <f t="shared" si="15"/>
        <v>-14.808099006762049</v>
      </c>
      <c r="R142" s="121">
        <f t="shared" si="16"/>
        <v>-3.677005763695064</v>
      </c>
      <c r="S142" s="121">
        <f t="shared" si="17"/>
        <v>8.078890703708623</v>
      </c>
      <c r="T142" s="137"/>
    </row>
    <row r="143" spans="1:20" ht="15" customHeight="1">
      <c r="A143" s="42">
        <v>102</v>
      </c>
      <c r="B143" s="78" t="s">
        <v>232</v>
      </c>
      <c r="C143" s="45" t="s">
        <v>336</v>
      </c>
      <c r="D143" s="94" t="s">
        <v>336</v>
      </c>
      <c r="E143" s="45"/>
      <c r="F143" s="94"/>
      <c r="G143" s="121">
        <f t="shared" si="12"/>
      </c>
      <c r="H143" s="121">
        <f t="shared" si="13"/>
      </c>
      <c r="I143" s="121">
        <f t="shared" si="14"/>
      </c>
      <c r="J143" s="46"/>
      <c r="K143" s="42">
        <v>102</v>
      </c>
      <c r="L143" s="78" t="s">
        <v>232</v>
      </c>
      <c r="M143" s="45">
        <v>66076</v>
      </c>
      <c r="N143" s="94">
        <v>110181</v>
      </c>
      <c r="O143" s="45">
        <v>80439</v>
      </c>
      <c r="P143" s="94">
        <v>63397</v>
      </c>
      <c r="Q143" s="121">
        <f t="shared" si="15"/>
        <v>-4.054422180519396</v>
      </c>
      <c r="R143" s="121">
        <f t="shared" si="16"/>
        <v>-42.461041377369966</v>
      </c>
      <c r="S143" s="121">
        <f t="shared" si="17"/>
        <v>-21.18624050522756</v>
      </c>
      <c r="T143" s="137"/>
    </row>
    <row r="144" spans="1:20" ht="15" customHeight="1">
      <c r="A144" s="42">
        <v>103</v>
      </c>
      <c r="B144" s="78" t="s">
        <v>233</v>
      </c>
      <c r="C144" s="45">
        <v>48345</v>
      </c>
      <c r="D144" s="94">
        <v>33568</v>
      </c>
      <c r="E144" s="45">
        <v>48722</v>
      </c>
      <c r="F144" s="94">
        <v>23078</v>
      </c>
      <c r="G144" s="121">
        <f t="shared" si="12"/>
        <v>-52.26393629124004</v>
      </c>
      <c r="H144" s="121">
        <f t="shared" si="13"/>
        <v>-31.25</v>
      </c>
      <c r="I144" s="121">
        <f t="shared" si="14"/>
        <v>-52.63330733549526</v>
      </c>
      <c r="J144" s="46"/>
      <c r="K144" s="42">
        <v>103</v>
      </c>
      <c r="L144" s="78" t="s">
        <v>233</v>
      </c>
      <c r="M144" s="45">
        <v>2037353</v>
      </c>
      <c r="N144" s="94">
        <v>1622095</v>
      </c>
      <c r="O144" s="45">
        <v>2041431.9999999993</v>
      </c>
      <c r="P144" s="94">
        <v>2041830.0000000005</v>
      </c>
      <c r="Q144" s="121">
        <f t="shared" si="15"/>
        <v>0.2197459154108543</v>
      </c>
      <c r="R144" s="121">
        <f t="shared" si="16"/>
        <v>25.876104667112628</v>
      </c>
      <c r="S144" s="121">
        <f t="shared" si="17"/>
        <v>0.019496118411055363</v>
      </c>
      <c r="T144" s="137"/>
    </row>
    <row r="145" spans="1:20" ht="15" customHeight="1">
      <c r="A145" s="42">
        <v>104</v>
      </c>
      <c r="B145" s="78" t="s">
        <v>234</v>
      </c>
      <c r="C145" s="45" t="s">
        <v>336</v>
      </c>
      <c r="D145" s="94" t="s">
        <v>336</v>
      </c>
      <c r="E145" s="45"/>
      <c r="F145" s="94"/>
      <c r="G145" s="121">
        <f t="shared" si="12"/>
      </c>
      <c r="H145" s="121">
        <f t="shared" si="13"/>
      </c>
      <c r="I145" s="121">
        <f t="shared" si="14"/>
      </c>
      <c r="J145" s="46"/>
      <c r="K145" s="42">
        <v>104</v>
      </c>
      <c r="L145" s="78" t="s">
        <v>234</v>
      </c>
      <c r="M145" s="45">
        <v>46542</v>
      </c>
      <c r="N145" s="94">
        <v>43991</v>
      </c>
      <c r="O145" s="45">
        <v>21557</v>
      </c>
      <c r="P145" s="94">
        <v>112747</v>
      </c>
      <c r="Q145" s="121">
        <f t="shared" si="15"/>
        <v>142.24786214601863</v>
      </c>
      <c r="R145" s="121">
        <f t="shared" si="16"/>
        <v>156.29560591939259</v>
      </c>
      <c r="S145" s="121">
        <f t="shared" si="17"/>
        <v>423.01804518253925</v>
      </c>
      <c r="T145" s="137"/>
    </row>
    <row r="146" spans="1:20" ht="15" customHeight="1">
      <c r="A146" s="42">
        <v>105</v>
      </c>
      <c r="B146" s="78" t="s">
        <v>235</v>
      </c>
      <c r="C146" s="45" t="s">
        <v>336</v>
      </c>
      <c r="D146" s="94">
        <v>1790</v>
      </c>
      <c r="E146" s="45">
        <v>4194</v>
      </c>
      <c r="F146" s="94">
        <v>1570</v>
      </c>
      <c r="G146" s="121">
        <f t="shared" si="12"/>
      </c>
      <c r="H146" s="121">
        <f t="shared" si="13"/>
        <v>-12.290502793296085</v>
      </c>
      <c r="I146" s="121">
        <f t="shared" si="14"/>
        <v>-62.565569861707196</v>
      </c>
      <c r="J146" s="46"/>
      <c r="K146" s="42">
        <v>105</v>
      </c>
      <c r="L146" s="78" t="s">
        <v>235</v>
      </c>
      <c r="M146" s="45">
        <v>92049</v>
      </c>
      <c r="N146" s="94">
        <v>104734</v>
      </c>
      <c r="O146" s="45">
        <v>111967.99999999999</v>
      </c>
      <c r="P146" s="94">
        <v>75930</v>
      </c>
      <c r="Q146" s="121">
        <f t="shared" si="15"/>
        <v>-17.511325489684836</v>
      </c>
      <c r="R146" s="121">
        <f t="shared" si="16"/>
        <v>-27.502052819523755</v>
      </c>
      <c r="S146" s="121">
        <f t="shared" si="17"/>
        <v>-32.18598170905972</v>
      </c>
      <c r="T146" s="137"/>
    </row>
    <row r="147" spans="1:20" ht="15" customHeight="1">
      <c r="A147" s="42">
        <v>106</v>
      </c>
      <c r="B147" s="78" t="s">
        <v>236</v>
      </c>
      <c r="C147" s="45" t="s">
        <v>336</v>
      </c>
      <c r="D147" s="94" t="s">
        <v>336</v>
      </c>
      <c r="E147" s="45"/>
      <c r="F147" s="94"/>
      <c r="G147" s="121">
        <f t="shared" si="12"/>
      </c>
      <c r="H147" s="121">
        <f t="shared" si="13"/>
      </c>
      <c r="I147" s="121">
        <f t="shared" si="14"/>
      </c>
      <c r="J147" s="46"/>
      <c r="K147" s="42">
        <v>106</v>
      </c>
      <c r="L147" s="78" t="s">
        <v>236</v>
      </c>
      <c r="M147" s="45">
        <v>46700</v>
      </c>
      <c r="N147" s="94" t="s">
        <v>336</v>
      </c>
      <c r="O147" s="45"/>
      <c r="P147" s="94"/>
      <c r="Q147" s="121">
        <f t="shared" si="15"/>
        <v>-100</v>
      </c>
      <c r="R147" s="121">
        <f t="shared" si="16"/>
      </c>
      <c r="S147" s="121">
        <f t="shared" si="17"/>
      </c>
      <c r="T147" s="137"/>
    </row>
    <row r="148" spans="1:20" ht="15" customHeight="1">
      <c r="A148" s="42">
        <v>107</v>
      </c>
      <c r="B148" s="78" t="s">
        <v>237</v>
      </c>
      <c r="C148" s="45" t="s">
        <v>336</v>
      </c>
      <c r="D148" s="94">
        <v>2500</v>
      </c>
      <c r="E148" s="45"/>
      <c r="F148" s="94"/>
      <c r="G148" s="121">
        <f t="shared" si="12"/>
      </c>
      <c r="H148" s="121">
        <f t="shared" si="13"/>
        <v>-100</v>
      </c>
      <c r="I148" s="121">
        <f t="shared" si="14"/>
      </c>
      <c r="J148" s="46"/>
      <c r="K148" s="42">
        <v>107</v>
      </c>
      <c r="L148" s="78" t="s">
        <v>237</v>
      </c>
      <c r="M148" s="45">
        <v>241977</v>
      </c>
      <c r="N148" s="94">
        <v>162841</v>
      </c>
      <c r="O148" s="45">
        <v>126167.00000000001</v>
      </c>
      <c r="P148" s="94">
        <v>262477</v>
      </c>
      <c r="Q148" s="121">
        <f t="shared" si="15"/>
        <v>8.47187955880105</v>
      </c>
      <c r="R148" s="121">
        <f t="shared" si="16"/>
        <v>61.186064934506675</v>
      </c>
      <c r="S148" s="121">
        <f t="shared" si="17"/>
        <v>108.03934467808537</v>
      </c>
      <c r="T148" s="137"/>
    </row>
    <row r="149" spans="1:20" ht="15" customHeight="1">
      <c r="A149" s="42">
        <v>108</v>
      </c>
      <c r="B149" s="78" t="s">
        <v>238</v>
      </c>
      <c r="C149" s="45" t="s">
        <v>336</v>
      </c>
      <c r="D149" s="94">
        <v>1237</v>
      </c>
      <c r="E149" s="45"/>
      <c r="F149" s="94"/>
      <c r="G149" s="121">
        <f t="shared" si="12"/>
      </c>
      <c r="H149" s="121">
        <f t="shared" si="13"/>
        <v>-100</v>
      </c>
      <c r="I149" s="121">
        <f t="shared" si="14"/>
      </c>
      <c r="J149" s="46"/>
      <c r="K149" s="42">
        <v>108</v>
      </c>
      <c r="L149" s="78" t="s">
        <v>238</v>
      </c>
      <c r="M149" s="45">
        <v>161573</v>
      </c>
      <c r="N149" s="94">
        <v>912396</v>
      </c>
      <c r="O149" s="45">
        <v>648253.9999999999</v>
      </c>
      <c r="P149" s="94">
        <v>359085</v>
      </c>
      <c r="Q149" s="121">
        <f t="shared" si="15"/>
        <v>122.24319657368494</v>
      </c>
      <c r="R149" s="121">
        <f t="shared" si="16"/>
        <v>-60.643733641971245</v>
      </c>
      <c r="S149" s="121">
        <f t="shared" si="17"/>
        <v>-44.60736069503619</v>
      </c>
      <c r="T149" s="137"/>
    </row>
    <row r="150" spans="1:20" ht="15" customHeight="1">
      <c r="A150" s="42">
        <v>109</v>
      </c>
      <c r="B150" s="41" t="s">
        <v>239</v>
      </c>
      <c r="C150" s="45" t="s">
        <v>336</v>
      </c>
      <c r="D150" s="94" t="s">
        <v>336</v>
      </c>
      <c r="E150" s="45"/>
      <c r="F150" s="94"/>
      <c r="G150" s="121">
        <f t="shared" si="12"/>
      </c>
      <c r="H150" s="121">
        <f t="shared" si="13"/>
      </c>
      <c r="I150" s="121">
        <f t="shared" si="14"/>
      </c>
      <c r="J150" s="46"/>
      <c r="K150" s="42">
        <v>109</v>
      </c>
      <c r="L150" s="41" t="s">
        <v>239</v>
      </c>
      <c r="M150" s="45">
        <v>16923</v>
      </c>
      <c r="N150" s="94">
        <v>9990</v>
      </c>
      <c r="O150" s="45">
        <v>16224</v>
      </c>
      <c r="P150" s="94">
        <v>26892</v>
      </c>
      <c r="Q150" s="121">
        <f t="shared" si="15"/>
        <v>58.90799503634108</v>
      </c>
      <c r="R150" s="121">
        <f t="shared" si="16"/>
        <v>169.18918918918916</v>
      </c>
      <c r="S150" s="121">
        <f t="shared" si="17"/>
        <v>65.75443786982248</v>
      </c>
      <c r="T150" s="137"/>
    </row>
    <row r="151" spans="1:20" ht="15" customHeight="1">
      <c r="A151" s="42">
        <v>110</v>
      </c>
      <c r="B151" s="78" t="s">
        <v>240</v>
      </c>
      <c r="C151" s="45" t="s">
        <v>336</v>
      </c>
      <c r="D151" s="94" t="s">
        <v>336</v>
      </c>
      <c r="E151" s="45"/>
      <c r="F151" s="94"/>
      <c r="G151" s="121">
        <f t="shared" si="12"/>
      </c>
      <c r="H151" s="121">
        <f t="shared" si="13"/>
      </c>
      <c r="I151" s="121">
        <f t="shared" si="14"/>
      </c>
      <c r="J151" s="46"/>
      <c r="K151" s="42">
        <v>110</v>
      </c>
      <c r="L151" s="78" t="s">
        <v>240</v>
      </c>
      <c r="M151" s="45" t="s">
        <v>336</v>
      </c>
      <c r="N151" s="94" t="s">
        <v>336</v>
      </c>
      <c r="O151" s="45"/>
      <c r="P151" s="94"/>
      <c r="Q151" s="121">
        <f t="shared" si="15"/>
      </c>
      <c r="R151" s="121">
        <f t="shared" si="16"/>
      </c>
      <c r="S151" s="121">
        <f t="shared" si="17"/>
      </c>
      <c r="T151" s="137"/>
    </row>
    <row r="152" spans="1:20" ht="15" customHeight="1">
      <c r="A152" s="42">
        <v>111</v>
      </c>
      <c r="B152" s="78" t="s">
        <v>241</v>
      </c>
      <c r="C152" s="45" t="s">
        <v>336</v>
      </c>
      <c r="D152" s="94" t="s">
        <v>336</v>
      </c>
      <c r="E152" s="45"/>
      <c r="F152" s="94"/>
      <c r="G152" s="121">
        <f t="shared" si="12"/>
      </c>
      <c r="H152" s="121">
        <f t="shared" si="13"/>
      </c>
      <c r="I152" s="121">
        <f t="shared" si="14"/>
      </c>
      <c r="J152" s="46"/>
      <c r="K152" s="42">
        <v>111</v>
      </c>
      <c r="L152" s="78" t="s">
        <v>241</v>
      </c>
      <c r="M152" s="45">
        <v>12734</v>
      </c>
      <c r="N152" s="94">
        <v>12091</v>
      </c>
      <c r="O152" s="45">
        <v>18727</v>
      </c>
      <c r="P152" s="94">
        <v>13212</v>
      </c>
      <c r="Q152" s="121">
        <f t="shared" si="15"/>
        <v>3.7537301711952296</v>
      </c>
      <c r="R152" s="121">
        <f t="shared" si="16"/>
        <v>9.271358861963435</v>
      </c>
      <c r="S152" s="121">
        <f t="shared" si="17"/>
        <v>-29.44945800181557</v>
      </c>
      <c r="T152" s="137"/>
    </row>
    <row r="153" spans="1:20" ht="15" customHeight="1">
      <c r="A153" s="42">
        <v>112</v>
      </c>
      <c r="B153" s="78" t="s">
        <v>242</v>
      </c>
      <c r="C153" s="45" t="s">
        <v>336</v>
      </c>
      <c r="D153" s="94" t="s">
        <v>336</v>
      </c>
      <c r="E153" s="45"/>
      <c r="F153" s="94"/>
      <c r="G153" s="121">
        <f t="shared" si="12"/>
      </c>
      <c r="H153" s="121">
        <f t="shared" si="13"/>
      </c>
      <c r="I153" s="121">
        <f t="shared" si="14"/>
      </c>
      <c r="J153" s="46"/>
      <c r="K153" s="42">
        <v>112</v>
      </c>
      <c r="L153" s="78" t="s">
        <v>242</v>
      </c>
      <c r="M153" s="45">
        <v>286183</v>
      </c>
      <c r="N153" s="94">
        <v>301579</v>
      </c>
      <c r="O153" s="45">
        <v>144234</v>
      </c>
      <c r="P153" s="94">
        <v>87566</v>
      </c>
      <c r="Q153" s="121">
        <f t="shared" si="15"/>
        <v>-69.40209586173881</v>
      </c>
      <c r="R153" s="121">
        <f t="shared" si="16"/>
        <v>-70.96415864499849</v>
      </c>
      <c r="S153" s="121">
        <f t="shared" si="17"/>
        <v>-39.28893326122829</v>
      </c>
      <c r="T153" s="137"/>
    </row>
    <row r="154" spans="1:20" ht="15" customHeight="1">
      <c r="A154" s="42">
        <v>113</v>
      </c>
      <c r="B154" s="78" t="s">
        <v>243</v>
      </c>
      <c r="C154" s="45" t="s">
        <v>336</v>
      </c>
      <c r="D154" s="94" t="s">
        <v>336</v>
      </c>
      <c r="E154" s="45"/>
      <c r="F154" s="94"/>
      <c r="G154" s="121">
        <f t="shared" si="12"/>
      </c>
      <c r="H154" s="121">
        <f t="shared" si="13"/>
      </c>
      <c r="I154" s="121">
        <f t="shared" si="14"/>
      </c>
      <c r="J154" s="46"/>
      <c r="K154" s="42">
        <v>113</v>
      </c>
      <c r="L154" s="78" t="s">
        <v>243</v>
      </c>
      <c r="M154" s="45">
        <v>287070</v>
      </c>
      <c r="N154" s="94">
        <v>212984</v>
      </c>
      <c r="O154" s="45">
        <v>235977.00000000003</v>
      </c>
      <c r="P154" s="94">
        <v>173339.99999999997</v>
      </c>
      <c r="Q154" s="121">
        <f t="shared" si="15"/>
        <v>-39.61751489183823</v>
      </c>
      <c r="R154" s="121">
        <f t="shared" si="16"/>
        <v>-18.613604777823696</v>
      </c>
      <c r="S154" s="121">
        <f t="shared" si="17"/>
        <v>-26.543688579819232</v>
      </c>
      <c r="T154" s="137"/>
    </row>
    <row r="155" spans="1:20" ht="15" customHeight="1">
      <c r="A155" s="42">
        <v>114</v>
      </c>
      <c r="B155" s="78" t="s">
        <v>244</v>
      </c>
      <c r="C155" s="45" t="s">
        <v>336</v>
      </c>
      <c r="D155" s="94" t="s">
        <v>336</v>
      </c>
      <c r="E155" s="45"/>
      <c r="F155" s="94"/>
      <c r="G155" s="121">
        <f t="shared" si="12"/>
      </c>
      <c r="H155" s="121">
        <f t="shared" si="13"/>
      </c>
      <c r="I155" s="121">
        <f t="shared" si="14"/>
      </c>
      <c r="J155" s="46"/>
      <c r="K155" s="42">
        <v>114</v>
      </c>
      <c r="L155" s="78" t="s">
        <v>244</v>
      </c>
      <c r="M155" s="45" t="s">
        <v>336</v>
      </c>
      <c r="N155" s="94">
        <v>1814</v>
      </c>
      <c r="O155" s="45">
        <v>2500</v>
      </c>
      <c r="P155" s="94"/>
      <c r="Q155" s="121">
        <f t="shared" si="15"/>
      </c>
      <c r="R155" s="121">
        <f t="shared" si="16"/>
        <v>-100</v>
      </c>
      <c r="S155" s="121">
        <f t="shared" si="17"/>
        <v>-100</v>
      </c>
      <c r="T155" s="137"/>
    </row>
    <row r="156" spans="1:20" ht="15" customHeight="1">
      <c r="A156" s="42">
        <v>115</v>
      </c>
      <c r="B156" s="78" t="s">
        <v>245</v>
      </c>
      <c r="C156" s="45">
        <v>1635</v>
      </c>
      <c r="D156" s="94" t="s">
        <v>336</v>
      </c>
      <c r="E156" s="45"/>
      <c r="F156" s="94"/>
      <c r="G156" s="121">
        <f t="shared" si="12"/>
        <v>-100</v>
      </c>
      <c r="H156" s="121">
        <f t="shared" si="13"/>
      </c>
      <c r="I156" s="121">
        <f t="shared" si="14"/>
      </c>
      <c r="J156" s="46"/>
      <c r="K156" s="42">
        <v>115</v>
      </c>
      <c r="L156" s="78" t="s">
        <v>245</v>
      </c>
      <c r="M156" s="45">
        <v>310323</v>
      </c>
      <c r="N156" s="94">
        <v>548816</v>
      </c>
      <c r="O156" s="45">
        <v>116049.00000000003</v>
      </c>
      <c r="P156" s="94">
        <v>161970.00000000003</v>
      </c>
      <c r="Q156" s="121">
        <f t="shared" si="15"/>
        <v>-47.8059956883634</v>
      </c>
      <c r="R156" s="121">
        <f t="shared" si="16"/>
        <v>-70.48737646132766</v>
      </c>
      <c r="S156" s="121">
        <f t="shared" si="17"/>
        <v>39.57035390223095</v>
      </c>
      <c r="T156" s="137"/>
    </row>
    <row r="157" spans="1:20" ht="15" customHeight="1">
      <c r="A157" s="42">
        <v>116</v>
      </c>
      <c r="B157" s="78" t="s">
        <v>246</v>
      </c>
      <c r="C157" s="45">
        <v>1533</v>
      </c>
      <c r="D157" s="94" t="s">
        <v>336</v>
      </c>
      <c r="E157" s="45"/>
      <c r="F157" s="94"/>
      <c r="G157" s="121">
        <f t="shared" si="12"/>
        <v>-100</v>
      </c>
      <c r="H157" s="121">
        <f t="shared" si="13"/>
      </c>
      <c r="I157" s="121">
        <f t="shared" si="14"/>
      </c>
      <c r="J157" s="46"/>
      <c r="K157" s="42">
        <v>116</v>
      </c>
      <c r="L157" s="78" t="s">
        <v>246</v>
      </c>
      <c r="M157" s="45">
        <v>16389</v>
      </c>
      <c r="N157" s="94">
        <v>1853</v>
      </c>
      <c r="O157" s="45">
        <v>9915</v>
      </c>
      <c r="P157" s="94">
        <v>36995</v>
      </c>
      <c r="Q157" s="121">
        <f t="shared" si="15"/>
        <v>125.73067301238635</v>
      </c>
      <c r="R157" s="121">
        <f t="shared" si="16"/>
        <v>1896.492174851592</v>
      </c>
      <c r="S157" s="121">
        <f t="shared" si="17"/>
        <v>273.1215330307615</v>
      </c>
      <c r="T157" s="137"/>
    </row>
    <row r="158" spans="1:20" ht="15" customHeight="1">
      <c r="A158" s="42">
        <v>117</v>
      </c>
      <c r="B158" s="41" t="s">
        <v>247</v>
      </c>
      <c r="C158" s="45" t="s">
        <v>336</v>
      </c>
      <c r="D158" s="94" t="s">
        <v>336</v>
      </c>
      <c r="E158" s="45"/>
      <c r="F158" s="94"/>
      <c r="G158" s="121">
        <f t="shared" si="12"/>
      </c>
      <c r="H158" s="121">
        <f t="shared" si="13"/>
      </c>
      <c r="I158" s="121">
        <f t="shared" si="14"/>
      </c>
      <c r="J158" s="46"/>
      <c r="K158" s="42">
        <v>117</v>
      </c>
      <c r="L158" s="41" t="s">
        <v>247</v>
      </c>
      <c r="M158" s="45">
        <v>137457</v>
      </c>
      <c r="N158" s="94">
        <v>369220</v>
      </c>
      <c r="O158" s="45">
        <v>190669.99999999997</v>
      </c>
      <c r="P158" s="94">
        <v>288362</v>
      </c>
      <c r="Q158" s="121">
        <f t="shared" si="15"/>
        <v>109.78342317961253</v>
      </c>
      <c r="R158" s="121">
        <f t="shared" si="16"/>
        <v>-21.899680407345215</v>
      </c>
      <c r="S158" s="121">
        <f t="shared" si="17"/>
        <v>51.23616719987416</v>
      </c>
      <c r="T158" s="137"/>
    </row>
    <row r="159" spans="1:20" ht="15" customHeight="1">
      <c r="A159" s="42">
        <v>118</v>
      </c>
      <c r="B159" s="41" t="s">
        <v>248</v>
      </c>
      <c r="C159" s="45" t="s">
        <v>336</v>
      </c>
      <c r="D159" s="94" t="s">
        <v>336</v>
      </c>
      <c r="E159" s="45"/>
      <c r="F159" s="94"/>
      <c r="G159" s="121">
        <f t="shared" si="12"/>
      </c>
      <c r="H159" s="121">
        <f t="shared" si="13"/>
      </c>
      <c r="I159" s="121">
        <f t="shared" si="14"/>
      </c>
      <c r="J159" s="46"/>
      <c r="K159" s="42">
        <v>118</v>
      </c>
      <c r="L159" s="41" t="s">
        <v>248</v>
      </c>
      <c r="M159" s="45">
        <v>1470</v>
      </c>
      <c r="N159" s="94">
        <v>15007</v>
      </c>
      <c r="O159" s="45">
        <v>17484</v>
      </c>
      <c r="P159" s="94"/>
      <c r="Q159" s="121">
        <f t="shared" si="15"/>
        <v>-100</v>
      </c>
      <c r="R159" s="121">
        <f t="shared" si="16"/>
        <v>-100</v>
      </c>
      <c r="S159" s="121">
        <f t="shared" si="17"/>
        <v>-100</v>
      </c>
      <c r="T159" s="137"/>
    </row>
    <row r="160" spans="1:20" ht="15" customHeight="1">
      <c r="A160" s="42">
        <v>119</v>
      </c>
      <c r="B160" s="41" t="s">
        <v>249</v>
      </c>
      <c r="C160" s="45" t="s">
        <v>336</v>
      </c>
      <c r="D160" s="94" t="s">
        <v>336</v>
      </c>
      <c r="E160" s="45"/>
      <c r="F160" s="94"/>
      <c r="G160" s="121">
        <f t="shared" si="12"/>
      </c>
      <c r="H160" s="121">
        <f t="shared" si="13"/>
      </c>
      <c r="I160" s="121">
        <f t="shared" si="14"/>
      </c>
      <c r="J160" s="46"/>
      <c r="K160" s="42">
        <v>119</v>
      </c>
      <c r="L160" s="41" t="s">
        <v>249</v>
      </c>
      <c r="M160" s="45">
        <v>6223</v>
      </c>
      <c r="N160" s="94">
        <v>14449</v>
      </c>
      <c r="O160" s="45">
        <v>4486</v>
      </c>
      <c r="P160" s="94"/>
      <c r="Q160" s="121">
        <f t="shared" si="15"/>
        <v>-100</v>
      </c>
      <c r="R160" s="121">
        <f t="shared" si="16"/>
        <v>-100</v>
      </c>
      <c r="S160" s="121">
        <f t="shared" si="17"/>
        <v>-100</v>
      </c>
      <c r="T160" s="137"/>
    </row>
    <row r="161" spans="1:20" ht="15" customHeight="1">
      <c r="A161" s="42">
        <v>120</v>
      </c>
      <c r="B161" s="78" t="s">
        <v>250</v>
      </c>
      <c r="C161" s="45" t="s">
        <v>336</v>
      </c>
      <c r="D161" s="94" t="s">
        <v>336</v>
      </c>
      <c r="E161" s="45"/>
      <c r="F161" s="94"/>
      <c r="G161" s="121">
        <f t="shared" si="12"/>
      </c>
      <c r="H161" s="121">
        <f t="shared" si="13"/>
      </c>
      <c r="I161" s="121">
        <f t="shared" si="14"/>
      </c>
      <c r="J161" s="46"/>
      <c r="K161" s="42">
        <v>120</v>
      </c>
      <c r="L161" s="78" t="s">
        <v>250</v>
      </c>
      <c r="M161" s="45">
        <v>76520</v>
      </c>
      <c r="N161" s="94">
        <v>177571</v>
      </c>
      <c r="O161" s="45">
        <v>122886.00000000001</v>
      </c>
      <c r="P161" s="94"/>
      <c r="Q161" s="121">
        <f t="shared" si="15"/>
        <v>-100</v>
      </c>
      <c r="R161" s="121">
        <f t="shared" si="16"/>
        <v>-100</v>
      </c>
      <c r="S161" s="121">
        <f t="shared" si="17"/>
        <v>-100</v>
      </c>
      <c r="T161" s="137"/>
    </row>
    <row r="162" spans="1:20" ht="15" customHeight="1">
      <c r="A162" s="42">
        <v>121</v>
      </c>
      <c r="B162" s="78" t="s">
        <v>251</v>
      </c>
      <c r="C162" s="45">
        <v>733043</v>
      </c>
      <c r="D162" s="94">
        <v>12362952</v>
      </c>
      <c r="E162" s="45">
        <v>11624102.000000002</v>
      </c>
      <c r="F162" s="94">
        <v>13058610.999999996</v>
      </c>
      <c r="G162" s="121">
        <f t="shared" si="12"/>
        <v>1681.4249641562633</v>
      </c>
      <c r="H162" s="121">
        <f t="shared" si="13"/>
        <v>5.626965145541263</v>
      </c>
      <c r="I162" s="121">
        <f t="shared" si="14"/>
        <v>12.340815660426884</v>
      </c>
      <c r="J162" s="46"/>
      <c r="K162" s="42">
        <v>121</v>
      </c>
      <c r="L162" s="78" t="s">
        <v>251</v>
      </c>
      <c r="M162" s="45">
        <v>5141049</v>
      </c>
      <c r="N162" s="94">
        <v>5113557</v>
      </c>
      <c r="O162" s="45">
        <v>6240371.999999999</v>
      </c>
      <c r="P162" s="94">
        <v>4866959.000000002</v>
      </c>
      <c r="Q162" s="121">
        <f t="shared" si="15"/>
        <v>-5.331402209938048</v>
      </c>
      <c r="R162" s="121">
        <f t="shared" si="16"/>
        <v>-4.822435733091439</v>
      </c>
      <c r="S162" s="121">
        <f t="shared" si="17"/>
        <v>-22.008511672060536</v>
      </c>
      <c r="T162" s="137"/>
    </row>
    <row r="163" spans="1:20" ht="15" customHeight="1">
      <c r="A163" s="42">
        <v>122</v>
      </c>
      <c r="B163" s="78" t="s">
        <v>252</v>
      </c>
      <c r="C163" s="45">
        <v>4924845</v>
      </c>
      <c r="D163" s="94">
        <v>10221967</v>
      </c>
      <c r="E163" s="45">
        <v>24181752</v>
      </c>
      <c r="F163" s="94">
        <v>23840076</v>
      </c>
      <c r="G163" s="121">
        <f t="shared" si="12"/>
        <v>384.0776917852237</v>
      </c>
      <c r="H163" s="121">
        <f t="shared" si="13"/>
        <v>133.22395777642404</v>
      </c>
      <c r="I163" s="121">
        <f t="shared" si="14"/>
        <v>-1.4129497316819624</v>
      </c>
      <c r="J163" s="46"/>
      <c r="K163" s="42">
        <v>122</v>
      </c>
      <c r="L163" s="78" t="s">
        <v>252</v>
      </c>
      <c r="M163" s="45">
        <v>5560081</v>
      </c>
      <c r="N163" s="94">
        <v>1863183</v>
      </c>
      <c r="O163" s="45">
        <v>921892.9999999999</v>
      </c>
      <c r="P163" s="94">
        <v>567378.9999999999</v>
      </c>
      <c r="Q163" s="121">
        <f t="shared" si="15"/>
        <v>-89.79549038943857</v>
      </c>
      <c r="R163" s="121">
        <f t="shared" si="16"/>
        <v>-69.54786513187379</v>
      </c>
      <c r="S163" s="121">
        <f t="shared" si="17"/>
        <v>-38.45500508193468</v>
      </c>
      <c r="T163" s="137"/>
    </row>
    <row r="164" spans="1:20" ht="15" customHeight="1">
      <c r="A164" s="42">
        <v>123</v>
      </c>
      <c r="B164" s="78" t="s">
        <v>253</v>
      </c>
      <c r="C164" s="45" t="s">
        <v>336</v>
      </c>
      <c r="D164" s="94" t="s">
        <v>336</v>
      </c>
      <c r="E164" s="45"/>
      <c r="F164" s="94"/>
      <c r="G164" s="121">
        <f t="shared" si="12"/>
      </c>
      <c r="H164" s="121">
        <f t="shared" si="13"/>
      </c>
      <c r="I164" s="121">
        <f t="shared" si="14"/>
      </c>
      <c r="J164" s="46"/>
      <c r="K164" s="42">
        <v>123</v>
      </c>
      <c r="L164" s="78" t="s">
        <v>253</v>
      </c>
      <c r="M164" s="45">
        <v>82564</v>
      </c>
      <c r="N164" s="94">
        <v>11180</v>
      </c>
      <c r="O164" s="45">
        <v>6487</v>
      </c>
      <c r="P164" s="94">
        <v>15911</v>
      </c>
      <c r="Q164" s="121">
        <f t="shared" si="15"/>
        <v>-80.72888910421007</v>
      </c>
      <c r="R164" s="121">
        <f t="shared" si="16"/>
        <v>42.31663685152057</v>
      </c>
      <c r="S164" s="121">
        <f t="shared" si="17"/>
        <v>145.27516571604747</v>
      </c>
      <c r="T164" s="137"/>
    </row>
    <row r="165" spans="1:20" ht="15" customHeight="1">
      <c r="A165" s="42">
        <v>124</v>
      </c>
      <c r="B165" s="78" t="s">
        <v>254</v>
      </c>
      <c r="C165" s="45" t="s">
        <v>336</v>
      </c>
      <c r="D165" s="94" t="s">
        <v>336</v>
      </c>
      <c r="E165" s="45"/>
      <c r="F165" s="94"/>
      <c r="G165" s="121">
        <f t="shared" si="12"/>
      </c>
      <c r="H165" s="121">
        <f t="shared" si="13"/>
      </c>
      <c r="I165" s="121">
        <f t="shared" si="14"/>
      </c>
      <c r="J165" s="46"/>
      <c r="K165" s="42">
        <v>124</v>
      </c>
      <c r="L165" s="78" t="s">
        <v>254</v>
      </c>
      <c r="M165" s="45">
        <v>545325</v>
      </c>
      <c r="N165" s="94">
        <v>3988</v>
      </c>
      <c r="O165" s="45"/>
      <c r="P165" s="94"/>
      <c r="Q165" s="121">
        <f t="shared" si="15"/>
        <v>-100</v>
      </c>
      <c r="R165" s="121">
        <f t="shared" si="16"/>
        <v>-100</v>
      </c>
      <c r="S165" s="121">
        <f t="shared" si="17"/>
      </c>
      <c r="T165" s="137"/>
    </row>
    <row r="166" spans="1:20" ht="15" customHeight="1">
      <c r="A166" s="42">
        <v>125</v>
      </c>
      <c r="B166" s="78" t="s">
        <v>255</v>
      </c>
      <c r="C166" s="45">
        <v>8903707</v>
      </c>
      <c r="D166" s="94">
        <v>8223511</v>
      </c>
      <c r="E166" s="45">
        <v>10030495</v>
      </c>
      <c r="F166" s="94">
        <v>12617097.999999998</v>
      </c>
      <c r="G166" s="121">
        <f t="shared" si="12"/>
        <v>41.706123078847924</v>
      </c>
      <c r="H166" s="121">
        <f t="shared" si="13"/>
        <v>53.42714322386141</v>
      </c>
      <c r="I166" s="121">
        <f t="shared" si="14"/>
        <v>25.787391350077925</v>
      </c>
      <c r="J166" s="46"/>
      <c r="K166" s="42">
        <v>125</v>
      </c>
      <c r="L166" s="78" t="s">
        <v>255</v>
      </c>
      <c r="M166" s="45">
        <v>2176294</v>
      </c>
      <c r="N166" s="94">
        <v>1244691</v>
      </c>
      <c r="O166" s="45">
        <v>5613025.999999998</v>
      </c>
      <c r="P166" s="94">
        <v>1661738</v>
      </c>
      <c r="Q166" s="121">
        <f t="shared" si="15"/>
        <v>-23.64368049537424</v>
      </c>
      <c r="R166" s="121">
        <f t="shared" si="16"/>
        <v>33.50606696762492</v>
      </c>
      <c r="S166" s="121">
        <f t="shared" si="17"/>
        <v>-70.39497055598886</v>
      </c>
      <c r="T166" s="137"/>
    </row>
    <row r="167" spans="1:20" ht="15" customHeight="1">
      <c r="A167" s="42">
        <v>126</v>
      </c>
      <c r="B167" s="78" t="s">
        <v>256</v>
      </c>
      <c r="C167" s="45">
        <v>2712286</v>
      </c>
      <c r="D167" s="94">
        <v>2565378</v>
      </c>
      <c r="E167" s="45">
        <v>3004621</v>
      </c>
      <c r="F167" s="94">
        <v>2508128.0000000005</v>
      </c>
      <c r="G167" s="121">
        <f t="shared" si="12"/>
        <v>-7.527156059501081</v>
      </c>
      <c r="H167" s="121">
        <f t="shared" si="13"/>
        <v>-2.2316399376621945</v>
      </c>
      <c r="I167" s="121">
        <f t="shared" si="14"/>
        <v>-16.5243137154403</v>
      </c>
      <c r="J167" s="46"/>
      <c r="K167" s="42">
        <v>126</v>
      </c>
      <c r="L167" s="78" t="s">
        <v>256</v>
      </c>
      <c r="M167" s="45">
        <v>9028902</v>
      </c>
      <c r="N167" s="94">
        <v>12487135</v>
      </c>
      <c r="O167" s="45">
        <v>7056759.000000006</v>
      </c>
      <c r="P167" s="94">
        <v>4065338.9999999986</v>
      </c>
      <c r="Q167" s="121">
        <f t="shared" si="15"/>
        <v>-54.974159648648325</v>
      </c>
      <c r="R167" s="121">
        <f t="shared" si="16"/>
        <v>-67.44378113954883</v>
      </c>
      <c r="S167" s="121">
        <f t="shared" si="17"/>
        <v>-42.390848263345895</v>
      </c>
      <c r="T167" s="137"/>
    </row>
    <row r="168" spans="1:20" ht="15" customHeight="1">
      <c r="A168" s="42">
        <v>127</v>
      </c>
      <c r="B168" s="78" t="s">
        <v>72</v>
      </c>
      <c r="C168" s="45">
        <v>16693080</v>
      </c>
      <c r="D168" s="94">
        <v>26414960</v>
      </c>
      <c r="E168" s="45">
        <v>61530535.99999999</v>
      </c>
      <c r="F168" s="94">
        <v>45192829</v>
      </c>
      <c r="G168" s="121">
        <f t="shared" si="12"/>
        <v>170.72792438543394</v>
      </c>
      <c r="H168" s="121">
        <f t="shared" si="13"/>
        <v>71.0880084618716</v>
      </c>
      <c r="I168" s="121">
        <f t="shared" si="14"/>
        <v>-26.552193532004978</v>
      </c>
      <c r="J168" s="46"/>
      <c r="K168" s="42">
        <v>127</v>
      </c>
      <c r="L168" s="78" t="s">
        <v>72</v>
      </c>
      <c r="M168" s="45">
        <v>14210499</v>
      </c>
      <c r="N168" s="94">
        <v>11610872</v>
      </c>
      <c r="O168" s="45">
        <v>13516695.000000007</v>
      </c>
      <c r="P168" s="94">
        <v>15841929.999999996</v>
      </c>
      <c r="Q168" s="121">
        <f t="shared" si="15"/>
        <v>11.480462438370353</v>
      </c>
      <c r="R168" s="121">
        <f t="shared" si="16"/>
        <v>36.440484401171545</v>
      </c>
      <c r="S168" s="121">
        <f t="shared" si="17"/>
        <v>17.202688970935483</v>
      </c>
      <c r="T168" s="137"/>
    </row>
    <row r="169" spans="1:20" ht="15" customHeight="1">
      <c r="A169" s="42">
        <v>128</v>
      </c>
      <c r="B169" s="78" t="s">
        <v>257</v>
      </c>
      <c r="C169" s="45">
        <v>864278</v>
      </c>
      <c r="D169" s="94">
        <v>431552</v>
      </c>
      <c r="E169" s="45">
        <v>412053</v>
      </c>
      <c r="F169" s="94">
        <v>617941.0000000001</v>
      </c>
      <c r="G169" s="121">
        <f t="shared" si="12"/>
        <v>-28.50205605140937</v>
      </c>
      <c r="H169" s="121">
        <f t="shared" si="13"/>
        <v>43.19039188788375</v>
      </c>
      <c r="I169" s="121">
        <f t="shared" si="14"/>
        <v>49.96638781904272</v>
      </c>
      <c r="J169" s="46"/>
      <c r="K169" s="42">
        <v>128</v>
      </c>
      <c r="L169" s="78" t="s">
        <v>257</v>
      </c>
      <c r="M169" s="45">
        <v>8221789</v>
      </c>
      <c r="N169" s="94">
        <v>11250713</v>
      </c>
      <c r="O169" s="45">
        <v>7368146.999999995</v>
      </c>
      <c r="P169" s="94">
        <v>9993931</v>
      </c>
      <c r="Q169" s="121">
        <f t="shared" si="15"/>
        <v>21.5542140524404</v>
      </c>
      <c r="R169" s="121">
        <f t="shared" si="16"/>
        <v>-11.170687582200344</v>
      </c>
      <c r="S169" s="121">
        <f t="shared" si="17"/>
        <v>35.63696544056472</v>
      </c>
      <c r="T169" s="137"/>
    </row>
    <row r="170" spans="1:20" ht="15" customHeight="1">
      <c r="A170" s="42">
        <v>129</v>
      </c>
      <c r="B170" s="78" t="s">
        <v>258</v>
      </c>
      <c r="C170" s="45" t="s">
        <v>336</v>
      </c>
      <c r="D170" s="94">
        <v>3633</v>
      </c>
      <c r="E170" s="45"/>
      <c r="F170" s="94">
        <v>1261</v>
      </c>
      <c r="G170" s="121">
        <f aca="true" t="shared" si="18" ref="G170:G233">_xlfn.IFERROR(F170/C170*100-100,"")</f>
      </c>
      <c r="H170" s="121">
        <f aca="true" t="shared" si="19" ref="H170:H233">_xlfn.IFERROR(F170/D170*100-100,"")</f>
        <v>-65.29039361409303</v>
      </c>
      <c r="I170" s="121">
        <f aca="true" t="shared" si="20" ref="I170:I233">_xlfn.IFERROR(F170/E170*100-100,"")</f>
      </c>
      <c r="J170" s="46"/>
      <c r="K170" s="42">
        <v>129</v>
      </c>
      <c r="L170" s="78" t="s">
        <v>258</v>
      </c>
      <c r="M170" s="45">
        <v>2641885</v>
      </c>
      <c r="N170" s="94">
        <v>3719503</v>
      </c>
      <c r="O170" s="45">
        <v>1520870.9999999995</v>
      </c>
      <c r="P170" s="94">
        <v>1443513</v>
      </c>
      <c r="Q170" s="121">
        <f aca="true" t="shared" si="21" ref="Q170:Q233">_xlfn.IFERROR(P170/M170*100-100,"")</f>
        <v>-45.36049071023152</v>
      </c>
      <c r="R170" s="121">
        <f aca="true" t="shared" si="22" ref="R170:R233">_xlfn.IFERROR(P170/N170*100-100,"")</f>
        <v>-61.19070209111271</v>
      </c>
      <c r="S170" s="121">
        <f aca="true" t="shared" si="23" ref="S170:S233">_xlfn.IFERROR(P170/O170*100-100,"")</f>
        <v>-5.0864274484817855</v>
      </c>
      <c r="T170" s="137"/>
    </row>
    <row r="171" spans="1:20" ht="15" customHeight="1">
      <c r="A171" s="42">
        <v>130</v>
      </c>
      <c r="B171" s="78" t="s">
        <v>259</v>
      </c>
      <c r="C171" s="45">
        <v>1072</v>
      </c>
      <c r="D171" s="94">
        <v>552172</v>
      </c>
      <c r="E171" s="45">
        <v>797556</v>
      </c>
      <c r="F171" s="94">
        <v>550988</v>
      </c>
      <c r="G171" s="121">
        <f t="shared" si="18"/>
        <v>51298.13432835821</v>
      </c>
      <c r="H171" s="121">
        <f t="shared" si="19"/>
        <v>-0.21442593974340696</v>
      </c>
      <c r="I171" s="121">
        <f t="shared" si="20"/>
        <v>-30.915446689636838</v>
      </c>
      <c r="J171" s="46"/>
      <c r="K171" s="42">
        <v>130</v>
      </c>
      <c r="L171" s="78" t="s">
        <v>259</v>
      </c>
      <c r="M171" s="45">
        <v>2274463</v>
      </c>
      <c r="N171" s="94">
        <v>2078181</v>
      </c>
      <c r="O171" s="45">
        <v>1373589.0000000005</v>
      </c>
      <c r="P171" s="94">
        <v>2060617.9999999995</v>
      </c>
      <c r="Q171" s="121">
        <f t="shared" si="21"/>
        <v>-9.401999504938104</v>
      </c>
      <c r="R171" s="121">
        <f t="shared" si="22"/>
        <v>-0.8451140685051257</v>
      </c>
      <c r="S171" s="121">
        <f t="shared" si="23"/>
        <v>50.01707206449663</v>
      </c>
      <c r="T171" s="137"/>
    </row>
    <row r="172" spans="1:20" ht="15" customHeight="1">
      <c r="A172" s="42">
        <v>131</v>
      </c>
      <c r="B172" s="78" t="s">
        <v>260</v>
      </c>
      <c r="C172" s="45">
        <v>3947</v>
      </c>
      <c r="D172" s="94">
        <v>84546</v>
      </c>
      <c r="E172" s="45">
        <v>2500</v>
      </c>
      <c r="F172" s="94">
        <v>10000</v>
      </c>
      <c r="G172" s="121">
        <f t="shared" si="18"/>
        <v>153.3569799847986</v>
      </c>
      <c r="H172" s="121">
        <f t="shared" si="19"/>
        <v>-88.1721193196603</v>
      </c>
      <c r="I172" s="121">
        <f t="shared" si="20"/>
        <v>300</v>
      </c>
      <c r="J172" s="46"/>
      <c r="K172" s="42">
        <v>131</v>
      </c>
      <c r="L172" s="78" t="s">
        <v>260</v>
      </c>
      <c r="M172" s="45">
        <v>3026365</v>
      </c>
      <c r="N172" s="94">
        <v>1669034</v>
      </c>
      <c r="O172" s="45">
        <v>1766959.0000000007</v>
      </c>
      <c r="P172" s="94">
        <v>2130550.9999999995</v>
      </c>
      <c r="Q172" s="121">
        <f t="shared" si="21"/>
        <v>-29.60032910769192</v>
      </c>
      <c r="R172" s="121">
        <f t="shared" si="22"/>
        <v>27.651743463584296</v>
      </c>
      <c r="S172" s="121">
        <f t="shared" si="23"/>
        <v>20.57727428876383</v>
      </c>
      <c r="T172" s="137"/>
    </row>
    <row r="173" spans="1:20" ht="15" customHeight="1">
      <c r="A173" s="42">
        <v>132</v>
      </c>
      <c r="B173" s="78" t="s">
        <v>261</v>
      </c>
      <c r="C173" s="45">
        <v>12919685</v>
      </c>
      <c r="D173" s="94">
        <v>27873275</v>
      </c>
      <c r="E173" s="45">
        <v>28693147</v>
      </c>
      <c r="F173" s="94">
        <v>55234293.00000001</v>
      </c>
      <c r="G173" s="121">
        <f t="shared" si="18"/>
        <v>327.5204310321808</v>
      </c>
      <c r="H173" s="121">
        <f t="shared" si="19"/>
        <v>98.16219299669669</v>
      </c>
      <c r="I173" s="121">
        <f t="shared" si="20"/>
        <v>92.49994780983769</v>
      </c>
      <c r="J173" s="46"/>
      <c r="K173" s="42">
        <v>132</v>
      </c>
      <c r="L173" s="78" t="s">
        <v>261</v>
      </c>
      <c r="M173" s="45">
        <v>9299306</v>
      </c>
      <c r="N173" s="94">
        <v>7636684</v>
      </c>
      <c r="O173" s="45">
        <v>10407931.999999993</v>
      </c>
      <c r="P173" s="94">
        <v>11750783.000000002</v>
      </c>
      <c r="Q173" s="121">
        <f t="shared" si="21"/>
        <v>26.36193496589962</v>
      </c>
      <c r="R173" s="121">
        <f t="shared" si="22"/>
        <v>53.872845858228544</v>
      </c>
      <c r="S173" s="121">
        <f t="shared" si="23"/>
        <v>12.902188446273584</v>
      </c>
      <c r="T173" s="137"/>
    </row>
    <row r="174" spans="1:20" ht="15" customHeight="1">
      <c r="A174" s="42">
        <v>133</v>
      </c>
      <c r="B174" s="78" t="s">
        <v>262</v>
      </c>
      <c r="C174" s="45">
        <v>10601</v>
      </c>
      <c r="D174" s="94">
        <v>27801</v>
      </c>
      <c r="E174" s="45">
        <v>11511</v>
      </c>
      <c r="F174" s="94">
        <v>43986</v>
      </c>
      <c r="G174" s="121">
        <f t="shared" si="18"/>
        <v>314.9231204603339</v>
      </c>
      <c r="H174" s="121">
        <f t="shared" si="19"/>
        <v>58.217330311859286</v>
      </c>
      <c r="I174" s="121">
        <f t="shared" si="20"/>
        <v>282.121449048736</v>
      </c>
      <c r="J174" s="46"/>
      <c r="K174" s="42">
        <v>133</v>
      </c>
      <c r="L174" s="78" t="s">
        <v>262</v>
      </c>
      <c r="M174" s="45">
        <v>8986601</v>
      </c>
      <c r="N174" s="94">
        <v>11265368</v>
      </c>
      <c r="O174" s="45">
        <v>9531960.999999994</v>
      </c>
      <c r="P174" s="94">
        <v>6000142.000000004</v>
      </c>
      <c r="Q174" s="121">
        <f t="shared" si="21"/>
        <v>-33.23235336697374</v>
      </c>
      <c r="R174" s="121">
        <f t="shared" si="22"/>
        <v>-46.738162481687205</v>
      </c>
      <c r="S174" s="121">
        <f t="shared" si="23"/>
        <v>-37.05238617740875</v>
      </c>
      <c r="T174" s="137"/>
    </row>
    <row r="175" spans="1:20" ht="15" customHeight="1">
      <c r="A175" s="42">
        <v>134</v>
      </c>
      <c r="B175" s="78" t="s">
        <v>263</v>
      </c>
      <c r="C175" s="45" t="s">
        <v>336</v>
      </c>
      <c r="D175" s="94">
        <v>18000</v>
      </c>
      <c r="E175" s="45"/>
      <c r="F175" s="94"/>
      <c r="G175" s="121">
        <f t="shared" si="18"/>
      </c>
      <c r="H175" s="121">
        <f t="shared" si="19"/>
        <v>-100</v>
      </c>
      <c r="I175" s="121">
        <f t="shared" si="20"/>
      </c>
      <c r="J175" s="46"/>
      <c r="K175" s="42">
        <v>134</v>
      </c>
      <c r="L175" s="78" t="s">
        <v>263</v>
      </c>
      <c r="M175" s="45">
        <v>1738980</v>
      </c>
      <c r="N175" s="94">
        <v>505513</v>
      </c>
      <c r="O175" s="45">
        <v>722204</v>
      </c>
      <c r="P175" s="94">
        <v>798928.0000000001</v>
      </c>
      <c r="Q175" s="121">
        <f t="shared" si="21"/>
        <v>-54.05766598810796</v>
      </c>
      <c r="R175" s="121">
        <f t="shared" si="22"/>
        <v>58.04301768698335</v>
      </c>
      <c r="S175" s="121">
        <f t="shared" si="23"/>
        <v>10.623591118299004</v>
      </c>
      <c r="T175" s="137"/>
    </row>
    <row r="176" spans="1:20" ht="15" customHeight="1">
      <c r="A176" s="42">
        <v>135</v>
      </c>
      <c r="B176" s="78" t="s">
        <v>264</v>
      </c>
      <c r="C176" s="45">
        <v>157522</v>
      </c>
      <c r="D176" s="94" t="s">
        <v>336</v>
      </c>
      <c r="E176" s="45">
        <v>1895</v>
      </c>
      <c r="F176" s="94"/>
      <c r="G176" s="121">
        <f t="shared" si="18"/>
        <v>-100</v>
      </c>
      <c r="H176" s="121">
        <f t="shared" si="19"/>
      </c>
      <c r="I176" s="121">
        <f t="shared" si="20"/>
        <v>-100</v>
      </c>
      <c r="J176" s="46"/>
      <c r="K176" s="42">
        <v>135</v>
      </c>
      <c r="L176" s="78" t="s">
        <v>264</v>
      </c>
      <c r="M176" s="45">
        <v>3006264</v>
      </c>
      <c r="N176" s="94">
        <v>4752631</v>
      </c>
      <c r="O176" s="45">
        <v>2723930.000000001</v>
      </c>
      <c r="P176" s="94">
        <v>1553326.0000000002</v>
      </c>
      <c r="Q176" s="121">
        <f t="shared" si="21"/>
        <v>-48.33035288983268</v>
      </c>
      <c r="R176" s="121">
        <f t="shared" si="22"/>
        <v>-67.31650321684978</v>
      </c>
      <c r="S176" s="121">
        <f t="shared" si="23"/>
        <v>-42.97481947039756</v>
      </c>
      <c r="T176" s="137"/>
    </row>
    <row r="177" spans="1:20" ht="15" customHeight="1">
      <c r="A177" s="42">
        <v>136</v>
      </c>
      <c r="B177" s="78" t="s">
        <v>265</v>
      </c>
      <c r="C177" s="45">
        <v>1957117</v>
      </c>
      <c r="D177" s="94">
        <v>4192768</v>
      </c>
      <c r="E177" s="45">
        <v>153996</v>
      </c>
      <c r="F177" s="94">
        <v>6379160</v>
      </c>
      <c r="G177" s="121">
        <f t="shared" si="18"/>
        <v>225.946788056105</v>
      </c>
      <c r="H177" s="121">
        <f t="shared" si="19"/>
        <v>52.14674410794967</v>
      </c>
      <c r="I177" s="121">
        <f t="shared" si="20"/>
        <v>4042.4192836177563</v>
      </c>
      <c r="J177" s="46"/>
      <c r="K177" s="42">
        <v>136</v>
      </c>
      <c r="L177" s="78" t="s">
        <v>265</v>
      </c>
      <c r="M177" s="45">
        <v>10350755</v>
      </c>
      <c r="N177" s="94">
        <v>23596484</v>
      </c>
      <c r="O177" s="45">
        <v>15617567.999999983</v>
      </c>
      <c r="P177" s="94">
        <v>14791962.000000002</v>
      </c>
      <c r="Q177" s="121">
        <f t="shared" si="21"/>
        <v>42.90708262344148</v>
      </c>
      <c r="R177" s="121">
        <f t="shared" si="22"/>
        <v>-37.312855593231596</v>
      </c>
      <c r="S177" s="121">
        <f t="shared" si="23"/>
        <v>-5.286392862192002</v>
      </c>
      <c r="T177" s="137"/>
    </row>
    <row r="178" spans="1:20" ht="15" customHeight="1">
      <c r="A178" s="42">
        <v>137</v>
      </c>
      <c r="B178" s="78" t="s">
        <v>266</v>
      </c>
      <c r="C178" s="45">
        <v>68908460</v>
      </c>
      <c r="D178" s="94">
        <v>25406014</v>
      </c>
      <c r="E178" s="45">
        <v>49333321.00000002</v>
      </c>
      <c r="F178" s="94">
        <v>55064950</v>
      </c>
      <c r="G178" s="121">
        <f t="shared" si="18"/>
        <v>-20.089710320039075</v>
      </c>
      <c r="H178" s="121">
        <f t="shared" si="19"/>
        <v>116.73982388579333</v>
      </c>
      <c r="I178" s="121">
        <f t="shared" si="20"/>
        <v>11.618169796434287</v>
      </c>
      <c r="J178" s="46"/>
      <c r="K178" s="42">
        <v>137</v>
      </c>
      <c r="L178" s="78" t="s">
        <v>266</v>
      </c>
      <c r="M178" s="45">
        <v>25328220</v>
      </c>
      <c r="N178" s="94">
        <v>29185839</v>
      </c>
      <c r="O178" s="45">
        <v>32623294.00000003</v>
      </c>
      <c r="P178" s="94">
        <v>31960558.00000002</v>
      </c>
      <c r="Q178" s="121">
        <f t="shared" si="21"/>
        <v>26.18556692890388</v>
      </c>
      <c r="R178" s="121">
        <f t="shared" si="22"/>
        <v>9.507072933555278</v>
      </c>
      <c r="S178" s="121">
        <f t="shared" si="23"/>
        <v>-2.0314809411949994</v>
      </c>
      <c r="T178" s="137"/>
    </row>
    <row r="179" spans="1:20" ht="15" customHeight="1">
      <c r="A179" s="42">
        <v>138</v>
      </c>
      <c r="B179" s="78" t="s">
        <v>267</v>
      </c>
      <c r="C179" s="45" t="s">
        <v>336</v>
      </c>
      <c r="D179" s="94">
        <v>1057</v>
      </c>
      <c r="E179" s="45"/>
      <c r="F179" s="94">
        <v>2595</v>
      </c>
      <c r="G179" s="121">
        <f t="shared" si="18"/>
      </c>
      <c r="H179" s="121">
        <f t="shared" si="19"/>
        <v>145.5061494796594</v>
      </c>
      <c r="I179" s="121">
        <f t="shared" si="20"/>
      </c>
      <c r="J179" s="46"/>
      <c r="K179" s="42">
        <v>138</v>
      </c>
      <c r="L179" s="78" t="s">
        <v>267</v>
      </c>
      <c r="M179" s="45">
        <v>43649</v>
      </c>
      <c r="N179" s="94">
        <v>81035</v>
      </c>
      <c r="O179" s="45">
        <v>11550</v>
      </c>
      <c r="P179" s="94">
        <v>76189</v>
      </c>
      <c r="Q179" s="121">
        <f t="shared" si="21"/>
        <v>74.54924511443562</v>
      </c>
      <c r="R179" s="121">
        <f t="shared" si="22"/>
        <v>-5.980132041710377</v>
      </c>
      <c r="S179" s="121">
        <f t="shared" si="23"/>
        <v>559.6450216450216</v>
      </c>
      <c r="T179" s="137"/>
    </row>
    <row r="180" spans="1:20" ht="15" customHeight="1">
      <c r="A180" s="42">
        <v>139</v>
      </c>
      <c r="B180" s="78" t="s">
        <v>268</v>
      </c>
      <c r="C180" s="45" t="s">
        <v>336</v>
      </c>
      <c r="D180" s="94" t="s">
        <v>336</v>
      </c>
      <c r="E180" s="45"/>
      <c r="F180" s="94"/>
      <c r="G180" s="121">
        <f t="shared" si="18"/>
      </c>
      <c r="H180" s="121">
        <f t="shared" si="19"/>
      </c>
      <c r="I180" s="121">
        <f t="shared" si="20"/>
      </c>
      <c r="J180" s="46"/>
      <c r="K180" s="42">
        <v>139</v>
      </c>
      <c r="L180" s="78" t="s">
        <v>268</v>
      </c>
      <c r="M180" s="45" t="s">
        <v>336</v>
      </c>
      <c r="N180" s="94" t="s">
        <v>336</v>
      </c>
      <c r="O180" s="45">
        <v>55359</v>
      </c>
      <c r="P180" s="94"/>
      <c r="Q180" s="121">
        <f t="shared" si="21"/>
      </c>
      <c r="R180" s="121">
        <f t="shared" si="22"/>
      </c>
      <c r="S180" s="121">
        <f t="shared" si="23"/>
        <v>-100</v>
      </c>
      <c r="T180" s="137"/>
    </row>
    <row r="181" spans="1:20" ht="15" customHeight="1">
      <c r="A181" s="42">
        <v>140</v>
      </c>
      <c r="B181" s="78" t="s">
        <v>269</v>
      </c>
      <c r="C181" s="45" t="s">
        <v>336</v>
      </c>
      <c r="D181" s="94">
        <v>5913</v>
      </c>
      <c r="E181" s="45">
        <v>183946</v>
      </c>
      <c r="F181" s="94">
        <v>1536</v>
      </c>
      <c r="G181" s="121">
        <f t="shared" si="18"/>
      </c>
      <c r="H181" s="121">
        <f t="shared" si="19"/>
        <v>-74.02333840690005</v>
      </c>
      <c r="I181" s="121">
        <f t="shared" si="20"/>
        <v>-99.16497232883563</v>
      </c>
      <c r="J181" s="46"/>
      <c r="K181" s="42">
        <v>140</v>
      </c>
      <c r="L181" s="78" t="s">
        <v>269</v>
      </c>
      <c r="M181" s="45">
        <v>3812415</v>
      </c>
      <c r="N181" s="94">
        <v>2393497</v>
      </c>
      <c r="O181" s="45">
        <v>2798797</v>
      </c>
      <c r="P181" s="94">
        <v>3266600.9999999986</v>
      </c>
      <c r="Q181" s="121">
        <f t="shared" si="21"/>
        <v>-14.316751980044188</v>
      </c>
      <c r="R181" s="121">
        <f t="shared" si="22"/>
        <v>36.47817398559508</v>
      </c>
      <c r="S181" s="121">
        <f t="shared" si="23"/>
        <v>16.71446696562839</v>
      </c>
      <c r="T181" s="137"/>
    </row>
    <row r="182" spans="1:20" ht="15" customHeight="1">
      <c r="A182" s="42">
        <v>141</v>
      </c>
      <c r="B182" s="78" t="s">
        <v>270</v>
      </c>
      <c r="C182" s="45">
        <v>11833942</v>
      </c>
      <c r="D182" s="94">
        <v>33070921</v>
      </c>
      <c r="E182" s="45">
        <v>187600894.99999997</v>
      </c>
      <c r="F182" s="94">
        <v>99845281</v>
      </c>
      <c r="G182" s="121">
        <f t="shared" si="18"/>
        <v>743.7195399470438</v>
      </c>
      <c r="H182" s="121">
        <f t="shared" si="19"/>
        <v>201.91261077972393</v>
      </c>
      <c r="I182" s="121">
        <f t="shared" si="20"/>
        <v>-46.7778226750997</v>
      </c>
      <c r="J182" s="46"/>
      <c r="K182" s="42">
        <v>141</v>
      </c>
      <c r="L182" s="78" t="s">
        <v>270</v>
      </c>
      <c r="M182" s="45">
        <v>34388655</v>
      </c>
      <c r="N182" s="94">
        <v>25152094</v>
      </c>
      <c r="O182" s="45">
        <v>23123853.000000004</v>
      </c>
      <c r="P182" s="94">
        <v>24802901.00000002</v>
      </c>
      <c r="Q182" s="121">
        <f t="shared" si="21"/>
        <v>-27.87475695109326</v>
      </c>
      <c r="R182" s="121">
        <f t="shared" si="22"/>
        <v>-1.3883257592786578</v>
      </c>
      <c r="S182" s="121">
        <f t="shared" si="23"/>
        <v>7.261108259077815</v>
      </c>
      <c r="T182" s="137"/>
    </row>
    <row r="183" spans="1:20" ht="15" customHeight="1">
      <c r="A183" s="42">
        <v>142</v>
      </c>
      <c r="B183" s="78" t="s">
        <v>271</v>
      </c>
      <c r="C183" s="45">
        <v>40601</v>
      </c>
      <c r="D183" s="94">
        <v>2207</v>
      </c>
      <c r="E183" s="45"/>
      <c r="F183" s="94">
        <v>122588.00000000001</v>
      </c>
      <c r="G183" s="121">
        <f t="shared" si="18"/>
        <v>201.93344991502676</v>
      </c>
      <c r="H183" s="121">
        <f t="shared" si="19"/>
        <v>5454.508382419575</v>
      </c>
      <c r="I183" s="121">
        <f t="shared" si="20"/>
      </c>
      <c r="J183" s="46"/>
      <c r="K183" s="42">
        <v>142</v>
      </c>
      <c r="L183" s="78" t="s">
        <v>271</v>
      </c>
      <c r="M183" s="45">
        <v>5014582</v>
      </c>
      <c r="N183" s="94">
        <v>20606944</v>
      </c>
      <c r="O183" s="45">
        <v>40528167.99999999</v>
      </c>
      <c r="P183" s="94">
        <v>4886678.000000002</v>
      </c>
      <c r="Q183" s="121">
        <f t="shared" si="21"/>
        <v>-2.5506413096843943</v>
      </c>
      <c r="R183" s="121">
        <f t="shared" si="22"/>
        <v>-76.28625573981274</v>
      </c>
      <c r="S183" s="121">
        <f t="shared" si="23"/>
        <v>-87.9425144506902</v>
      </c>
      <c r="T183" s="137"/>
    </row>
    <row r="184" spans="1:20" ht="15" customHeight="1">
      <c r="A184" s="42">
        <v>143</v>
      </c>
      <c r="B184" s="78" t="s">
        <v>272</v>
      </c>
      <c r="C184" s="45">
        <v>15429935</v>
      </c>
      <c r="D184" s="94">
        <v>7781453</v>
      </c>
      <c r="E184" s="45">
        <v>4570744</v>
      </c>
      <c r="F184" s="94">
        <v>12144575.999999996</v>
      </c>
      <c r="G184" s="121">
        <f t="shared" si="18"/>
        <v>-21.292111729569854</v>
      </c>
      <c r="H184" s="121">
        <f t="shared" si="19"/>
        <v>56.07080065895141</v>
      </c>
      <c r="I184" s="121">
        <f t="shared" si="20"/>
        <v>165.70238893274262</v>
      </c>
      <c r="J184" s="46"/>
      <c r="K184" s="42">
        <v>143</v>
      </c>
      <c r="L184" s="78" t="s">
        <v>272</v>
      </c>
      <c r="M184" s="45">
        <v>2001518</v>
      </c>
      <c r="N184" s="94">
        <v>2089018</v>
      </c>
      <c r="O184" s="45">
        <v>1581020.9999999995</v>
      </c>
      <c r="P184" s="94">
        <v>1079289.9999999998</v>
      </c>
      <c r="Q184" s="121">
        <f t="shared" si="21"/>
        <v>-46.07642799115472</v>
      </c>
      <c r="R184" s="121">
        <f t="shared" si="22"/>
        <v>-48.33505503542814</v>
      </c>
      <c r="S184" s="121">
        <f t="shared" si="23"/>
        <v>-31.734619590758115</v>
      </c>
      <c r="T184" s="137"/>
    </row>
    <row r="185" spans="1:20" ht="15" customHeight="1">
      <c r="A185" s="42">
        <v>144</v>
      </c>
      <c r="B185" s="78" t="s">
        <v>273</v>
      </c>
      <c r="C185" s="45">
        <v>2023649</v>
      </c>
      <c r="D185" s="94">
        <v>1927045</v>
      </c>
      <c r="E185" s="45">
        <v>1957834</v>
      </c>
      <c r="F185" s="94">
        <v>162696</v>
      </c>
      <c r="G185" s="121">
        <f t="shared" si="18"/>
        <v>-91.96026583661495</v>
      </c>
      <c r="H185" s="121">
        <f t="shared" si="19"/>
        <v>-91.55722881406506</v>
      </c>
      <c r="I185" s="121">
        <f t="shared" si="20"/>
        <v>-91.69000027581501</v>
      </c>
      <c r="J185" s="46"/>
      <c r="K185" s="42">
        <v>144</v>
      </c>
      <c r="L185" s="78" t="s">
        <v>273</v>
      </c>
      <c r="M185" s="45">
        <v>15267808</v>
      </c>
      <c r="N185" s="94">
        <v>9382368</v>
      </c>
      <c r="O185" s="45">
        <v>7283353.000000003</v>
      </c>
      <c r="P185" s="94">
        <v>9929581.999999998</v>
      </c>
      <c r="Q185" s="121">
        <f t="shared" si="21"/>
        <v>-34.96393195408275</v>
      </c>
      <c r="R185" s="121">
        <f t="shared" si="22"/>
        <v>5.832365560591924</v>
      </c>
      <c r="S185" s="121">
        <f t="shared" si="23"/>
        <v>36.33256550931961</v>
      </c>
      <c r="T185" s="137"/>
    </row>
    <row r="186" spans="1:20" ht="15" customHeight="1">
      <c r="A186" s="42">
        <v>145</v>
      </c>
      <c r="B186" s="78" t="s">
        <v>69</v>
      </c>
      <c r="C186" s="45">
        <v>229639</v>
      </c>
      <c r="D186" s="94">
        <v>283161</v>
      </c>
      <c r="E186" s="45">
        <v>3486048.999999998</v>
      </c>
      <c r="F186" s="94">
        <v>2235655</v>
      </c>
      <c r="G186" s="121">
        <f t="shared" si="18"/>
        <v>873.5519663471797</v>
      </c>
      <c r="H186" s="121">
        <f t="shared" si="19"/>
        <v>689.5349288920437</v>
      </c>
      <c r="I186" s="121">
        <f t="shared" si="20"/>
        <v>-35.86851475696409</v>
      </c>
      <c r="J186" s="46"/>
      <c r="K186" s="42">
        <v>145</v>
      </c>
      <c r="L186" s="78" t="s">
        <v>69</v>
      </c>
      <c r="M186" s="45">
        <v>29805811</v>
      </c>
      <c r="N186" s="94">
        <v>27942970</v>
      </c>
      <c r="O186" s="45">
        <v>43281655.999999866</v>
      </c>
      <c r="P186" s="94">
        <v>26805646.999999985</v>
      </c>
      <c r="Q186" s="121">
        <f t="shared" si="21"/>
        <v>-10.065701617714794</v>
      </c>
      <c r="R186" s="121">
        <f t="shared" si="22"/>
        <v>-4.0701578966016</v>
      </c>
      <c r="S186" s="121">
        <f t="shared" si="23"/>
        <v>-38.06695612570815</v>
      </c>
      <c r="T186" s="137"/>
    </row>
    <row r="187" spans="1:20" ht="15" customHeight="1">
      <c r="A187" s="42">
        <v>146</v>
      </c>
      <c r="B187" s="78" t="s">
        <v>274</v>
      </c>
      <c r="C187" s="45">
        <v>407081</v>
      </c>
      <c r="D187" s="94">
        <v>1930168</v>
      </c>
      <c r="E187" s="45">
        <v>370372</v>
      </c>
      <c r="F187" s="94">
        <v>79620</v>
      </c>
      <c r="G187" s="121">
        <f t="shared" si="18"/>
        <v>-80.44123896718344</v>
      </c>
      <c r="H187" s="121">
        <f t="shared" si="19"/>
        <v>-95.87497046889183</v>
      </c>
      <c r="I187" s="121">
        <f t="shared" si="20"/>
        <v>-78.50269458814381</v>
      </c>
      <c r="J187" s="46"/>
      <c r="K187" s="42">
        <v>146</v>
      </c>
      <c r="L187" s="78" t="s">
        <v>274</v>
      </c>
      <c r="M187" s="45">
        <v>27237086</v>
      </c>
      <c r="N187" s="94">
        <v>2313920</v>
      </c>
      <c r="O187" s="45">
        <v>1636007.0000000002</v>
      </c>
      <c r="P187" s="94">
        <v>2824500</v>
      </c>
      <c r="Q187" s="121">
        <f t="shared" si="21"/>
        <v>-89.6299479320218</v>
      </c>
      <c r="R187" s="121">
        <f t="shared" si="22"/>
        <v>22.06558567279768</v>
      </c>
      <c r="S187" s="121">
        <f t="shared" si="23"/>
        <v>72.6459605612934</v>
      </c>
      <c r="T187" s="137"/>
    </row>
    <row r="188" spans="1:20" ht="15" customHeight="1">
      <c r="A188" s="42">
        <v>147</v>
      </c>
      <c r="B188" s="78" t="s">
        <v>275</v>
      </c>
      <c r="C188" s="45">
        <v>127597</v>
      </c>
      <c r="D188" s="94">
        <v>63331</v>
      </c>
      <c r="E188" s="45">
        <v>1356717</v>
      </c>
      <c r="F188" s="94">
        <v>2083820</v>
      </c>
      <c r="G188" s="121">
        <f t="shared" si="18"/>
        <v>1533.1261706779942</v>
      </c>
      <c r="H188" s="121">
        <f t="shared" si="19"/>
        <v>3190.3633291752853</v>
      </c>
      <c r="I188" s="121">
        <f t="shared" si="20"/>
        <v>53.59282739141619</v>
      </c>
      <c r="J188" s="46"/>
      <c r="K188" s="42">
        <v>147</v>
      </c>
      <c r="L188" s="78" t="s">
        <v>275</v>
      </c>
      <c r="M188" s="45">
        <v>26768</v>
      </c>
      <c r="N188" s="94">
        <v>29283</v>
      </c>
      <c r="O188" s="45">
        <v>87564</v>
      </c>
      <c r="P188" s="94">
        <v>36839</v>
      </c>
      <c r="Q188" s="121">
        <f t="shared" si="21"/>
        <v>37.623281530185295</v>
      </c>
      <c r="R188" s="121">
        <f t="shared" si="22"/>
        <v>25.803367141344808</v>
      </c>
      <c r="S188" s="121">
        <f t="shared" si="23"/>
        <v>-57.92905760358138</v>
      </c>
      <c r="T188" s="137"/>
    </row>
    <row r="189" spans="1:20" ht="15" customHeight="1">
      <c r="A189" s="42">
        <v>148</v>
      </c>
      <c r="B189" s="78" t="s">
        <v>276</v>
      </c>
      <c r="C189" s="45" t="s">
        <v>336</v>
      </c>
      <c r="D189" s="94" t="s">
        <v>336</v>
      </c>
      <c r="E189" s="45"/>
      <c r="F189" s="94"/>
      <c r="G189" s="121">
        <f t="shared" si="18"/>
      </c>
      <c r="H189" s="121">
        <f t="shared" si="19"/>
      </c>
      <c r="I189" s="121">
        <f t="shared" si="20"/>
      </c>
      <c r="J189" s="46"/>
      <c r="K189" s="42">
        <v>148</v>
      </c>
      <c r="L189" s="78" t="s">
        <v>276</v>
      </c>
      <c r="M189" s="45">
        <v>41867</v>
      </c>
      <c r="N189" s="94">
        <v>365192</v>
      </c>
      <c r="O189" s="45">
        <v>117278.00000000001</v>
      </c>
      <c r="P189" s="94">
        <v>1542653.9999999998</v>
      </c>
      <c r="Q189" s="121">
        <f t="shared" si="21"/>
        <v>3584.653784603625</v>
      </c>
      <c r="R189" s="121">
        <f t="shared" si="22"/>
        <v>322.4227255799688</v>
      </c>
      <c r="S189" s="121">
        <f t="shared" si="23"/>
        <v>1215.3822541312093</v>
      </c>
      <c r="T189" s="137"/>
    </row>
    <row r="190" spans="1:20" ht="15" customHeight="1">
      <c r="A190" s="42">
        <v>149</v>
      </c>
      <c r="B190" s="78" t="s">
        <v>277</v>
      </c>
      <c r="C190" s="45">
        <v>9845410</v>
      </c>
      <c r="D190" s="94">
        <v>16501029</v>
      </c>
      <c r="E190" s="45">
        <v>17560393.000000004</v>
      </c>
      <c r="F190" s="94">
        <v>23256753.999999996</v>
      </c>
      <c r="G190" s="121">
        <f t="shared" si="18"/>
        <v>136.21925343891212</v>
      </c>
      <c r="H190" s="121">
        <f t="shared" si="19"/>
        <v>40.94123463451885</v>
      </c>
      <c r="I190" s="121">
        <f t="shared" si="20"/>
        <v>32.438687448509796</v>
      </c>
      <c r="J190" s="46"/>
      <c r="K190" s="42">
        <v>149</v>
      </c>
      <c r="L190" s="78" t="s">
        <v>277</v>
      </c>
      <c r="M190" s="45">
        <v>6769834</v>
      </c>
      <c r="N190" s="94">
        <v>10547256</v>
      </c>
      <c r="O190" s="45">
        <v>2442408.0000000005</v>
      </c>
      <c r="P190" s="94">
        <v>3462042.0000000023</v>
      </c>
      <c r="Q190" s="121">
        <f t="shared" si="21"/>
        <v>-48.86075493136165</v>
      </c>
      <c r="R190" s="121">
        <f t="shared" si="22"/>
        <v>-67.17589864131483</v>
      </c>
      <c r="S190" s="121">
        <f t="shared" si="23"/>
        <v>41.747079112089466</v>
      </c>
      <c r="T190" s="137"/>
    </row>
    <row r="191" spans="1:20" ht="15" customHeight="1">
      <c r="A191" s="42">
        <v>150</v>
      </c>
      <c r="B191" s="78" t="s">
        <v>64</v>
      </c>
      <c r="C191" s="45">
        <v>79214636</v>
      </c>
      <c r="D191" s="94">
        <v>86921752</v>
      </c>
      <c r="E191" s="45">
        <v>190014857.00000012</v>
      </c>
      <c r="F191" s="94">
        <v>135828878.00000006</v>
      </c>
      <c r="G191" s="121">
        <f t="shared" si="18"/>
        <v>71.46942138318991</v>
      </c>
      <c r="H191" s="121">
        <f t="shared" si="19"/>
        <v>56.26569284981747</v>
      </c>
      <c r="I191" s="121">
        <f t="shared" si="20"/>
        <v>-28.516706459432285</v>
      </c>
      <c r="J191" s="46"/>
      <c r="K191" s="42">
        <v>150</v>
      </c>
      <c r="L191" s="78" t="s">
        <v>64</v>
      </c>
      <c r="M191" s="45">
        <v>53705708</v>
      </c>
      <c r="N191" s="94">
        <v>23600294</v>
      </c>
      <c r="O191" s="45">
        <v>37703490.000000045</v>
      </c>
      <c r="P191" s="94">
        <v>40722818.99999999</v>
      </c>
      <c r="Q191" s="121">
        <f t="shared" si="21"/>
        <v>-24.174132477687493</v>
      </c>
      <c r="R191" s="121">
        <f t="shared" si="22"/>
        <v>72.55216820604011</v>
      </c>
      <c r="S191" s="121">
        <f t="shared" si="23"/>
        <v>8.008088906358381</v>
      </c>
      <c r="T191" s="137"/>
    </row>
    <row r="192" spans="1:20" ht="15" customHeight="1">
      <c r="A192" s="42">
        <v>151</v>
      </c>
      <c r="B192" s="78" t="s">
        <v>83</v>
      </c>
      <c r="C192" s="45">
        <v>248463817</v>
      </c>
      <c r="D192" s="94">
        <v>256547110</v>
      </c>
      <c r="E192" s="45">
        <v>263546142.0000001</v>
      </c>
      <c r="F192" s="94">
        <v>259202594.00000003</v>
      </c>
      <c r="G192" s="121">
        <f t="shared" si="18"/>
        <v>4.322068754180023</v>
      </c>
      <c r="H192" s="121">
        <f t="shared" si="19"/>
        <v>1.0350863044218386</v>
      </c>
      <c r="I192" s="121">
        <f t="shared" si="20"/>
        <v>-1.648116708155058</v>
      </c>
      <c r="J192" s="46"/>
      <c r="K192" s="42">
        <v>151</v>
      </c>
      <c r="L192" s="78" t="s">
        <v>83</v>
      </c>
      <c r="M192" s="45">
        <v>2626190</v>
      </c>
      <c r="N192" s="94">
        <v>3909932</v>
      </c>
      <c r="O192" s="45">
        <v>3550314.999999997</v>
      </c>
      <c r="P192" s="94">
        <v>5457756</v>
      </c>
      <c r="Q192" s="121">
        <f t="shared" si="21"/>
        <v>107.82030241528605</v>
      </c>
      <c r="R192" s="121">
        <f t="shared" si="22"/>
        <v>39.58698002932019</v>
      </c>
      <c r="S192" s="121">
        <f t="shared" si="23"/>
        <v>53.72596516083797</v>
      </c>
      <c r="T192" s="137"/>
    </row>
    <row r="193" spans="1:20" ht="15" customHeight="1">
      <c r="A193" s="42">
        <v>152</v>
      </c>
      <c r="B193" s="78" t="s">
        <v>278</v>
      </c>
      <c r="C193" s="45">
        <v>1876374</v>
      </c>
      <c r="D193" s="94">
        <v>540440</v>
      </c>
      <c r="E193" s="45">
        <v>216983</v>
      </c>
      <c r="F193" s="94">
        <v>216209</v>
      </c>
      <c r="G193" s="121">
        <f t="shared" si="18"/>
        <v>-88.47729716996719</v>
      </c>
      <c r="H193" s="121">
        <f t="shared" si="19"/>
        <v>-59.99389386425875</v>
      </c>
      <c r="I193" s="121">
        <f t="shared" si="20"/>
        <v>-0.3567099726706715</v>
      </c>
      <c r="J193" s="46"/>
      <c r="K193" s="42">
        <v>152</v>
      </c>
      <c r="L193" s="78" t="s">
        <v>278</v>
      </c>
      <c r="M193" s="45">
        <v>139634</v>
      </c>
      <c r="N193" s="94">
        <v>429356</v>
      </c>
      <c r="O193" s="45">
        <v>607944</v>
      </c>
      <c r="P193" s="94">
        <v>409811</v>
      </c>
      <c r="Q193" s="121">
        <f t="shared" si="21"/>
        <v>193.48940802383373</v>
      </c>
      <c r="R193" s="121">
        <f t="shared" si="22"/>
        <v>-4.5521665005263685</v>
      </c>
      <c r="S193" s="121">
        <f t="shared" si="23"/>
        <v>-32.59066624557525</v>
      </c>
      <c r="T193" s="137"/>
    </row>
    <row r="194" spans="1:20" ht="15" customHeight="1">
      <c r="A194" s="42">
        <v>153</v>
      </c>
      <c r="B194" s="78" t="s">
        <v>279</v>
      </c>
      <c r="C194" s="45">
        <v>1141446</v>
      </c>
      <c r="D194" s="94">
        <v>1590668</v>
      </c>
      <c r="E194" s="45">
        <v>3894525.9999999995</v>
      </c>
      <c r="F194" s="94">
        <v>4156093.0000000005</v>
      </c>
      <c r="G194" s="121">
        <f t="shared" si="18"/>
        <v>264.1077195066609</v>
      </c>
      <c r="H194" s="121">
        <f t="shared" si="19"/>
        <v>161.27972650483952</v>
      </c>
      <c r="I194" s="121">
        <f t="shared" si="20"/>
        <v>6.716273045808421</v>
      </c>
      <c r="J194" s="46"/>
      <c r="K194" s="42">
        <v>153</v>
      </c>
      <c r="L194" s="78" t="s">
        <v>279</v>
      </c>
      <c r="M194" s="45">
        <v>1245941</v>
      </c>
      <c r="N194" s="94">
        <v>1788101</v>
      </c>
      <c r="O194" s="45">
        <v>868655.0000000001</v>
      </c>
      <c r="P194" s="94">
        <v>1717873.0000000002</v>
      </c>
      <c r="Q194" s="121">
        <f t="shared" si="21"/>
        <v>37.87755599984271</v>
      </c>
      <c r="R194" s="121">
        <f t="shared" si="22"/>
        <v>-3.927518635692266</v>
      </c>
      <c r="S194" s="121">
        <f t="shared" si="23"/>
        <v>97.76240279512581</v>
      </c>
      <c r="T194" s="137"/>
    </row>
    <row r="195" spans="1:20" ht="15" customHeight="1">
      <c r="A195" s="42">
        <v>154</v>
      </c>
      <c r="B195" s="78" t="s">
        <v>280</v>
      </c>
      <c r="C195" s="45">
        <v>93153</v>
      </c>
      <c r="D195" s="94">
        <v>70513</v>
      </c>
      <c r="E195" s="45">
        <v>3796</v>
      </c>
      <c r="F195" s="94">
        <v>28247</v>
      </c>
      <c r="G195" s="121">
        <f t="shared" si="18"/>
        <v>-69.67676832737538</v>
      </c>
      <c r="H195" s="121">
        <f t="shared" si="19"/>
        <v>-59.94072015089416</v>
      </c>
      <c r="I195" s="121">
        <f t="shared" si="20"/>
        <v>644.1253951527924</v>
      </c>
      <c r="J195" s="46"/>
      <c r="K195" s="42">
        <v>154</v>
      </c>
      <c r="L195" s="78" t="s">
        <v>280</v>
      </c>
      <c r="M195" s="45">
        <v>63533</v>
      </c>
      <c r="N195" s="94">
        <v>107135</v>
      </c>
      <c r="O195" s="45">
        <v>174871</v>
      </c>
      <c r="P195" s="94">
        <v>345876</v>
      </c>
      <c r="Q195" s="121">
        <f t="shared" si="21"/>
        <v>444.40369571718634</v>
      </c>
      <c r="R195" s="121">
        <f t="shared" si="22"/>
        <v>222.84127502683526</v>
      </c>
      <c r="S195" s="121">
        <f t="shared" si="23"/>
        <v>97.78922748769091</v>
      </c>
      <c r="T195" s="137"/>
    </row>
    <row r="196" spans="1:20" ht="15" customHeight="1">
      <c r="A196" s="42">
        <v>155</v>
      </c>
      <c r="B196" s="78" t="s">
        <v>281</v>
      </c>
      <c r="C196" s="45">
        <v>124124</v>
      </c>
      <c r="D196" s="94" t="s">
        <v>336</v>
      </c>
      <c r="E196" s="45"/>
      <c r="F196" s="94"/>
      <c r="G196" s="121">
        <f t="shared" si="18"/>
        <v>-100</v>
      </c>
      <c r="H196" s="121">
        <f t="shared" si="19"/>
      </c>
      <c r="I196" s="121">
        <f t="shared" si="20"/>
      </c>
      <c r="J196" s="46"/>
      <c r="K196" s="42">
        <v>155</v>
      </c>
      <c r="L196" s="78" t="s">
        <v>281</v>
      </c>
      <c r="M196" s="45" t="s">
        <v>336</v>
      </c>
      <c r="N196" s="94">
        <v>9115</v>
      </c>
      <c r="O196" s="45"/>
      <c r="P196" s="94">
        <v>31235.000000000004</v>
      </c>
      <c r="Q196" s="121">
        <f t="shared" si="21"/>
      </c>
      <c r="R196" s="121">
        <f t="shared" si="22"/>
        <v>242.67690619857382</v>
      </c>
      <c r="S196" s="121">
        <f t="shared" si="23"/>
      </c>
      <c r="T196" s="137"/>
    </row>
    <row r="197" spans="1:20" ht="15" customHeight="1">
      <c r="A197" s="42">
        <v>156</v>
      </c>
      <c r="B197" s="78" t="s">
        <v>282</v>
      </c>
      <c r="C197" s="45">
        <v>7482704</v>
      </c>
      <c r="D197" s="94">
        <v>10039836</v>
      </c>
      <c r="E197" s="45">
        <v>22979592.000000004</v>
      </c>
      <c r="F197" s="94">
        <v>26938805</v>
      </c>
      <c r="G197" s="121">
        <f t="shared" si="18"/>
        <v>260.014307662043</v>
      </c>
      <c r="H197" s="121">
        <f t="shared" si="19"/>
        <v>168.31917373949136</v>
      </c>
      <c r="I197" s="121">
        <f t="shared" si="20"/>
        <v>17.229257160005247</v>
      </c>
      <c r="J197" s="46"/>
      <c r="K197" s="42">
        <v>156</v>
      </c>
      <c r="L197" s="78" t="s">
        <v>282</v>
      </c>
      <c r="M197" s="45">
        <v>864953</v>
      </c>
      <c r="N197" s="94">
        <v>730269</v>
      </c>
      <c r="O197" s="45">
        <v>598995.0000000001</v>
      </c>
      <c r="P197" s="94">
        <v>916222.9999999998</v>
      </c>
      <c r="Q197" s="121">
        <f t="shared" si="21"/>
        <v>5.927489701752563</v>
      </c>
      <c r="R197" s="121">
        <f t="shared" si="22"/>
        <v>25.463767461031452</v>
      </c>
      <c r="S197" s="121">
        <f t="shared" si="23"/>
        <v>52.96004140268275</v>
      </c>
      <c r="T197" s="137"/>
    </row>
    <row r="198" spans="1:20" ht="15">
      <c r="A198" s="42">
        <v>157</v>
      </c>
      <c r="B198" s="78" t="s">
        <v>283</v>
      </c>
      <c r="C198" s="45">
        <v>7881899</v>
      </c>
      <c r="D198" s="94">
        <v>7272381</v>
      </c>
      <c r="E198" s="45">
        <v>8982915.999999994</v>
      </c>
      <c r="F198" s="94">
        <v>12663911.999999998</v>
      </c>
      <c r="G198" s="121">
        <f t="shared" si="18"/>
        <v>60.67082311001445</v>
      </c>
      <c r="H198" s="121">
        <f t="shared" si="19"/>
        <v>74.13708110177393</v>
      </c>
      <c r="I198" s="121">
        <f t="shared" si="20"/>
        <v>40.977740413024094</v>
      </c>
      <c r="J198" s="46"/>
      <c r="K198" s="42">
        <v>157</v>
      </c>
      <c r="L198" s="78" t="s">
        <v>283</v>
      </c>
      <c r="M198" s="45">
        <v>23039650</v>
      </c>
      <c r="N198" s="94">
        <v>24169352</v>
      </c>
      <c r="O198" s="45">
        <v>25632489.000000007</v>
      </c>
      <c r="P198" s="94">
        <v>20989732.000000015</v>
      </c>
      <c r="Q198" s="121">
        <f t="shared" si="21"/>
        <v>-8.897348701043569</v>
      </c>
      <c r="R198" s="121">
        <f t="shared" si="22"/>
        <v>-13.155586463385475</v>
      </c>
      <c r="S198" s="121">
        <f t="shared" si="23"/>
        <v>-18.112782570588408</v>
      </c>
      <c r="T198" s="137"/>
    </row>
    <row r="199" spans="1:20" ht="15">
      <c r="A199" s="42">
        <v>158</v>
      </c>
      <c r="B199" s="78" t="s">
        <v>284</v>
      </c>
      <c r="C199" s="45">
        <v>132279</v>
      </c>
      <c r="D199" s="94">
        <v>46474</v>
      </c>
      <c r="E199" s="45">
        <v>83779</v>
      </c>
      <c r="F199" s="94"/>
      <c r="G199" s="121">
        <f t="shared" si="18"/>
        <v>-100</v>
      </c>
      <c r="H199" s="121">
        <f t="shared" si="19"/>
        <v>-100</v>
      </c>
      <c r="I199" s="121">
        <f t="shared" si="20"/>
        <v>-100</v>
      </c>
      <c r="J199" s="46"/>
      <c r="K199" s="42">
        <v>158</v>
      </c>
      <c r="L199" s="78" t="s">
        <v>284</v>
      </c>
      <c r="M199" s="45">
        <v>19696</v>
      </c>
      <c r="N199" s="94">
        <v>135030</v>
      </c>
      <c r="O199" s="45">
        <v>1054910</v>
      </c>
      <c r="P199" s="94">
        <v>79622</v>
      </c>
      <c r="Q199" s="121">
        <f t="shared" si="21"/>
        <v>304.2546709991877</v>
      </c>
      <c r="R199" s="121">
        <f t="shared" si="22"/>
        <v>-41.03384433088944</v>
      </c>
      <c r="S199" s="121">
        <f t="shared" si="23"/>
        <v>-92.45224711112796</v>
      </c>
      <c r="T199" s="137"/>
    </row>
    <row r="200" spans="1:20" ht="15">
      <c r="A200" s="42">
        <v>159</v>
      </c>
      <c r="B200" s="78" t="s">
        <v>285</v>
      </c>
      <c r="C200" s="45">
        <v>9589456</v>
      </c>
      <c r="D200" s="94">
        <v>12472371</v>
      </c>
      <c r="E200" s="45">
        <v>18271600</v>
      </c>
      <c r="F200" s="94">
        <v>19462723.999999996</v>
      </c>
      <c r="G200" s="121">
        <f t="shared" si="18"/>
        <v>102.95962565551159</v>
      </c>
      <c r="H200" s="121">
        <f t="shared" si="19"/>
        <v>56.0467051533345</v>
      </c>
      <c r="I200" s="121">
        <f t="shared" si="20"/>
        <v>6.518991221348955</v>
      </c>
      <c r="J200" s="46"/>
      <c r="K200" s="42">
        <v>159</v>
      </c>
      <c r="L200" s="78" t="s">
        <v>285</v>
      </c>
      <c r="M200" s="45">
        <v>10386073</v>
      </c>
      <c r="N200" s="94">
        <v>7584636</v>
      </c>
      <c r="O200" s="45">
        <v>10381186.999999998</v>
      </c>
      <c r="P200" s="94">
        <v>9053558</v>
      </c>
      <c r="Q200" s="121">
        <f t="shared" si="21"/>
        <v>-12.829825093661483</v>
      </c>
      <c r="R200" s="121">
        <f t="shared" si="22"/>
        <v>19.367073119922964</v>
      </c>
      <c r="S200" s="121">
        <f t="shared" si="23"/>
        <v>-12.78879765868777</v>
      </c>
      <c r="T200" s="137"/>
    </row>
    <row r="201" spans="1:20" ht="15">
      <c r="A201" s="42">
        <v>160</v>
      </c>
      <c r="B201" s="78" t="s">
        <v>286</v>
      </c>
      <c r="C201" s="45">
        <v>10226213</v>
      </c>
      <c r="D201" s="94">
        <v>11218416</v>
      </c>
      <c r="E201" s="45">
        <v>12078671.000000002</v>
      </c>
      <c r="F201" s="94">
        <v>12582898.000000002</v>
      </c>
      <c r="G201" s="121">
        <f t="shared" si="18"/>
        <v>23.04553014884398</v>
      </c>
      <c r="H201" s="121">
        <f t="shared" si="19"/>
        <v>12.162875757147916</v>
      </c>
      <c r="I201" s="121">
        <f t="shared" si="20"/>
        <v>4.174523836273039</v>
      </c>
      <c r="J201" s="46"/>
      <c r="K201" s="42">
        <v>160</v>
      </c>
      <c r="L201" s="78" t="s">
        <v>286</v>
      </c>
      <c r="M201" s="45">
        <v>409664</v>
      </c>
      <c r="N201" s="94">
        <v>1030696</v>
      </c>
      <c r="O201" s="45">
        <v>968541.9999999998</v>
      </c>
      <c r="P201" s="94">
        <v>486931.0000000002</v>
      </c>
      <c r="Q201" s="121">
        <f t="shared" si="21"/>
        <v>18.86106663021407</v>
      </c>
      <c r="R201" s="121">
        <f t="shared" si="22"/>
        <v>-52.75706900967888</v>
      </c>
      <c r="S201" s="121">
        <f t="shared" si="23"/>
        <v>-49.72536038705597</v>
      </c>
      <c r="T201" s="137"/>
    </row>
    <row r="202" spans="1:20" ht="15">
      <c r="A202" s="42">
        <v>161</v>
      </c>
      <c r="B202" s="78" t="s">
        <v>287</v>
      </c>
      <c r="C202" s="45">
        <v>149403384</v>
      </c>
      <c r="D202" s="94">
        <v>153278106</v>
      </c>
      <c r="E202" s="45">
        <v>186570486.00000003</v>
      </c>
      <c r="F202" s="94">
        <v>99128535.00000006</v>
      </c>
      <c r="G202" s="121">
        <f t="shared" si="18"/>
        <v>-33.650408480707455</v>
      </c>
      <c r="H202" s="121">
        <f t="shared" si="19"/>
        <v>-35.32766186450655</v>
      </c>
      <c r="I202" s="121">
        <f t="shared" si="20"/>
        <v>-46.86805125222215</v>
      </c>
      <c r="J202" s="46"/>
      <c r="K202" s="42">
        <v>161</v>
      </c>
      <c r="L202" s="78" t="s">
        <v>287</v>
      </c>
      <c r="M202" s="45">
        <v>38173478</v>
      </c>
      <c r="N202" s="94">
        <v>46510697</v>
      </c>
      <c r="O202" s="45">
        <v>36991349.000000015</v>
      </c>
      <c r="P202" s="94">
        <v>34671120</v>
      </c>
      <c r="Q202" s="121">
        <f t="shared" si="21"/>
        <v>-9.174846473250355</v>
      </c>
      <c r="R202" s="121">
        <f t="shared" si="22"/>
        <v>-25.455600031106812</v>
      </c>
      <c r="S202" s="121">
        <f t="shared" si="23"/>
        <v>-6.272355733769032</v>
      </c>
      <c r="T202" s="137"/>
    </row>
    <row r="203" spans="1:20" ht="15">
      <c r="A203" s="42">
        <v>162</v>
      </c>
      <c r="B203" s="78" t="s">
        <v>288</v>
      </c>
      <c r="C203" s="45">
        <v>11652060</v>
      </c>
      <c r="D203" s="94">
        <v>10899121</v>
      </c>
      <c r="E203" s="45">
        <v>17642028.000000004</v>
      </c>
      <c r="F203" s="94">
        <v>34430967.99999999</v>
      </c>
      <c r="G203" s="121">
        <f t="shared" si="18"/>
        <v>195.49253951661763</v>
      </c>
      <c r="H203" s="121">
        <f t="shared" si="19"/>
        <v>215.90591571558838</v>
      </c>
      <c r="I203" s="121">
        <f t="shared" si="20"/>
        <v>95.16445614982578</v>
      </c>
      <c r="J203" s="46"/>
      <c r="K203" s="42">
        <v>162</v>
      </c>
      <c r="L203" s="78" t="s">
        <v>288</v>
      </c>
      <c r="M203" s="45">
        <v>8343354</v>
      </c>
      <c r="N203" s="94">
        <v>18669687</v>
      </c>
      <c r="O203" s="45">
        <v>21209522.999999993</v>
      </c>
      <c r="P203" s="94">
        <v>8691200.999999989</v>
      </c>
      <c r="Q203" s="121">
        <f t="shared" si="21"/>
        <v>4.169150679690546</v>
      </c>
      <c r="R203" s="121">
        <f t="shared" si="22"/>
        <v>-53.44752699924756</v>
      </c>
      <c r="S203" s="121">
        <f t="shared" si="23"/>
        <v>-59.02217602913563</v>
      </c>
      <c r="T203" s="137"/>
    </row>
    <row r="204" spans="1:20" ht="15">
      <c r="A204" s="42">
        <v>163</v>
      </c>
      <c r="B204" s="78" t="s">
        <v>289</v>
      </c>
      <c r="C204" s="45" t="s">
        <v>336</v>
      </c>
      <c r="D204" s="94" t="s">
        <v>336</v>
      </c>
      <c r="E204" s="45"/>
      <c r="F204" s="94">
        <v>3952</v>
      </c>
      <c r="G204" s="121">
        <f t="shared" si="18"/>
      </c>
      <c r="H204" s="121">
        <f t="shared" si="19"/>
      </c>
      <c r="I204" s="121">
        <f t="shared" si="20"/>
      </c>
      <c r="J204" s="46"/>
      <c r="K204" s="42">
        <v>163</v>
      </c>
      <c r="L204" s="78" t="s">
        <v>289</v>
      </c>
      <c r="M204" s="45">
        <v>148325</v>
      </c>
      <c r="N204" s="94">
        <v>14531</v>
      </c>
      <c r="O204" s="45">
        <v>17727</v>
      </c>
      <c r="P204" s="94">
        <v>50476</v>
      </c>
      <c r="Q204" s="121">
        <f t="shared" si="21"/>
        <v>-65.96932411933255</v>
      </c>
      <c r="R204" s="121">
        <f t="shared" si="22"/>
        <v>247.3676966485445</v>
      </c>
      <c r="S204" s="121">
        <f t="shared" si="23"/>
        <v>184.7407908839623</v>
      </c>
      <c r="T204" s="137"/>
    </row>
    <row r="205" spans="1:20" ht="15">
      <c r="A205" s="42">
        <v>164</v>
      </c>
      <c r="B205" s="78" t="s">
        <v>290</v>
      </c>
      <c r="C205" s="45">
        <v>101929</v>
      </c>
      <c r="D205" s="94">
        <v>110149</v>
      </c>
      <c r="E205" s="45">
        <v>229072.99999999997</v>
      </c>
      <c r="F205" s="94">
        <v>723372.9999999999</v>
      </c>
      <c r="G205" s="121">
        <f t="shared" si="18"/>
        <v>609.6832108624629</v>
      </c>
      <c r="H205" s="121">
        <f t="shared" si="19"/>
        <v>556.7222580323015</v>
      </c>
      <c r="I205" s="121">
        <f t="shared" si="20"/>
        <v>215.78274174608094</v>
      </c>
      <c r="J205" s="46"/>
      <c r="K205" s="42">
        <v>164</v>
      </c>
      <c r="L205" s="78" t="s">
        <v>290</v>
      </c>
      <c r="M205" s="45">
        <v>17850878</v>
      </c>
      <c r="N205" s="94">
        <v>14716329</v>
      </c>
      <c r="O205" s="45">
        <v>15776303.999999983</v>
      </c>
      <c r="P205" s="94">
        <v>26956679.000000007</v>
      </c>
      <c r="Q205" s="121">
        <f t="shared" si="21"/>
        <v>51.010381674223595</v>
      </c>
      <c r="R205" s="121">
        <f t="shared" si="22"/>
        <v>83.17529459962472</v>
      </c>
      <c r="S205" s="121">
        <f t="shared" si="23"/>
        <v>70.86815137436523</v>
      </c>
      <c r="T205" s="137"/>
    </row>
    <row r="206" spans="1:20" ht="15">
      <c r="A206" s="42">
        <v>165</v>
      </c>
      <c r="B206" s="78" t="s">
        <v>291</v>
      </c>
      <c r="C206" s="45">
        <v>1576056</v>
      </c>
      <c r="D206" s="94">
        <v>1253779</v>
      </c>
      <c r="E206" s="45">
        <v>1632037</v>
      </c>
      <c r="F206" s="94">
        <v>1533058</v>
      </c>
      <c r="G206" s="121">
        <f t="shared" si="18"/>
        <v>-2.7282025511783843</v>
      </c>
      <c r="H206" s="121">
        <f t="shared" si="19"/>
        <v>22.27497828564684</v>
      </c>
      <c r="I206" s="121">
        <f t="shared" si="20"/>
        <v>-6.06475220843646</v>
      </c>
      <c r="J206" s="46"/>
      <c r="K206" s="42">
        <v>165</v>
      </c>
      <c r="L206" s="78" t="s">
        <v>291</v>
      </c>
      <c r="M206" s="45">
        <v>3675248</v>
      </c>
      <c r="N206" s="94">
        <v>3916635</v>
      </c>
      <c r="O206" s="45">
        <v>5665910.000000005</v>
      </c>
      <c r="P206" s="94">
        <v>4711206</v>
      </c>
      <c r="Q206" s="121">
        <f t="shared" si="21"/>
        <v>28.187431161108037</v>
      </c>
      <c r="R206" s="121">
        <f t="shared" si="22"/>
        <v>20.287083172161815</v>
      </c>
      <c r="S206" s="121">
        <f t="shared" si="23"/>
        <v>-16.849967613322562</v>
      </c>
      <c r="T206" s="137"/>
    </row>
    <row r="207" spans="1:20" ht="15">
      <c r="A207" s="42">
        <v>166</v>
      </c>
      <c r="B207" s="78" t="s">
        <v>292</v>
      </c>
      <c r="C207" s="45">
        <v>3121</v>
      </c>
      <c r="D207" s="94" t="s">
        <v>336</v>
      </c>
      <c r="E207" s="45">
        <v>3889</v>
      </c>
      <c r="F207" s="94">
        <v>4788</v>
      </c>
      <c r="G207" s="121">
        <f t="shared" si="18"/>
        <v>53.412367830823456</v>
      </c>
      <c r="H207" s="121">
        <f t="shared" si="19"/>
      </c>
      <c r="I207" s="121">
        <f t="shared" si="20"/>
        <v>23.116482386217527</v>
      </c>
      <c r="J207" s="46"/>
      <c r="K207" s="42">
        <v>166</v>
      </c>
      <c r="L207" s="78" t="s">
        <v>292</v>
      </c>
      <c r="M207" s="45">
        <v>268874</v>
      </c>
      <c r="N207" s="94">
        <v>470712</v>
      </c>
      <c r="O207" s="45">
        <v>267597</v>
      </c>
      <c r="P207" s="94">
        <v>292363</v>
      </c>
      <c r="Q207" s="121">
        <f t="shared" si="21"/>
        <v>8.736062244768931</v>
      </c>
      <c r="R207" s="121">
        <f t="shared" si="22"/>
        <v>-37.88919764102041</v>
      </c>
      <c r="S207" s="121">
        <f t="shared" si="23"/>
        <v>9.254961752187057</v>
      </c>
      <c r="T207" s="137"/>
    </row>
    <row r="208" spans="1:20" ht="15">
      <c r="A208" s="42">
        <v>167</v>
      </c>
      <c r="B208" s="41" t="s">
        <v>50</v>
      </c>
      <c r="C208" s="45">
        <v>383961199</v>
      </c>
      <c r="D208" s="94">
        <v>363456622</v>
      </c>
      <c r="E208" s="45">
        <v>395065609.9999992</v>
      </c>
      <c r="F208" s="94">
        <v>390840219.00000095</v>
      </c>
      <c r="G208" s="121">
        <f t="shared" si="18"/>
        <v>1.7915924884902097</v>
      </c>
      <c r="H208" s="121">
        <f t="shared" si="19"/>
        <v>7.534213257504206</v>
      </c>
      <c r="I208" s="121">
        <f t="shared" si="20"/>
        <v>-1.0695415882942285</v>
      </c>
      <c r="J208" s="46"/>
      <c r="K208" s="42">
        <v>167</v>
      </c>
      <c r="L208" s="41" t="s">
        <v>50</v>
      </c>
      <c r="M208" s="45">
        <v>113498571</v>
      </c>
      <c r="N208" s="94">
        <v>101182750</v>
      </c>
      <c r="O208" s="45">
        <v>98665115.00000012</v>
      </c>
      <c r="P208" s="94">
        <v>133820537.99999991</v>
      </c>
      <c r="Q208" s="121">
        <f t="shared" si="21"/>
        <v>17.905042170090326</v>
      </c>
      <c r="R208" s="121">
        <f t="shared" si="22"/>
        <v>32.25627688514089</v>
      </c>
      <c r="S208" s="121">
        <f t="shared" si="23"/>
        <v>35.6310566302991</v>
      </c>
      <c r="T208" s="137"/>
    </row>
    <row r="209" spans="1:20" ht="15">
      <c r="A209" s="42">
        <v>168</v>
      </c>
      <c r="B209" s="78" t="s">
        <v>293</v>
      </c>
      <c r="C209" s="45" t="s">
        <v>336</v>
      </c>
      <c r="D209" s="94">
        <v>27093</v>
      </c>
      <c r="E209" s="45"/>
      <c r="F209" s="94"/>
      <c r="G209" s="121">
        <f t="shared" si="18"/>
      </c>
      <c r="H209" s="121">
        <f t="shared" si="19"/>
        <v>-100</v>
      </c>
      <c r="I209" s="121">
        <f t="shared" si="20"/>
      </c>
      <c r="J209" s="46"/>
      <c r="K209" s="42">
        <v>168</v>
      </c>
      <c r="L209" s="78" t="s">
        <v>293</v>
      </c>
      <c r="M209" s="45">
        <v>5540</v>
      </c>
      <c r="N209" s="94" t="s">
        <v>336</v>
      </c>
      <c r="O209" s="45"/>
      <c r="P209" s="94"/>
      <c r="Q209" s="121">
        <f t="shared" si="21"/>
        <v>-100</v>
      </c>
      <c r="R209" s="121">
        <f t="shared" si="22"/>
      </c>
      <c r="S209" s="121">
        <f t="shared" si="23"/>
      </c>
      <c r="T209" s="137"/>
    </row>
    <row r="210" spans="1:20" ht="15">
      <c r="A210" s="42">
        <v>169</v>
      </c>
      <c r="B210" s="78" t="s">
        <v>294</v>
      </c>
      <c r="C210" s="45">
        <v>43839603</v>
      </c>
      <c r="D210" s="94">
        <v>41234938</v>
      </c>
      <c r="E210" s="45">
        <v>40851901.000000015</v>
      </c>
      <c r="F210" s="94">
        <v>127052800.00000001</v>
      </c>
      <c r="G210" s="121">
        <f t="shared" si="18"/>
        <v>189.81284342378746</v>
      </c>
      <c r="H210" s="121">
        <f t="shared" si="19"/>
        <v>208.11929437119562</v>
      </c>
      <c r="I210" s="121">
        <f t="shared" si="20"/>
        <v>211.0082931024433</v>
      </c>
      <c r="J210" s="46"/>
      <c r="K210" s="42">
        <v>169</v>
      </c>
      <c r="L210" s="78" t="s">
        <v>294</v>
      </c>
      <c r="M210" s="45">
        <v>34220516</v>
      </c>
      <c r="N210" s="94">
        <v>42165120</v>
      </c>
      <c r="O210" s="45">
        <v>52138206.00000005</v>
      </c>
      <c r="P210" s="94">
        <v>50459851.99999996</v>
      </c>
      <c r="Q210" s="121">
        <f t="shared" si="21"/>
        <v>47.45497116408171</v>
      </c>
      <c r="R210" s="121">
        <f t="shared" si="22"/>
        <v>19.672022752455035</v>
      </c>
      <c r="S210" s="121">
        <f t="shared" si="23"/>
        <v>-3.2190482349931386</v>
      </c>
      <c r="T210" s="137"/>
    </row>
    <row r="211" spans="1:20" ht="15">
      <c r="A211" s="42">
        <v>170</v>
      </c>
      <c r="B211" s="78" t="s">
        <v>71</v>
      </c>
      <c r="C211" s="45">
        <v>13337964</v>
      </c>
      <c r="D211" s="94">
        <v>12807601</v>
      </c>
      <c r="E211" s="45">
        <v>15229639.999999998</v>
      </c>
      <c r="F211" s="94">
        <v>13025310</v>
      </c>
      <c r="G211" s="121">
        <f t="shared" si="18"/>
        <v>-2.344090897231382</v>
      </c>
      <c r="H211" s="121">
        <f t="shared" si="19"/>
        <v>1.699842148424196</v>
      </c>
      <c r="I211" s="121">
        <f t="shared" si="20"/>
        <v>-14.473946856261861</v>
      </c>
      <c r="J211" s="46"/>
      <c r="K211" s="42">
        <v>170</v>
      </c>
      <c r="L211" s="78" t="s">
        <v>71</v>
      </c>
      <c r="M211" s="45">
        <v>76625172</v>
      </c>
      <c r="N211" s="94">
        <v>66233891</v>
      </c>
      <c r="O211" s="45">
        <v>55055451.000000075</v>
      </c>
      <c r="P211" s="94">
        <v>72243002.99999999</v>
      </c>
      <c r="Q211" s="121">
        <f t="shared" si="21"/>
        <v>-5.718967913050847</v>
      </c>
      <c r="R211" s="121">
        <f t="shared" si="22"/>
        <v>9.072563772525427</v>
      </c>
      <c r="S211" s="121">
        <f t="shared" si="23"/>
        <v>31.218619932838067</v>
      </c>
      <c r="T211" s="137"/>
    </row>
    <row r="212" spans="1:20" ht="15">
      <c r="A212" s="42">
        <v>171</v>
      </c>
      <c r="B212" s="78" t="s">
        <v>295</v>
      </c>
      <c r="C212" s="45">
        <v>15075351</v>
      </c>
      <c r="D212" s="94">
        <v>15598059</v>
      </c>
      <c r="E212" s="45">
        <v>17780027.000000004</v>
      </c>
      <c r="F212" s="94">
        <v>23752185.99999999</v>
      </c>
      <c r="G212" s="121">
        <f t="shared" si="18"/>
        <v>57.55643765773672</v>
      </c>
      <c r="H212" s="121">
        <f t="shared" si="19"/>
        <v>52.27654928090726</v>
      </c>
      <c r="I212" s="121">
        <f t="shared" si="20"/>
        <v>33.58914471839657</v>
      </c>
      <c r="J212" s="46"/>
      <c r="K212" s="42">
        <v>171</v>
      </c>
      <c r="L212" s="78" t="s">
        <v>295</v>
      </c>
      <c r="M212" s="45">
        <v>10462944</v>
      </c>
      <c r="N212" s="94">
        <v>9127123</v>
      </c>
      <c r="O212" s="45">
        <v>28591457.99999998</v>
      </c>
      <c r="P212" s="94">
        <v>7878688.000000003</v>
      </c>
      <c r="Q212" s="121">
        <f t="shared" si="21"/>
        <v>-24.69912865824378</v>
      </c>
      <c r="R212" s="121">
        <f t="shared" si="22"/>
        <v>-13.678297093180376</v>
      </c>
      <c r="S212" s="121">
        <f t="shared" si="23"/>
        <v>-72.44390964602081</v>
      </c>
      <c r="T212" s="137"/>
    </row>
    <row r="213" spans="1:20" ht="15">
      <c r="A213" s="42">
        <v>172</v>
      </c>
      <c r="B213" s="78" t="s">
        <v>65</v>
      </c>
      <c r="C213" s="45">
        <v>1921776</v>
      </c>
      <c r="D213" s="94">
        <v>1591274</v>
      </c>
      <c r="E213" s="45">
        <v>1673779</v>
      </c>
      <c r="F213" s="94">
        <v>952562.0000000002</v>
      </c>
      <c r="G213" s="121">
        <f t="shared" si="18"/>
        <v>-50.43324508163281</v>
      </c>
      <c r="H213" s="121">
        <f t="shared" si="19"/>
        <v>-40.13840482531605</v>
      </c>
      <c r="I213" s="121">
        <f t="shared" si="20"/>
        <v>-43.08914139799816</v>
      </c>
      <c r="J213" s="46"/>
      <c r="K213" s="42">
        <v>172</v>
      </c>
      <c r="L213" s="78" t="s">
        <v>65</v>
      </c>
      <c r="M213" s="45">
        <v>49905385</v>
      </c>
      <c r="N213" s="94">
        <v>49601688</v>
      </c>
      <c r="O213" s="45">
        <v>52570737.99999998</v>
      </c>
      <c r="P213" s="94">
        <v>53241078.00000007</v>
      </c>
      <c r="Q213" s="121">
        <f t="shared" si="21"/>
        <v>6.684034197912837</v>
      </c>
      <c r="R213" s="121">
        <f t="shared" si="22"/>
        <v>7.337230136200333</v>
      </c>
      <c r="S213" s="121">
        <f t="shared" si="23"/>
        <v>1.2751200106798848</v>
      </c>
      <c r="T213" s="137"/>
    </row>
    <row r="214" spans="1:20" ht="15">
      <c r="A214" s="42">
        <v>173</v>
      </c>
      <c r="B214" s="78" t="s">
        <v>296</v>
      </c>
      <c r="C214" s="45">
        <v>3602</v>
      </c>
      <c r="D214" s="94" t="s">
        <v>336</v>
      </c>
      <c r="E214" s="45">
        <v>4349</v>
      </c>
      <c r="F214" s="94">
        <v>8684</v>
      </c>
      <c r="G214" s="121">
        <f t="shared" si="18"/>
        <v>141.0882842865075</v>
      </c>
      <c r="H214" s="121">
        <f t="shared" si="19"/>
      </c>
      <c r="I214" s="121">
        <f t="shared" si="20"/>
        <v>99.67808691653252</v>
      </c>
      <c r="J214" s="46"/>
      <c r="K214" s="42">
        <v>173</v>
      </c>
      <c r="L214" s="78" t="s">
        <v>296</v>
      </c>
      <c r="M214" s="45">
        <v>3329960</v>
      </c>
      <c r="N214" s="94">
        <v>2002095</v>
      </c>
      <c r="O214" s="45">
        <v>2925987</v>
      </c>
      <c r="P214" s="94">
        <v>4535430.999999998</v>
      </c>
      <c r="Q214" s="121">
        <f t="shared" si="21"/>
        <v>36.200765174356405</v>
      </c>
      <c r="R214" s="121">
        <f t="shared" si="22"/>
        <v>126.53425536750245</v>
      </c>
      <c r="S214" s="121">
        <f t="shared" si="23"/>
        <v>55.005165778248426</v>
      </c>
      <c r="T214" s="137"/>
    </row>
    <row r="215" spans="1:20" ht="15">
      <c r="A215" s="42">
        <v>174</v>
      </c>
      <c r="B215" s="78" t="s">
        <v>78</v>
      </c>
      <c r="C215" s="45">
        <v>1873413</v>
      </c>
      <c r="D215" s="94">
        <v>3332005</v>
      </c>
      <c r="E215" s="45">
        <v>3932737.9999999995</v>
      </c>
      <c r="F215" s="94">
        <v>4752431.000000001</v>
      </c>
      <c r="G215" s="121">
        <f t="shared" si="18"/>
        <v>153.6776994714994</v>
      </c>
      <c r="H215" s="121">
        <f t="shared" si="19"/>
        <v>42.629767962533094</v>
      </c>
      <c r="I215" s="121">
        <f t="shared" si="20"/>
        <v>20.84280722489018</v>
      </c>
      <c r="J215" s="46"/>
      <c r="K215" s="42">
        <v>174</v>
      </c>
      <c r="L215" s="78" t="s">
        <v>78</v>
      </c>
      <c r="M215" s="45">
        <v>41500440</v>
      </c>
      <c r="N215" s="94">
        <v>41237545</v>
      </c>
      <c r="O215" s="45">
        <v>47215612.00000008</v>
      </c>
      <c r="P215" s="94">
        <v>51036239.00000006</v>
      </c>
      <c r="Q215" s="121">
        <f t="shared" si="21"/>
        <v>22.977585297890954</v>
      </c>
      <c r="R215" s="121">
        <f t="shared" si="22"/>
        <v>23.761584255318937</v>
      </c>
      <c r="S215" s="121">
        <f t="shared" si="23"/>
        <v>8.091872239207603</v>
      </c>
      <c r="T215" s="137"/>
    </row>
    <row r="216" spans="1:20" ht="15">
      <c r="A216" s="42">
        <v>175</v>
      </c>
      <c r="B216" s="41" t="s">
        <v>297</v>
      </c>
      <c r="C216" s="45">
        <v>1109</v>
      </c>
      <c r="D216" s="94" t="s">
        <v>336</v>
      </c>
      <c r="E216" s="45"/>
      <c r="F216" s="94"/>
      <c r="G216" s="121">
        <f t="shared" si="18"/>
        <v>-100</v>
      </c>
      <c r="H216" s="121">
        <f t="shared" si="19"/>
      </c>
      <c r="I216" s="121">
        <f t="shared" si="20"/>
      </c>
      <c r="J216" s="46"/>
      <c r="K216" s="42">
        <v>175</v>
      </c>
      <c r="L216" s="41" t="s">
        <v>297</v>
      </c>
      <c r="M216" s="45">
        <v>109071</v>
      </c>
      <c r="N216" s="94">
        <v>4051</v>
      </c>
      <c r="O216" s="45">
        <v>9859</v>
      </c>
      <c r="P216" s="94">
        <v>100731</v>
      </c>
      <c r="Q216" s="121">
        <f t="shared" si="21"/>
        <v>-7.646395467172766</v>
      </c>
      <c r="R216" s="121">
        <f t="shared" si="22"/>
        <v>2386.571216983461</v>
      </c>
      <c r="S216" s="121">
        <f t="shared" si="23"/>
        <v>921.7161983974033</v>
      </c>
      <c r="T216" s="137"/>
    </row>
    <row r="217" spans="1:20" ht="15">
      <c r="A217" s="42">
        <v>176</v>
      </c>
      <c r="B217" s="78" t="s">
        <v>298</v>
      </c>
      <c r="C217" s="45" t="s">
        <v>336</v>
      </c>
      <c r="D217" s="94" t="s">
        <v>336</v>
      </c>
      <c r="E217" s="45"/>
      <c r="F217" s="94"/>
      <c r="G217" s="121">
        <f t="shared" si="18"/>
      </c>
      <c r="H217" s="121">
        <f t="shared" si="19"/>
      </c>
      <c r="I217" s="121">
        <f t="shared" si="20"/>
      </c>
      <c r="J217" s="46"/>
      <c r="K217" s="42">
        <v>176</v>
      </c>
      <c r="L217" s="78" t="s">
        <v>298</v>
      </c>
      <c r="M217" s="45" t="s">
        <v>336</v>
      </c>
      <c r="N217" s="94" t="s">
        <v>336</v>
      </c>
      <c r="O217" s="45"/>
      <c r="P217" s="94"/>
      <c r="Q217" s="121">
        <f t="shared" si="21"/>
      </c>
      <c r="R217" s="121">
        <f t="shared" si="22"/>
      </c>
      <c r="S217" s="121">
        <f t="shared" si="23"/>
      </c>
      <c r="T217" s="137"/>
    </row>
    <row r="218" spans="1:20" ht="15">
      <c r="A218" s="42">
        <v>177</v>
      </c>
      <c r="B218" s="78" t="s">
        <v>299</v>
      </c>
      <c r="C218" s="45">
        <v>660627</v>
      </c>
      <c r="D218" s="94">
        <v>898501</v>
      </c>
      <c r="E218" s="45">
        <v>778441.0000000001</v>
      </c>
      <c r="F218" s="94">
        <v>945368</v>
      </c>
      <c r="G218" s="121">
        <f t="shared" si="18"/>
        <v>43.10162920982643</v>
      </c>
      <c r="H218" s="121">
        <f t="shared" si="19"/>
        <v>5.21613220241268</v>
      </c>
      <c r="I218" s="121">
        <f t="shared" si="20"/>
        <v>21.443757458818297</v>
      </c>
      <c r="J218" s="46"/>
      <c r="K218" s="42">
        <v>177</v>
      </c>
      <c r="L218" s="78" t="s">
        <v>299</v>
      </c>
      <c r="M218" s="45">
        <v>6660040</v>
      </c>
      <c r="N218" s="94">
        <v>5998483</v>
      </c>
      <c r="O218" s="45">
        <v>10050807.999999998</v>
      </c>
      <c r="P218" s="94">
        <v>13922561.000000006</v>
      </c>
      <c r="Q218" s="121">
        <f t="shared" si="21"/>
        <v>109.0462069296882</v>
      </c>
      <c r="R218" s="121">
        <f t="shared" si="22"/>
        <v>132.1013662954451</v>
      </c>
      <c r="S218" s="121">
        <f t="shared" si="23"/>
        <v>38.521808395902184</v>
      </c>
      <c r="T218" s="137"/>
    </row>
    <row r="219" spans="1:20" ht="15">
      <c r="A219" s="42">
        <v>178</v>
      </c>
      <c r="B219" s="78" t="s">
        <v>332</v>
      </c>
      <c r="C219" s="45"/>
      <c r="D219" s="94"/>
      <c r="E219" s="45"/>
      <c r="F219" s="94"/>
      <c r="G219" s="121">
        <f t="shared" si="18"/>
      </c>
      <c r="H219" s="121">
        <f t="shared" si="19"/>
      </c>
      <c r="I219" s="121">
        <f t="shared" si="20"/>
      </c>
      <c r="J219" s="46"/>
      <c r="K219" s="42">
        <v>178</v>
      </c>
      <c r="L219" s="78" t="s">
        <v>332</v>
      </c>
      <c r="M219" s="45"/>
      <c r="N219" s="94"/>
      <c r="O219" s="45"/>
      <c r="P219" s="94"/>
      <c r="Q219" s="121">
        <f t="shared" si="21"/>
      </c>
      <c r="R219" s="121">
        <f t="shared" si="22"/>
      </c>
      <c r="S219" s="121">
        <f t="shared" si="23"/>
      </c>
      <c r="T219" s="137"/>
    </row>
    <row r="220" spans="1:20" ht="15">
      <c r="A220" s="42">
        <v>179</v>
      </c>
      <c r="B220" s="78" t="s">
        <v>300</v>
      </c>
      <c r="C220" s="45">
        <v>14426</v>
      </c>
      <c r="D220" s="94" t="s">
        <v>336</v>
      </c>
      <c r="E220" s="45"/>
      <c r="F220" s="94"/>
      <c r="G220" s="121">
        <f t="shared" si="18"/>
        <v>-100</v>
      </c>
      <c r="H220" s="121">
        <f t="shared" si="19"/>
      </c>
      <c r="I220" s="121">
        <f t="shared" si="20"/>
      </c>
      <c r="J220" s="46"/>
      <c r="K220" s="42">
        <v>179</v>
      </c>
      <c r="L220" s="78" t="s">
        <v>300</v>
      </c>
      <c r="M220" s="45">
        <v>209903</v>
      </c>
      <c r="N220" s="94">
        <v>356014</v>
      </c>
      <c r="O220" s="45">
        <v>505280.00000000006</v>
      </c>
      <c r="P220" s="94">
        <v>190336.00000000003</v>
      </c>
      <c r="Q220" s="121">
        <f t="shared" si="21"/>
        <v>-9.321924889115422</v>
      </c>
      <c r="R220" s="121">
        <f t="shared" si="22"/>
        <v>-46.536933940800076</v>
      </c>
      <c r="S220" s="121">
        <f t="shared" si="23"/>
        <v>-62.33058898036732</v>
      </c>
      <c r="T220" s="137"/>
    </row>
    <row r="221" spans="1:20" ht="15">
      <c r="A221" s="42">
        <v>180</v>
      </c>
      <c r="B221" s="78" t="s">
        <v>301</v>
      </c>
      <c r="C221" s="45" t="s">
        <v>336</v>
      </c>
      <c r="D221" s="94" t="s">
        <v>336</v>
      </c>
      <c r="E221" s="45"/>
      <c r="F221" s="94"/>
      <c r="G221" s="121">
        <f t="shared" si="18"/>
      </c>
      <c r="H221" s="121">
        <f t="shared" si="19"/>
      </c>
      <c r="I221" s="121">
        <f t="shared" si="20"/>
      </c>
      <c r="J221" s="46"/>
      <c r="K221" s="42">
        <v>180</v>
      </c>
      <c r="L221" s="78" t="s">
        <v>301</v>
      </c>
      <c r="M221" s="45" t="s">
        <v>336</v>
      </c>
      <c r="N221" s="94" t="s">
        <v>336</v>
      </c>
      <c r="O221" s="45"/>
      <c r="P221" s="94"/>
      <c r="Q221" s="121">
        <f t="shared" si="21"/>
      </c>
      <c r="R221" s="121">
        <f t="shared" si="22"/>
      </c>
      <c r="S221" s="121">
        <f t="shared" si="23"/>
      </c>
      <c r="T221" s="137"/>
    </row>
    <row r="222" spans="1:20" ht="15">
      <c r="A222" s="42">
        <v>181</v>
      </c>
      <c r="B222" s="78" t="s">
        <v>302</v>
      </c>
      <c r="C222" s="45"/>
      <c r="D222" s="94" t="s">
        <v>336</v>
      </c>
      <c r="E222" s="45"/>
      <c r="F222" s="94"/>
      <c r="G222" s="121">
        <f t="shared" si="18"/>
      </c>
      <c r="H222" s="121">
        <f t="shared" si="19"/>
      </c>
      <c r="I222" s="121">
        <f t="shared" si="20"/>
      </c>
      <c r="J222" s="46"/>
      <c r="K222" s="42">
        <v>181</v>
      </c>
      <c r="L222" s="78" t="s">
        <v>302</v>
      </c>
      <c r="M222" s="45"/>
      <c r="N222" s="94" t="s">
        <v>336</v>
      </c>
      <c r="O222" s="45"/>
      <c r="P222" s="94"/>
      <c r="Q222" s="121">
        <f t="shared" si="21"/>
      </c>
      <c r="R222" s="121">
        <f t="shared" si="22"/>
      </c>
      <c r="S222" s="121">
        <f t="shared" si="23"/>
      </c>
      <c r="T222" s="137"/>
    </row>
    <row r="223" spans="1:20" ht="15">
      <c r="A223" s="42">
        <v>182</v>
      </c>
      <c r="B223" s="78" t="s">
        <v>328</v>
      </c>
      <c r="C223" s="45" t="s">
        <v>336</v>
      </c>
      <c r="D223" s="94"/>
      <c r="E223" s="45">
        <v>1124</v>
      </c>
      <c r="F223" s="94"/>
      <c r="G223" s="121">
        <f t="shared" si="18"/>
      </c>
      <c r="H223" s="121">
        <f t="shared" si="19"/>
      </c>
      <c r="I223" s="121">
        <f t="shared" si="20"/>
        <v>-100</v>
      </c>
      <c r="J223" s="46"/>
      <c r="K223" s="42">
        <v>182</v>
      </c>
      <c r="L223" s="78" t="s">
        <v>328</v>
      </c>
      <c r="M223" s="45" t="s">
        <v>336</v>
      </c>
      <c r="N223" s="94"/>
      <c r="O223" s="45"/>
      <c r="P223" s="94"/>
      <c r="Q223" s="121">
        <f t="shared" si="21"/>
      </c>
      <c r="R223" s="121">
        <f t="shared" si="22"/>
      </c>
      <c r="S223" s="121">
        <f t="shared" si="23"/>
      </c>
      <c r="T223" s="137"/>
    </row>
    <row r="224" spans="1:20" ht="15">
      <c r="A224" s="42">
        <v>183</v>
      </c>
      <c r="B224" s="78" t="s">
        <v>303</v>
      </c>
      <c r="C224" s="45" t="s">
        <v>336</v>
      </c>
      <c r="D224" s="94" t="s">
        <v>336</v>
      </c>
      <c r="E224" s="45"/>
      <c r="F224" s="94"/>
      <c r="G224" s="121">
        <f t="shared" si="18"/>
      </c>
      <c r="H224" s="121">
        <f t="shared" si="19"/>
      </c>
      <c r="I224" s="121">
        <f t="shared" si="20"/>
      </c>
      <c r="J224" s="46"/>
      <c r="K224" s="42">
        <v>183</v>
      </c>
      <c r="L224" s="78" t="s">
        <v>303</v>
      </c>
      <c r="M224" s="45">
        <v>92007</v>
      </c>
      <c r="N224" s="94">
        <v>138913</v>
      </c>
      <c r="O224" s="45">
        <v>36220</v>
      </c>
      <c r="P224" s="94">
        <v>5486</v>
      </c>
      <c r="Q224" s="121">
        <f t="shared" si="21"/>
        <v>-94.03741019705022</v>
      </c>
      <c r="R224" s="121">
        <f t="shared" si="22"/>
        <v>-96.05076558709408</v>
      </c>
      <c r="S224" s="121">
        <f t="shared" si="23"/>
        <v>-84.85367200441745</v>
      </c>
      <c r="T224" s="137"/>
    </row>
    <row r="225" spans="1:20" ht="15">
      <c r="A225" s="42">
        <v>184</v>
      </c>
      <c r="B225" s="78" t="s">
        <v>304</v>
      </c>
      <c r="C225" s="45" t="s">
        <v>336</v>
      </c>
      <c r="D225" s="94" t="s">
        <v>336</v>
      </c>
      <c r="E225" s="45"/>
      <c r="F225" s="94"/>
      <c r="G225" s="121">
        <f t="shared" si="18"/>
      </c>
      <c r="H225" s="121">
        <f t="shared" si="19"/>
      </c>
      <c r="I225" s="121">
        <f t="shared" si="20"/>
      </c>
      <c r="J225" s="46"/>
      <c r="K225" s="42">
        <v>184</v>
      </c>
      <c r="L225" s="78" t="s">
        <v>304</v>
      </c>
      <c r="M225" s="45">
        <v>9415</v>
      </c>
      <c r="N225" s="94">
        <v>4257</v>
      </c>
      <c r="O225" s="45">
        <v>14797</v>
      </c>
      <c r="P225" s="94">
        <v>21112</v>
      </c>
      <c r="Q225" s="121">
        <f t="shared" si="21"/>
        <v>124.23791821561338</v>
      </c>
      <c r="R225" s="121">
        <f t="shared" si="22"/>
        <v>395.9361052384308</v>
      </c>
      <c r="S225" s="121">
        <f t="shared" si="23"/>
        <v>42.67756977765765</v>
      </c>
      <c r="T225" s="137"/>
    </row>
    <row r="226" spans="1:20" ht="15">
      <c r="A226" s="42">
        <v>185</v>
      </c>
      <c r="B226" s="78" t="s">
        <v>334</v>
      </c>
      <c r="C226" s="45" t="s">
        <v>336</v>
      </c>
      <c r="D226" s="94"/>
      <c r="E226" s="45"/>
      <c r="F226" s="94"/>
      <c r="G226" s="121">
        <f t="shared" si="18"/>
      </c>
      <c r="H226" s="121">
        <f t="shared" si="19"/>
      </c>
      <c r="I226" s="121">
        <f t="shared" si="20"/>
      </c>
      <c r="J226" s="46"/>
      <c r="K226" s="42">
        <v>185</v>
      </c>
      <c r="L226" s="78" t="s">
        <v>334</v>
      </c>
      <c r="M226" s="45" t="s">
        <v>336</v>
      </c>
      <c r="N226" s="94"/>
      <c r="O226" s="45"/>
      <c r="P226" s="94"/>
      <c r="Q226" s="121">
        <f t="shared" si="21"/>
      </c>
      <c r="R226" s="121">
        <f t="shared" si="22"/>
      </c>
      <c r="S226" s="121">
        <f t="shared" si="23"/>
      </c>
      <c r="T226" s="137"/>
    </row>
    <row r="227" spans="1:20" ht="15">
      <c r="A227" s="42">
        <v>186</v>
      </c>
      <c r="B227" s="78" t="s">
        <v>305</v>
      </c>
      <c r="C227" s="45" t="s">
        <v>336</v>
      </c>
      <c r="D227" s="94" t="s">
        <v>336</v>
      </c>
      <c r="E227" s="45"/>
      <c r="F227" s="94"/>
      <c r="G227" s="121">
        <f t="shared" si="18"/>
      </c>
      <c r="H227" s="121">
        <f t="shared" si="19"/>
      </c>
      <c r="I227" s="121">
        <f t="shared" si="20"/>
      </c>
      <c r="J227" s="46"/>
      <c r="K227" s="42">
        <v>186</v>
      </c>
      <c r="L227" s="78" t="s">
        <v>305</v>
      </c>
      <c r="M227" s="45" t="s">
        <v>336</v>
      </c>
      <c r="N227" s="94" t="s">
        <v>336</v>
      </c>
      <c r="O227" s="45"/>
      <c r="P227" s="94"/>
      <c r="Q227" s="121">
        <f t="shared" si="21"/>
      </c>
      <c r="R227" s="121">
        <f t="shared" si="22"/>
      </c>
      <c r="S227" s="121">
        <f t="shared" si="23"/>
      </c>
      <c r="T227" s="137"/>
    </row>
    <row r="228" spans="1:20" ht="15">
      <c r="A228" s="42">
        <v>187</v>
      </c>
      <c r="B228" s="78" t="s">
        <v>306</v>
      </c>
      <c r="C228" s="45"/>
      <c r="D228" s="94" t="s">
        <v>336</v>
      </c>
      <c r="E228" s="45"/>
      <c r="F228" s="94"/>
      <c r="G228" s="121">
        <f t="shared" si="18"/>
      </c>
      <c r="H228" s="121">
        <f t="shared" si="19"/>
      </c>
      <c r="I228" s="121">
        <f t="shared" si="20"/>
      </c>
      <c r="J228" s="46"/>
      <c r="K228" s="42">
        <v>187</v>
      </c>
      <c r="L228" s="78" t="s">
        <v>306</v>
      </c>
      <c r="M228" s="45"/>
      <c r="N228" s="94">
        <v>1100</v>
      </c>
      <c r="O228" s="45">
        <v>2819</v>
      </c>
      <c r="P228" s="94"/>
      <c r="Q228" s="121">
        <f t="shared" si="21"/>
      </c>
      <c r="R228" s="121">
        <f t="shared" si="22"/>
        <v>-100</v>
      </c>
      <c r="S228" s="121">
        <f t="shared" si="23"/>
        <v>-100</v>
      </c>
      <c r="T228" s="137"/>
    </row>
    <row r="229" spans="1:20" ht="15">
      <c r="A229" s="42">
        <v>188</v>
      </c>
      <c r="B229" s="78" t="s">
        <v>307</v>
      </c>
      <c r="C229" s="45">
        <v>10000</v>
      </c>
      <c r="D229" s="94">
        <v>12638</v>
      </c>
      <c r="E229" s="45">
        <v>14574</v>
      </c>
      <c r="F229" s="94">
        <v>8000</v>
      </c>
      <c r="G229" s="121">
        <f t="shared" si="18"/>
        <v>-20</v>
      </c>
      <c r="H229" s="121">
        <f t="shared" si="19"/>
        <v>-36.69884475391676</v>
      </c>
      <c r="I229" s="121">
        <f t="shared" si="20"/>
        <v>-45.10772608755318</v>
      </c>
      <c r="J229" s="46"/>
      <c r="K229" s="42">
        <v>188</v>
      </c>
      <c r="L229" s="78" t="s">
        <v>307</v>
      </c>
      <c r="M229" s="45">
        <v>341706</v>
      </c>
      <c r="N229" s="94">
        <v>299878</v>
      </c>
      <c r="O229" s="45">
        <v>282830</v>
      </c>
      <c r="P229" s="94">
        <v>271362</v>
      </c>
      <c r="Q229" s="121">
        <f t="shared" si="21"/>
        <v>-20.58611789081843</v>
      </c>
      <c r="R229" s="121">
        <f t="shared" si="22"/>
        <v>-9.509200408165981</v>
      </c>
      <c r="S229" s="121">
        <f t="shared" si="23"/>
        <v>-4.0547325248382435</v>
      </c>
      <c r="T229" s="137"/>
    </row>
    <row r="230" spans="1:20" ht="15">
      <c r="A230" s="42">
        <v>189</v>
      </c>
      <c r="B230" s="78" t="s">
        <v>308</v>
      </c>
      <c r="C230" s="45"/>
      <c r="D230" s="94" t="s">
        <v>336</v>
      </c>
      <c r="E230" s="45"/>
      <c r="F230" s="94"/>
      <c r="G230" s="121">
        <f t="shared" si="18"/>
      </c>
      <c r="H230" s="121">
        <f t="shared" si="19"/>
      </c>
      <c r="I230" s="121">
        <f t="shared" si="20"/>
      </c>
      <c r="J230" s="46"/>
      <c r="K230" s="42">
        <v>189</v>
      </c>
      <c r="L230" s="78" t="s">
        <v>308</v>
      </c>
      <c r="M230" s="45"/>
      <c r="N230" s="94" t="s">
        <v>336</v>
      </c>
      <c r="O230" s="45"/>
      <c r="P230" s="94"/>
      <c r="Q230" s="121">
        <f t="shared" si="21"/>
      </c>
      <c r="R230" s="121">
        <f t="shared" si="22"/>
      </c>
      <c r="S230" s="121">
        <f t="shared" si="23"/>
      </c>
      <c r="T230" s="137"/>
    </row>
    <row r="231" spans="1:20" ht="15">
      <c r="A231" s="42">
        <v>190</v>
      </c>
      <c r="B231" s="78" t="s">
        <v>309</v>
      </c>
      <c r="C231" s="45" t="s">
        <v>336</v>
      </c>
      <c r="D231" s="94" t="s">
        <v>336</v>
      </c>
      <c r="E231" s="45"/>
      <c r="F231" s="94"/>
      <c r="G231" s="121">
        <f t="shared" si="18"/>
      </c>
      <c r="H231" s="121">
        <f t="shared" si="19"/>
      </c>
      <c r="I231" s="121">
        <f t="shared" si="20"/>
      </c>
      <c r="J231" s="46"/>
      <c r="K231" s="42">
        <v>190</v>
      </c>
      <c r="L231" s="78" t="s">
        <v>309</v>
      </c>
      <c r="M231" s="45" t="s">
        <v>336</v>
      </c>
      <c r="N231" s="94" t="s">
        <v>336</v>
      </c>
      <c r="O231" s="45"/>
      <c r="P231" s="94"/>
      <c r="Q231" s="121">
        <f t="shared" si="21"/>
      </c>
      <c r="R231" s="121">
        <f t="shared" si="22"/>
      </c>
      <c r="S231" s="121">
        <f t="shared" si="23"/>
      </c>
      <c r="T231" s="137"/>
    </row>
    <row r="232" spans="1:20" ht="15">
      <c r="A232" s="42">
        <v>191</v>
      </c>
      <c r="B232" s="78" t="s">
        <v>310</v>
      </c>
      <c r="C232" s="45" t="s">
        <v>336</v>
      </c>
      <c r="D232" s="94" t="s">
        <v>336</v>
      </c>
      <c r="E232" s="45"/>
      <c r="F232" s="94"/>
      <c r="G232" s="121">
        <f t="shared" si="18"/>
      </c>
      <c r="H232" s="121">
        <f t="shared" si="19"/>
      </c>
      <c r="I232" s="121">
        <f t="shared" si="20"/>
      </c>
      <c r="J232" s="46"/>
      <c r="K232" s="42">
        <v>191</v>
      </c>
      <c r="L232" s="78" t="s">
        <v>310</v>
      </c>
      <c r="M232" s="45" t="s">
        <v>336</v>
      </c>
      <c r="N232" s="94" t="s">
        <v>336</v>
      </c>
      <c r="O232" s="45"/>
      <c r="P232" s="94">
        <v>8172</v>
      </c>
      <c r="Q232" s="121">
        <f t="shared" si="21"/>
      </c>
      <c r="R232" s="121">
        <f t="shared" si="22"/>
      </c>
      <c r="S232" s="121">
        <f t="shared" si="23"/>
      </c>
      <c r="T232" s="137"/>
    </row>
    <row r="233" spans="1:20" ht="15">
      <c r="A233" s="42">
        <v>192</v>
      </c>
      <c r="B233" s="78" t="s">
        <v>311</v>
      </c>
      <c r="C233" s="45" t="s">
        <v>336</v>
      </c>
      <c r="D233" s="94" t="s">
        <v>336</v>
      </c>
      <c r="E233" s="45"/>
      <c r="F233" s="94"/>
      <c r="G233" s="121">
        <f t="shared" si="18"/>
      </c>
      <c r="H233" s="121">
        <f t="shared" si="19"/>
      </c>
      <c r="I233" s="121">
        <f t="shared" si="20"/>
      </c>
      <c r="J233" s="46"/>
      <c r="K233" s="42">
        <v>192</v>
      </c>
      <c r="L233" s="78" t="s">
        <v>311</v>
      </c>
      <c r="M233" s="45" t="s">
        <v>336</v>
      </c>
      <c r="N233" s="94">
        <v>11000</v>
      </c>
      <c r="O233" s="45"/>
      <c r="P233" s="94"/>
      <c r="Q233" s="121">
        <f t="shared" si="21"/>
      </c>
      <c r="R233" s="121">
        <f t="shared" si="22"/>
        <v>-100</v>
      </c>
      <c r="S233" s="121">
        <f t="shared" si="23"/>
      </c>
      <c r="T233" s="137"/>
    </row>
    <row r="234" spans="1:20" ht="15">
      <c r="A234" s="42">
        <v>193</v>
      </c>
      <c r="B234" s="78" t="s">
        <v>312</v>
      </c>
      <c r="C234" s="45" t="s">
        <v>336</v>
      </c>
      <c r="D234" s="94" t="s">
        <v>336</v>
      </c>
      <c r="E234" s="45"/>
      <c r="F234" s="94"/>
      <c r="G234" s="121">
        <f aca="true" t="shared" si="24" ref="G234:G243">_xlfn.IFERROR(F234/C234*100-100,"")</f>
      </c>
      <c r="H234" s="121">
        <f aca="true" t="shared" si="25" ref="H234:H243">_xlfn.IFERROR(F234/D234*100-100,"")</f>
      </c>
      <c r="I234" s="121">
        <f aca="true" t="shared" si="26" ref="I234:I243">_xlfn.IFERROR(F234/E234*100-100,"")</f>
      </c>
      <c r="J234" s="46"/>
      <c r="K234" s="42">
        <v>193</v>
      </c>
      <c r="L234" s="78" t="s">
        <v>312</v>
      </c>
      <c r="M234" s="45">
        <v>9899</v>
      </c>
      <c r="N234" s="94">
        <v>14950</v>
      </c>
      <c r="O234" s="45">
        <v>11018</v>
      </c>
      <c r="P234" s="94">
        <v>9790</v>
      </c>
      <c r="Q234" s="121">
        <f aca="true" t="shared" si="27" ref="Q234:Q243">_xlfn.IFERROR(P234/M234*100-100,"")</f>
        <v>-1.1011213253864014</v>
      </c>
      <c r="R234" s="121">
        <f aca="true" t="shared" si="28" ref="R234:R243">_xlfn.IFERROR(P234/N234*100-100,"")</f>
        <v>-34.515050167224075</v>
      </c>
      <c r="S234" s="121">
        <f aca="true" t="shared" si="29" ref="S234:S243">_xlfn.IFERROR(P234/O234*100-100,"")</f>
        <v>-11.145398438918136</v>
      </c>
      <c r="T234" s="137"/>
    </row>
    <row r="235" spans="1:19" ht="15">
      <c r="A235" s="42">
        <v>194</v>
      </c>
      <c r="B235" s="78" t="s">
        <v>313</v>
      </c>
      <c r="C235" s="45"/>
      <c r="D235" s="94" t="s">
        <v>336</v>
      </c>
      <c r="E235" s="45"/>
      <c r="F235" s="94"/>
      <c r="G235" s="121">
        <f t="shared" si="24"/>
      </c>
      <c r="H235" s="121">
        <f t="shared" si="25"/>
      </c>
      <c r="I235" s="121">
        <f t="shared" si="26"/>
      </c>
      <c r="J235" s="46"/>
      <c r="K235" s="42">
        <v>194</v>
      </c>
      <c r="L235" s="78" t="s">
        <v>313</v>
      </c>
      <c r="M235" s="45"/>
      <c r="N235" s="94" t="s">
        <v>336</v>
      </c>
      <c r="O235" s="45"/>
      <c r="P235" s="94"/>
      <c r="Q235" s="121">
        <f t="shared" si="27"/>
      </c>
      <c r="R235" s="121">
        <f t="shared" si="28"/>
      </c>
      <c r="S235" s="121">
        <f t="shared" si="29"/>
      </c>
    </row>
    <row r="236" spans="1:19" ht="15">
      <c r="A236" s="42">
        <v>195</v>
      </c>
      <c r="B236" s="78" t="s">
        <v>314</v>
      </c>
      <c r="C236" s="45" t="s">
        <v>336</v>
      </c>
      <c r="D236" s="94" t="s">
        <v>336</v>
      </c>
      <c r="E236" s="45"/>
      <c r="F236" s="94"/>
      <c r="G236" s="121">
        <f t="shared" si="24"/>
      </c>
      <c r="H236" s="121">
        <f t="shared" si="25"/>
      </c>
      <c r="I236" s="121">
        <f t="shared" si="26"/>
      </c>
      <c r="J236" s="46"/>
      <c r="K236" s="42">
        <v>195</v>
      </c>
      <c r="L236" s="78" t="s">
        <v>314</v>
      </c>
      <c r="M236" s="45" t="s">
        <v>336</v>
      </c>
      <c r="N236" s="94" t="s">
        <v>336</v>
      </c>
      <c r="O236" s="45"/>
      <c r="P236" s="94"/>
      <c r="Q236" s="121">
        <f t="shared" si="27"/>
      </c>
      <c r="R236" s="121">
        <f t="shared" si="28"/>
      </c>
      <c r="S236" s="121">
        <f t="shared" si="29"/>
      </c>
    </row>
    <row r="237" spans="1:19" ht="15">
      <c r="A237" s="42">
        <v>196</v>
      </c>
      <c r="B237" s="78" t="s">
        <v>335</v>
      </c>
      <c r="C237" s="45" t="s">
        <v>336</v>
      </c>
      <c r="D237" s="94"/>
      <c r="E237" s="45"/>
      <c r="F237" s="94"/>
      <c r="G237" s="121">
        <f t="shared" si="24"/>
      </c>
      <c r="H237" s="121">
        <f t="shared" si="25"/>
      </c>
      <c r="I237" s="121">
        <f t="shared" si="26"/>
      </c>
      <c r="J237" s="46"/>
      <c r="K237" s="42">
        <v>196</v>
      </c>
      <c r="L237" s="78" t="s">
        <v>335</v>
      </c>
      <c r="M237" s="45" t="s">
        <v>336</v>
      </c>
      <c r="N237" s="94"/>
      <c r="O237" s="45"/>
      <c r="P237" s="94"/>
      <c r="Q237" s="121">
        <f t="shared" si="27"/>
      </c>
      <c r="R237" s="121">
        <f t="shared" si="28"/>
      </c>
      <c r="S237" s="121">
        <f t="shared" si="29"/>
      </c>
    </row>
    <row r="238" spans="1:19" ht="15">
      <c r="A238" s="42">
        <v>197</v>
      </c>
      <c r="B238" s="78" t="s">
        <v>329</v>
      </c>
      <c r="C238" s="45" t="s">
        <v>336</v>
      </c>
      <c r="D238" s="94"/>
      <c r="E238" s="45"/>
      <c r="F238" s="94"/>
      <c r="G238" s="121">
        <f t="shared" si="24"/>
      </c>
      <c r="H238" s="121">
        <f t="shared" si="25"/>
      </c>
      <c r="I238" s="121">
        <f t="shared" si="26"/>
      </c>
      <c r="J238" s="46"/>
      <c r="K238" s="42">
        <v>197</v>
      </c>
      <c r="L238" s="78" t="s">
        <v>329</v>
      </c>
      <c r="M238" s="45" t="s">
        <v>336</v>
      </c>
      <c r="N238" s="94"/>
      <c r="O238" s="45"/>
      <c r="P238" s="94"/>
      <c r="Q238" s="121">
        <f t="shared" si="27"/>
      </c>
      <c r="R238" s="121">
        <f t="shared" si="28"/>
      </c>
      <c r="S238" s="121">
        <f t="shared" si="29"/>
      </c>
    </row>
    <row r="239" spans="1:19" ht="15">
      <c r="A239" s="42">
        <v>198</v>
      </c>
      <c r="B239" s="78" t="s">
        <v>315</v>
      </c>
      <c r="C239" s="45"/>
      <c r="D239" s="94" t="s">
        <v>336</v>
      </c>
      <c r="E239" s="45"/>
      <c r="F239" s="94"/>
      <c r="G239" s="121">
        <f t="shared" si="24"/>
      </c>
      <c r="H239" s="121">
        <f t="shared" si="25"/>
      </c>
      <c r="I239" s="121">
        <f t="shared" si="26"/>
      </c>
      <c r="J239" s="46"/>
      <c r="K239" s="42">
        <v>198</v>
      </c>
      <c r="L239" s="78" t="s">
        <v>315</v>
      </c>
      <c r="M239" s="45"/>
      <c r="N239" s="94" t="s">
        <v>336</v>
      </c>
      <c r="O239" s="45"/>
      <c r="P239" s="94"/>
      <c r="Q239" s="121">
        <f t="shared" si="27"/>
      </c>
      <c r="R239" s="121">
        <f t="shared" si="28"/>
      </c>
      <c r="S239" s="121">
        <f t="shared" si="29"/>
      </c>
    </row>
    <row r="240" spans="1:19" ht="15">
      <c r="A240" s="99">
        <v>200</v>
      </c>
      <c r="B240" s="43" t="s">
        <v>317</v>
      </c>
      <c r="C240" s="45" t="s">
        <v>336</v>
      </c>
      <c r="D240" s="94" t="s">
        <v>336</v>
      </c>
      <c r="E240" s="45"/>
      <c r="F240" s="94"/>
      <c r="G240" s="121">
        <f t="shared" si="24"/>
      </c>
      <c r="H240" s="121">
        <f t="shared" si="25"/>
      </c>
      <c r="I240" s="121">
        <f t="shared" si="26"/>
      </c>
      <c r="J240" s="46"/>
      <c r="K240" s="99">
        <v>200</v>
      </c>
      <c r="L240" s="70" t="s">
        <v>317</v>
      </c>
      <c r="M240" s="45">
        <v>33342639</v>
      </c>
      <c r="N240" s="94">
        <v>23455920</v>
      </c>
      <c r="O240" s="45">
        <v>21659636.999999996</v>
      </c>
      <c r="P240" s="94">
        <v>16971622.999999996</v>
      </c>
      <c r="Q240" s="121">
        <f t="shared" si="27"/>
        <v>-49.09934093699063</v>
      </c>
      <c r="R240" s="121">
        <f t="shared" si="28"/>
        <v>-27.64460741680567</v>
      </c>
      <c r="S240" s="121">
        <f t="shared" si="29"/>
        <v>-21.644010008108637</v>
      </c>
    </row>
    <row r="241" spans="1:19" ht="15">
      <c r="A241" s="99">
        <v>202</v>
      </c>
      <c r="B241" s="98" t="s">
        <v>319</v>
      </c>
      <c r="C241" s="45" t="s">
        <v>336</v>
      </c>
      <c r="D241" s="94">
        <v>74010</v>
      </c>
      <c r="E241" s="45">
        <v>5983109</v>
      </c>
      <c r="F241" s="94">
        <v>318689</v>
      </c>
      <c r="G241" s="121">
        <f t="shared" si="24"/>
      </c>
      <c r="H241" s="121">
        <f t="shared" si="25"/>
        <v>330.60262126739633</v>
      </c>
      <c r="I241" s="121">
        <f t="shared" si="26"/>
        <v>-94.67352174262578</v>
      </c>
      <c r="K241" s="99">
        <v>202</v>
      </c>
      <c r="L241" s="222" t="s">
        <v>319</v>
      </c>
      <c r="M241" s="45" t="s">
        <v>336</v>
      </c>
      <c r="N241" s="94">
        <v>302199</v>
      </c>
      <c r="O241" s="45">
        <v>40119</v>
      </c>
      <c r="P241" s="94">
        <v>692038.9999999999</v>
      </c>
      <c r="Q241" s="121">
        <f t="shared" si="27"/>
      </c>
      <c r="R241" s="121">
        <f t="shared" si="28"/>
        <v>129.0010886865939</v>
      </c>
      <c r="S241" s="121">
        <f t="shared" si="29"/>
        <v>1624.965726962287</v>
      </c>
    </row>
    <row r="242" spans="1:19" ht="15">
      <c r="A242" s="99">
        <v>203</v>
      </c>
      <c r="B242" s="92" t="s">
        <v>320</v>
      </c>
      <c r="C242" s="45"/>
      <c r="D242" s="94" t="s">
        <v>336</v>
      </c>
      <c r="E242" s="45"/>
      <c r="F242" s="94"/>
      <c r="G242" s="121">
        <f t="shared" si="24"/>
      </c>
      <c r="H242" s="121">
        <f t="shared" si="25"/>
      </c>
      <c r="I242" s="121">
        <f t="shared" si="26"/>
      </c>
      <c r="K242" s="99">
        <v>203</v>
      </c>
      <c r="L242" s="197" t="s">
        <v>320</v>
      </c>
      <c r="M242" s="45"/>
      <c r="N242" s="94" t="s">
        <v>336</v>
      </c>
      <c r="O242" s="45"/>
      <c r="P242" s="94"/>
      <c r="Q242" s="121">
        <f t="shared" si="27"/>
      </c>
      <c r="R242" s="121">
        <f t="shared" si="28"/>
      </c>
      <c r="S242" s="121">
        <f t="shared" si="29"/>
      </c>
    </row>
    <row r="243" spans="1:19" ht="15">
      <c r="A243" s="97"/>
      <c r="B243" s="194" t="s">
        <v>337</v>
      </c>
      <c r="C243" s="223">
        <f>SUM(C41:C242)</f>
        <v>2189799990</v>
      </c>
      <c r="D243" s="223">
        <f>SUM(D41:D242)</f>
        <v>2364330521</v>
      </c>
      <c r="E243" s="223">
        <f>SUM(E41:E242)</f>
        <v>2785865779.9999995</v>
      </c>
      <c r="F243" s="223">
        <f>SUM(F41:F242)</f>
        <v>2671996311.000001</v>
      </c>
      <c r="G243" s="191">
        <f t="shared" si="24"/>
        <v>22.02010791862324</v>
      </c>
      <c r="H243" s="191">
        <f t="shared" si="25"/>
        <v>13.012807949959253</v>
      </c>
      <c r="I243" s="191">
        <f t="shared" si="26"/>
        <v>-4.087399680827346</v>
      </c>
      <c r="K243" s="195"/>
      <c r="L243" s="194" t="s">
        <v>337</v>
      </c>
      <c r="M243" s="223">
        <f>SUM(M41:M242)</f>
        <v>1929060285</v>
      </c>
      <c r="N243" s="223">
        <f>SUM(N41:N242)</f>
        <v>1879434155</v>
      </c>
      <c r="O243" s="223">
        <f>SUM(O41:O242)</f>
        <v>1802321204.9999995</v>
      </c>
      <c r="P243" s="223">
        <f>SUM(P41:P242)</f>
        <v>1908560319.9999983</v>
      </c>
      <c r="Q243" s="191">
        <f t="shared" si="27"/>
        <v>-1.0626917758561234</v>
      </c>
      <c r="R243" s="191">
        <f t="shared" si="28"/>
        <v>1.5497305357844908</v>
      </c>
      <c r="S243" s="191">
        <f t="shared" si="29"/>
        <v>5.894571661547914</v>
      </c>
    </row>
    <row r="244" ht="15">
      <c r="A244" s="10" t="s">
        <v>45</v>
      </c>
    </row>
    <row r="246" spans="2:16" ht="15">
      <c r="B246" s="41" t="s">
        <v>582</v>
      </c>
      <c r="C246" s="225">
        <f>C243+C35</f>
        <v>4898521143</v>
      </c>
      <c r="D246" s="225">
        <f aca="true" t="shared" si="30" ref="D246:P246">D243+D35</f>
        <v>5077419646.000001</v>
      </c>
      <c r="E246" s="225">
        <f t="shared" si="30"/>
        <v>5695182931.999998</v>
      </c>
      <c r="F246" s="225">
        <f t="shared" si="30"/>
        <v>5905737247.000004</v>
      </c>
      <c r="G246" s="225"/>
      <c r="H246" s="225"/>
      <c r="I246" s="225"/>
      <c r="J246" s="225"/>
      <c r="K246" s="225"/>
      <c r="L246" s="41" t="s">
        <v>582</v>
      </c>
      <c r="M246" s="225">
        <f t="shared" si="30"/>
        <v>4386136293</v>
      </c>
      <c r="N246" s="225">
        <f t="shared" si="30"/>
        <v>4595349889</v>
      </c>
      <c r="O246" s="225">
        <f t="shared" si="30"/>
        <v>4717806726.999998</v>
      </c>
      <c r="P246" s="225">
        <f t="shared" si="30"/>
        <v>5039401498.999998</v>
      </c>
    </row>
  </sheetData>
  <sheetProtection/>
  <mergeCells count="14">
    <mergeCell ref="M4:S4"/>
    <mergeCell ref="M39:S39"/>
    <mergeCell ref="A39:A40"/>
    <mergeCell ref="B39:B40"/>
    <mergeCell ref="C39:I39"/>
    <mergeCell ref="K39:K40"/>
    <mergeCell ref="L39:L40"/>
    <mergeCell ref="A38:B38"/>
    <mergeCell ref="A2:B2"/>
    <mergeCell ref="A4:A5"/>
    <mergeCell ref="B4:B5"/>
    <mergeCell ref="K4:K5"/>
    <mergeCell ref="L4:L5"/>
    <mergeCell ref="C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ignoredErrors>
    <ignoredError sqref="M243 P2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8515625" style="132" customWidth="1"/>
    <col min="2" max="2" width="44.00390625" style="41" customWidth="1"/>
    <col min="3" max="3" width="16.7109375" style="41" customWidth="1"/>
    <col min="4" max="6" width="16.7109375" style="51" customWidth="1"/>
    <col min="7" max="8" width="9.57421875" style="51" customWidth="1"/>
    <col min="9" max="9" width="9.57421875" style="52" customWidth="1"/>
    <col min="10" max="10" width="3.421875" style="52" customWidth="1"/>
    <col min="11" max="11" width="5.7109375" style="41" customWidth="1"/>
    <col min="12" max="12" width="37.8515625" style="41" customWidth="1"/>
    <col min="13" max="13" width="16.7109375" style="41" customWidth="1"/>
    <col min="14" max="16" width="16.7109375" style="51" customWidth="1"/>
    <col min="17" max="18" width="9.57421875" style="51" customWidth="1"/>
    <col min="19" max="19" width="9.57421875" style="52" customWidth="1"/>
    <col min="20" max="16384" width="9.140625" style="41" customWidth="1"/>
  </cols>
  <sheetData>
    <row r="1" spans="1:19" s="31" customFormat="1" ht="15" customHeight="1">
      <c r="A1" s="125" t="s">
        <v>601</v>
      </c>
      <c r="B1" s="26"/>
      <c r="C1" s="26"/>
      <c r="D1" s="27"/>
      <c r="E1" s="28"/>
      <c r="F1" s="28"/>
      <c r="G1" s="28"/>
      <c r="H1" s="28"/>
      <c r="I1" s="29"/>
      <c r="J1" s="29"/>
      <c r="K1" s="54"/>
      <c r="N1" s="32"/>
      <c r="O1" s="32"/>
      <c r="P1" s="32"/>
      <c r="Q1" s="32"/>
      <c r="R1" s="32"/>
      <c r="S1" s="62" t="s">
        <v>111</v>
      </c>
    </row>
    <row r="2" spans="1:19" s="31" customFormat="1" ht="15" customHeight="1">
      <c r="A2" s="126"/>
      <c r="B2" s="26"/>
      <c r="C2" s="26"/>
      <c r="D2" s="27"/>
      <c r="E2" s="28"/>
      <c r="F2" s="28"/>
      <c r="G2" s="28"/>
      <c r="H2" s="28"/>
      <c r="I2" s="29"/>
      <c r="J2" s="29"/>
      <c r="K2" s="54"/>
      <c r="N2" s="32"/>
      <c r="O2" s="32"/>
      <c r="P2" s="32"/>
      <c r="Q2" s="32"/>
      <c r="R2" s="32"/>
      <c r="S2" s="33"/>
    </row>
    <row r="3" spans="1:19" s="31" customFormat="1" ht="15" customHeight="1">
      <c r="A3" s="245" t="s">
        <v>87</v>
      </c>
      <c r="B3" s="245"/>
      <c r="C3" s="26"/>
      <c r="D3" s="27"/>
      <c r="E3" s="28"/>
      <c r="F3" s="28"/>
      <c r="G3" s="28"/>
      <c r="H3" s="28"/>
      <c r="I3" s="29"/>
      <c r="J3" s="29"/>
      <c r="K3" s="54"/>
      <c r="N3" s="32"/>
      <c r="O3" s="32"/>
      <c r="P3" s="32"/>
      <c r="Q3" s="32"/>
      <c r="R3" s="32"/>
      <c r="S3" s="33"/>
    </row>
    <row r="4" spans="1:19" s="31" customFormat="1" ht="15" customHeight="1">
      <c r="A4" s="246" t="s">
        <v>339</v>
      </c>
      <c r="B4" s="238" t="s">
        <v>85</v>
      </c>
      <c r="C4" s="232" t="s">
        <v>15</v>
      </c>
      <c r="D4" s="232"/>
      <c r="E4" s="232"/>
      <c r="F4" s="232"/>
      <c r="G4" s="232"/>
      <c r="H4" s="232"/>
      <c r="I4" s="240"/>
      <c r="J4" s="87"/>
      <c r="K4" s="248" t="s">
        <v>339</v>
      </c>
      <c r="L4" s="238" t="s">
        <v>85</v>
      </c>
      <c r="M4" s="241" t="s">
        <v>16</v>
      </c>
      <c r="N4" s="242"/>
      <c r="O4" s="242"/>
      <c r="P4" s="242"/>
      <c r="Q4" s="242"/>
      <c r="R4" s="242"/>
      <c r="S4" s="243"/>
    </row>
    <row r="5" spans="1:19" s="31" customFormat="1" ht="31.5" customHeight="1">
      <c r="A5" s="247"/>
      <c r="B5" s="239"/>
      <c r="C5" s="34">
        <v>2015</v>
      </c>
      <c r="D5" s="34">
        <v>2016</v>
      </c>
      <c r="E5" s="34">
        <v>2017</v>
      </c>
      <c r="F5" s="83">
        <v>2018</v>
      </c>
      <c r="G5" s="3" t="s">
        <v>569</v>
      </c>
      <c r="H5" s="3" t="s">
        <v>570</v>
      </c>
      <c r="I5" s="3" t="s">
        <v>571</v>
      </c>
      <c r="J5" s="88"/>
      <c r="K5" s="239"/>
      <c r="L5" s="239"/>
      <c r="M5" s="34">
        <v>2015</v>
      </c>
      <c r="N5" s="34">
        <v>2016</v>
      </c>
      <c r="O5" s="34">
        <v>2017</v>
      </c>
      <c r="P5" s="83">
        <v>2018</v>
      </c>
      <c r="Q5" s="3" t="s">
        <v>569</v>
      </c>
      <c r="R5" s="3" t="s">
        <v>570</v>
      </c>
      <c r="S5" s="3" t="s">
        <v>571</v>
      </c>
    </row>
    <row r="6" spans="1:19" ht="15" customHeight="1">
      <c r="A6" s="127" t="s">
        <v>342</v>
      </c>
      <c r="B6" s="102" t="s">
        <v>357</v>
      </c>
      <c r="C6" s="38">
        <v>111899010</v>
      </c>
      <c r="D6" s="38">
        <v>119863495</v>
      </c>
      <c r="E6" s="38">
        <v>130398295.00000009</v>
      </c>
      <c r="F6" s="38">
        <v>136757648.00000003</v>
      </c>
      <c r="G6" s="148">
        <f>F6/C6*100-100</f>
        <v>22.215243906089995</v>
      </c>
      <c r="H6" s="148">
        <f>F6/D6*100-100</f>
        <v>14.09449390742364</v>
      </c>
      <c r="I6" s="149">
        <f>F6/E6*100-100</f>
        <v>4.876868213652585</v>
      </c>
      <c r="J6" s="93"/>
      <c r="K6" s="69" t="s">
        <v>342</v>
      </c>
      <c r="L6" s="102" t="s">
        <v>357</v>
      </c>
      <c r="M6" s="45">
        <v>32242379</v>
      </c>
      <c r="N6" s="45">
        <v>29102027</v>
      </c>
      <c r="O6" s="45">
        <v>30715215.000000004</v>
      </c>
      <c r="P6" s="109">
        <v>34175634</v>
      </c>
      <c r="Q6" s="148">
        <f>P6/M6*100-100</f>
        <v>5.996006063944591</v>
      </c>
      <c r="R6" s="148">
        <f>P6/N6*100-100</f>
        <v>17.433861222106614</v>
      </c>
      <c r="S6" s="149">
        <f>P6/O6*100-100</f>
        <v>11.266139598892579</v>
      </c>
    </row>
    <row r="7" spans="1:19" ht="15" customHeight="1">
      <c r="A7" s="128" t="s">
        <v>343</v>
      </c>
      <c r="B7" s="13" t="s">
        <v>358</v>
      </c>
      <c r="C7" s="45">
        <v>9610564</v>
      </c>
      <c r="D7" s="45">
        <v>14801420</v>
      </c>
      <c r="E7" s="45">
        <v>16282313.999999998</v>
      </c>
      <c r="F7" s="45">
        <v>16813822.999999996</v>
      </c>
      <c r="G7" s="148">
        <f aca="true" t="shared" si="0" ref="G7:G70">F7/C7*100-100</f>
        <v>74.95147006981065</v>
      </c>
      <c r="H7" s="148">
        <f aca="true" t="shared" si="1" ref="H7:H70">F7/D7*100-100</f>
        <v>13.596013085230993</v>
      </c>
      <c r="I7" s="149">
        <f aca="true" t="shared" si="2" ref="I7:I70">F7/E7*100-100</f>
        <v>3.264333312820284</v>
      </c>
      <c r="J7" s="86"/>
      <c r="K7" s="70" t="s">
        <v>343</v>
      </c>
      <c r="L7" s="13" t="s">
        <v>358</v>
      </c>
      <c r="M7" s="45">
        <v>5816257</v>
      </c>
      <c r="N7" s="45">
        <v>1778855</v>
      </c>
      <c r="O7" s="45">
        <v>2292438.9999999986</v>
      </c>
      <c r="P7" s="109">
        <v>1270899.9999999995</v>
      </c>
      <c r="Q7" s="148">
        <f aca="true" t="shared" si="3" ref="Q7:Q70">P7/M7*100-100</f>
        <v>-78.14917738332403</v>
      </c>
      <c r="R7" s="148">
        <f aca="true" t="shared" si="4" ref="R7:R70">P7/N7*100-100</f>
        <v>-28.55516610403886</v>
      </c>
      <c r="S7" s="149">
        <f aca="true" t="shared" si="5" ref="S7:S70">P7/O7*100-100</f>
        <v>-44.56122932823947</v>
      </c>
    </row>
    <row r="8" spans="1:19" ht="15" customHeight="1">
      <c r="A8" s="128" t="s">
        <v>344</v>
      </c>
      <c r="B8" s="13" t="s">
        <v>359</v>
      </c>
      <c r="C8" s="45">
        <v>4460769</v>
      </c>
      <c r="D8" s="45">
        <v>3843015</v>
      </c>
      <c r="E8" s="45">
        <v>2559511.0000000005</v>
      </c>
      <c r="F8" s="45">
        <v>2370509.9999999995</v>
      </c>
      <c r="G8" s="148">
        <f t="shared" si="0"/>
        <v>-46.85871427101471</v>
      </c>
      <c r="H8" s="148">
        <f t="shared" si="1"/>
        <v>-38.316400014051474</v>
      </c>
      <c r="I8" s="149">
        <f t="shared" si="2"/>
        <v>-7.38426207193487</v>
      </c>
      <c r="J8" s="86"/>
      <c r="K8" s="70" t="s">
        <v>344</v>
      </c>
      <c r="L8" s="13" t="s">
        <v>359</v>
      </c>
      <c r="M8" s="45">
        <v>3367226</v>
      </c>
      <c r="N8" s="45">
        <v>3199372</v>
      </c>
      <c r="O8" s="45">
        <v>2989862.000000001</v>
      </c>
      <c r="P8" s="109">
        <v>2343491</v>
      </c>
      <c r="Q8" s="148">
        <f t="shared" si="3"/>
        <v>-30.402919198176775</v>
      </c>
      <c r="R8" s="148">
        <f t="shared" si="4"/>
        <v>-26.751531238005455</v>
      </c>
      <c r="S8" s="149">
        <f t="shared" si="5"/>
        <v>-21.61875698610841</v>
      </c>
    </row>
    <row r="9" spans="1:19" ht="15" customHeight="1">
      <c r="A9" s="128" t="s">
        <v>345</v>
      </c>
      <c r="B9" s="13" t="s">
        <v>360</v>
      </c>
      <c r="C9" s="45">
        <v>41780748</v>
      </c>
      <c r="D9" s="45">
        <v>35577932</v>
      </c>
      <c r="E9" s="45">
        <v>43090112.99999999</v>
      </c>
      <c r="F9" s="45">
        <v>40583952.99999999</v>
      </c>
      <c r="G9" s="148">
        <f t="shared" si="0"/>
        <v>-2.8644652316899766</v>
      </c>
      <c r="H9" s="148">
        <f t="shared" si="1"/>
        <v>14.070578919539201</v>
      </c>
      <c r="I9" s="149">
        <f t="shared" si="2"/>
        <v>-5.816090572795659</v>
      </c>
      <c r="J9" s="86"/>
      <c r="K9" s="70" t="s">
        <v>345</v>
      </c>
      <c r="L9" s="13" t="s">
        <v>360</v>
      </c>
      <c r="M9" s="45">
        <v>220991</v>
      </c>
      <c r="N9" s="45">
        <v>1116291</v>
      </c>
      <c r="O9" s="45">
        <v>1584643.9999999998</v>
      </c>
      <c r="P9" s="109">
        <v>1178270</v>
      </c>
      <c r="Q9" s="148">
        <f t="shared" si="3"/>
        <v>433.17555918566825</v>
      </c>
      <c r="R9" s="148">
        <f t="shared" si="4"/>
        <v>5.552226077250452</v>
      </c>
      <c r="S9" s="149">
        <f t="shared" si="5"/>
        <v>-25.64449807022902</v>
      </c>
    </row>
    <row r="10" spans="1:19" ht="15" customHeight="1">
      <c r="A10" s="128" t="s">
        <v>346</v>
      </c>
      <c r="B10" s="13" t="s">
        <v>361</v>
      </c>
      <c r="C10" s="45">
        <v>22277</v>
      </c>
      <c r="D10" s="45">
        <v>31539</v>
      </c>
      <c r="E10" s="45">
        <v>32851</v>
      </c>
      <c r="F10" s="45">
        <v>38736</v>
      </c>
      <c r="G10" s="148">
        <f t="shared" si="0"/>
        <v>73.8833774745253</v>
      </c>
      <c r="H10" s="148">
        <f t="shared" si="1"/>
        <v>22.819366498620752</v>
      </c>
      <c r="I10" s="149">
        <f t="shared" si="2"/>
        <v>17.914218745243687</v>
      </c>
      <c r="J10" s="86"/>
      <c r="K10" s="70" t="s">
        <v>346</v>
      </c>
      <c r="L10" s="13" t="s">
        <v>361</v>
      </c>
      <c r="M10" s="45" t="s">
        <v>340</v>
      </c>
      <c r="N10" s="45" t="s">
        <v>340</v>
      </c>
      <c r="O10" s="45">
        <v>20872</v>
      </c>
      <c r="P10" s="109">
        <v>3865</v>
      </c>
      <c r="Q10" s="148"/>
      <c r="R10" s="148"/>
      <c r="S10" s="149">
        <f t="shared" si="5"/>
        <v>-81.4823687236489</v>
      </c>
    </row>
    <row r="11" spans="1:19" ht="15" customHeight="1">
      <c r="A11" s="128" t="s">
        <v>347</v>
      </c>
      <c r="B11" s="13" t="s">
        <v>362</v>
      </c>
      <c r="C11" s="45">
        <v>6868050</v>
      </c>
      <c r="D11" s="45">
        <v>7370064</v>
      </c>
      <c r="E11" s="45">
        <v>7058516.000000002</v>
      </c>
      <c r="F11" s="45">
        <v>9083195.000000006</v>
      </c>
      <c r="G11" s="148">
        <f t="shared" si="0"/>
        <v>32.252895654516266</v>
      </c>
      <c r="H11" s="148">
        <f t="shared" si="1"/>
        <v>23.244452151297537</v>
      </c>
      <c r="I11" s="149">
        <f t="shared" si="2"/>
        <v>28.6842021750748</v>
      </c>
      <c r="J11" s="86"/>
      <c r="K11" s="70" t="s">
        <v>347</v>
      </c>
      <c r="L11" s="13" t="s">
        <v>362</v>
      </c>
      <c r="M11" s="45">
        <v>36988</v>
      </c>
      <c r="N11" s="45">
        <v>98361</v>
      </c>
      <c r="O11" s="45">
        <v>92645</v>
      </c>
      <c r="P11" s="109">
        <v>247711</v>
      </c>
      <c r="Q11" s="148">
        <f t="shared" si="3"/>
        <v>569.7063912620309</v>
      </c>
      <c r="R11" s="148">
        <f t="shared" si="4"/>
        <v>151.83863523144336</v>
      </c>
      <c r="S11" s="149">
        <f t="shared" si="5"/>
        <v>167.37654487560042</v>
      </c>
    </row>
    <row r="12" spans="1:19" ht="15" customHeight="1">
      <c r="A12" s="128" t="s">
        <v>348</v>
      </c>
      <c r="B12" s="13" t="s">
        <v>363</v>
      </c>
      <c r="C12" s="45">
        <v>161637</v>
      </c>
      <c r="D12" s="45">
        <v>228050</v>
      </c>
      <c r="E12" s="45">
        <v>180663.00000000003</v>
      </c>
      <c r="F12" s="45">
        <v>309219.00000000006</v>
      </c>
      <c r="G12" s="148">
        <f t="shared" si="0"/>
        <v>91.30458991443794</v>
      </c>
      <c r="H12" s="148">
        <f t="shared" si="1"/>
        <v>35.59263319447493</v>
      </c>
      <c r="I12" s="149">
        <f t="shared" si="2"/>
        <v>71.15790172863288</v>
      </c>
      <c r="J12" s="86"/>
      <c r="K12" s="70" t="s">
        <v>348</v>
      </c>
      <c r="L12" s="13" t="s">
        <v>363</v>
      </c>
      <c r="M12" s="45">
        <v>24651</v>
      </c>
      <c r="N12" s="45">
        <v>36859</v>
      </c>
      <c r="O12" s="45">
        <v>31813.999999999993</v>
      </c>
      <c r="P12" s="109">
        <v>108548</v>
      </c>
      <c r="Q12" s="148">
        <f t="shared" si="3"/>
        <v>340.33913431503794</v>
      </c>
      <c r="R12" s="148">
        <f t="shared" si="4"/>
        <v>194.49523861200794</v>
      </c>
      <c r="S12" s="149">
        <f t="shared" si="5"/>
        <v>241.19570000628664</v>
      </c>
    </row>
    <row r="13" spans="1:19" ht="15" customHeight="1">
      <c r="A13" s="129" t="s">
        <v>338</v>
      </c>
      <c r="B13" s="13" t="s">
        <v>364</v>
      </c>
      <c r="C13" s="45">
        <v>169733612</v>
      </c>
      <c r="D13" s="45">
        <v>185978296</v>
      </c>
      <c r="E13" s="45">
        <v>182767557</v>
      </c>
      <c r="F13" s="45">
        <v>177394727.9999998</v>
      </c>
      <c r="G13" s="148">
        <f t="shared" si="0"/>
        <v>4.513611599804875</v>
      </c>
      <c r="H13" s="148">
        <f t="shared" si="1"/>
        <v>-4.615360063305559</v>
      </c>
      <c r="I13" s="149">
        <f t="shared" si="2"/>
        <v>-2.9397060879903307</v>
      </c>
      <c r="J13" s="86"/>
      <c r="K13" s="70" t="s">
        <v>338</v>
      </c>
      <c r="L13" s="13" t="s">
        <v>364</v>
      </c>
      <c r="M13" s="45">
        <v>31441882</v>
      </c>
      <c r="N13" s="45">
        <v>31224712</v>
      </c>
      <c r="O13" s="45">
        <v>31038942.000000007</v>
      </c>
      <c r="P13" s="109">
        <v>28408469</v>
      </c>
      <c r="Q13" s="148">
        <f t="shared" si="3"/>
        <v>-9.647682667341613</v>
      </c>
      <c r="R13" s="148">
        <f t="shared" si="4"/>
        <v>-9.019276142562987</v>
      </c>
      <c r="S13" s="149">
        <f t="shared" si="5"/>
        <v>-8.474750846855557</v>
      </c>
    </row>
    <row r="14" spans="1:19" ht="15" customHeight="1">
      <c r="A14" s="128" t="s">
        <v>349</v>
      </c>
      <c r="B14" s="13" t="s">
        <v>365</v>
      </c>
      <c r="C14" s="45">
        <v>46430908</v>
      </c>
      <c r="D14" s="45">
        <v>41318786</v>
      </c>
      <c r="E14" s="45">
        <v>40019086.99999999</v>
      </c>
      <c r="F14" s="45">
        <v>35972058</v>
      </c>
      <c r="G14" s="148">
        <f t="shared" si="0"/>
        <v>-22.52562021832526</v>
      </c>
      <c r="H14" s="148">
        <f t="shared" si="1"/>
        <v>-12.940186577601779</v>
      </c>
      <c r="I14" s="149">
        <f t="shared" si="2"/>
        <v>-10.112746949974124</v>
      </c>
      <c r="J14" s="86"/>
      <c r="K14" s="70" t="s">
        <v>349</v>
      </c>
      <c r="L14" s="13" t="s">
        <v>365</v>
      </c>
      <c r="M14" s="45">
        <v>1080780</v>
      </c>
      <c r="N14" s="45">
        <v>761497</v>
      </c>
      <c r="O14" s="45">
        <v>1597230</v>
      </c>
      <c r="P14" s="109">
        <v>1357629</v>
      </c>
      <c r="Q14" s="148">
        <f t="shared" si="3"/>
        <v>25.615666463109974</v>
      </c>
      <c r="R14" s="148">
        <f t="shared" si="4"/>
        <v>78.28422173692081</v>
      </c>
      <c r="S14" s="149">
        <f t="shared" si="5"/>
        <v>-15.001033038447815</v>
      </c>
    </row>
    <row r="15" spans="1:19" ht="15" customHeight="1">
      <c r="A15" s="130" t="s">
        <v>350</v>
      </c>
      <c r="B15" s="13" t="s">
        <v>366</v>
      </c>
      <c r="C15" s="45" t="s">
        <v>340</v>
      </c>
      <c r="D15" s="45" t="s">
        <v>340</v>
      </c>
      <c r="E15" s="45"/>
      <c r="F15" s="45"/>
      <c r="G15" s="148"/>
      <c r="H15" s="148"/>
      <c r="I15" s="149"/>
      <c r="J15" s="46"/>
      <c r="K15" s="101" t="s">
        <v>350</v>
      </c>
      <c r="L15" s="13" t="s">
        <v>366</v>
      </c>
      <c r="M15" s="45" t="s">
        <v>340</v>
      </c>
      <c r="N15" s="45" t="s">
        <v>340</v>
      </c>
      <c r="O15" s="45"/>
      <c r="P15" s="109"/>
      <c r="Q15" s="148"/>
      <c r="R15" s="148"/>
      <c r="S15" s="149"/>
    </row>
    <row r="16" spans="1:19" ht="15" customHeight="1">
      <c r="A16" s="131" t="s">
        <v>351</v>
      </c>
      <c r="B16" s="96" t="s">
        <v>367</v>
      </c>
      <c r="C16" s="45">
        <v>24147</v>
      </c>
      <c r="D16" s="45">
        <v>42</v>
      </c>
      <c r="E16" s="45"/>
      <c r="F16" s="45"/>
      <c r="G16" s="148">
        <f t="shared" si="0"/>
        <v>-100</v>
      </c>
      <c r="H16" s="148">
        <f t="shared" si="1"/>
        <v>-100</v>
      </c>
      <c r="I16" s="149"/>
      <c r="J16" s="46"/>
      <c r="K16" s="41" t="s">
        <v>351</v>
      </c>
      <c r="L16" s="96" t="s">
        <v>367</v>
      </c>
      <c r="M16" s="45" t="s">
        <v>340</v>
      </c>
      <c r="N16" s="45" t="s">
        <v>340</v>
      </c>
      <c r="O16" s="45">
        <v>5083077</v>
      </c>
      <c r="P16" s="140"/>
      <c r="Q16" s="148"/>
      <c r="R16" s="148"/>
      <c r="S16" s="149">
        <f t="shared" si="5"/>
        <v>-100</v>
      </c>
    </row>
    <row r="17" spans="2:19" ht="15">
      <c r="B17" s="96"/>
      <c r="C17" s="96"/>
      <c r="D17" s="96"/>
      <c r="E17" s="96"/>
      <c r="F17" s="96">
        <v>68810</v>
      </c>
      <c r="G17" s="148"/>
      <c r="H17" s="148"/>
      <c r="I17" s="149"/>
      <c r="P17" s="140"/>
      <c r="Q17" s="148"/>
      <c r="R17" s="148"/>
      <c r="S17" s="149"/>
    </row>
    <row r="18" spans="1:19" ht="15">
      <c r="A18" s="131" t="s">
        <v>353</v>
      </c>
      <c r="B18" s="96" t="s">
        <v>369</v>
      </c>
      <c r="C18" s="45" t="s">
        <v>340</v>
      </c>
      <c r="D18" s="45" t="s">
        <v>340</v>
      </c>
      <c r="E18" s="45"/>
      <c r="F18" s="45"/>
      <c r="G18" s="148"/>
      <c r="H18" s="148"/>
      <c r="I18" s="149"/>
      <c r="J18" s="46"/>
      <c r="K18" s="41" t="s">
        <v>353</v>
      </c>
      <c r="L18" s="96" t="s">
        <v>369</v>
      </c>
      <c r="M18" s="45" t="s">
        <v>340</v>
      </c>
      <c r="N18" s="45">
        <v>4200</v>
      </c>
      <c r="O18" s="45">
        <v>4200</v>
      </c>
      <c r="P18" s="140">
        <v>4200</v>
      </c>
      <c r="Q18" s="148"/>
      <c r="R18" s="148">
        <f t="shared" si="4"/>
        <v>0</v>
      </c>
      <c r="S18" s="149">
        <f t="shared" si="5"/>
        <v>0</v>
      </c>
    </row>
    <row r="19" spans="1:19" ht="15">
      <c r="A19" s="131" t="s">
        <v>354</v>
      </c>
      <c r="B19" s="96" t="s">
        <v>370</v>
      </c>
      <c r="C19" s="45">
        <v>48535</v>
      </c>
      <c r="D19" s="45">
        <v>443532</v>
      </c>
      <c r="E19" s="45">
        <v>169565</v>
      </c>
      <c r="F19" s="45">
        <v>12877</v>
      </c>
      <c r="G19" s="148">
        <f t="shared" si="0"/>
        <v>-73.4686308849284</v>
      </c>
      <c r="H19" s="148">
        <f t="shared" si="1"/>
        <v>-97.09671455498138</v>
      </c>
      <c r="I19" s="149">
        <f t="shared" si="2"/>
        <v>-92.40586205879751</v>
      </c>
      <c r="J19" s="46"/>
      <c r="K19" s="41" t="s">
        <v>354</v>
      </c>
      <c r="L19" s="96" t="s">
        <v>370</v>
      </c>
      <c r="M19" s="45">
        <v>11200</v>
      </c>
      <c r="N19" s="45">
        <v>45020</v>
      </c>
      <c r="O19" s="45">
        <v>46191</v>
      </c>
      <c r="P19" s="140">
        <v>8501</v>
      </c>
      <c r="Q19" s="148">
        <f t="shared" si="3"/>
        <v>-24.098214285714278</v>
      </c>
      <c r="R19" s="148">
        <f t="shared" si="4"/>
        <v>-81.11728120835184</v>
      </c>
      <c r="S19" s="149">
        <f t="shared" si="5"/>
        <v>-81.59598190123617</v>
      </c>
    </row>
    <row r="20" spans="1:19" ht="15">
      <c r="A20" s="131" t="s">
        <v>355</v>
      </c>
      <c r="B20" s="96" t="s">
        <v>371</v>
      </c>
      <c r="C20" s="45">
        <v>10134220</v>
      </c>
      <c r="D20" s="45">
        <v>11169679</v>
      </c>
      <c r="E20" s="45">
        <v>9287927.999999993</v>
      </c>
      <c r="F20" s="45">
        <v>10645536.000000002</v>
      </c>
      <c r="G20" s="148">
        <f t="shared" si="0"/>
        <v>5.045440102938372</v>
      </c>
      <c r="H20" s="148">
        <f t="shared" si="1"/>
        <v>-4.692552042005843</v>
      </c>
      <c r="I20" s="149">
        <f t="shared" si="2"/>
        <v>14.61690917500664</v>
      </c>
      <c r="J20" s="46"/>
      <c r="K20" s="41" t="s">
        <v>355</v>
      </c>
      <c r="L20" s="96" t="s">
        <v>371</v>
      </c>
      <c r="M20" s="45">
        <v>1562857</v>
      </c>
      <c r="N20" s="45">
        <v>671489</v>
      </c>
      <c r="O20" s="45">
        <v>788792</v>
      </c>
      <c r="P20" s="140">
        <v>367044.00000000023</v>
      </c>
      <c r="Q20" s="148">
        <f t="shared" si="3"/>
        <v>-76.51454995562612</v>
      </c>
      <c r="R20" s="148">
        <f t="shared" si="4"/>
        <v>-45.33879184915908</v>
      </c>
      <c r="S20" s="149">
        <f t="shared" si="5"/>
        <v>-53.467580807107545</v>
      </c>
    </row>
    <row r="21" spans="1:19" ht="15">
      <c r="A21" s="131" t="s">
        <v>356</v>
      </c>
      <c r="B21" s="96" t="s">
        <v>372</v>
      </c>
      <c r="C21" s="45">
        <v>7272296</v>
      </c>
      <c r="D21" s="45">
        <v>5678108</v>
      </c>
      <c r="E21" s="45">
        <v>4966017.999999998</v>
      </c>
      <c r="F21" s="45">
        <v>5832934.000000002</v>
      </c>
      <c r="G21" s="148">
        <f t="shared" si="0"/>
        <v>-19.792401189390503</v>
      </c>
      <c r="H21" s="148">
        <f t="shared" si="1"/>
        <v>2.726718125121991</v>
      </c>
      <c r="I21" s="149">
        <f t="shared" si="2"/>
        <v>17.45696451362045</v>
      </c>
      <c r="J21" s="46"/>
      <c r="K21" s="41" t="s">
        <v>356</v>
      </c>
      <c r="L21" s="96" t="s">
        <v>372</v>
      </c>
      <c r="M21" s="45">
        <v>946930</v>
      </c>
      <c r="N21" s="45">
        <v>682666</v>
      </c>
      <c r="O21" s="45">
        <v>423637.99999999994</v>
      </c>
      <c r="P21" s="140">
        <v>62877.00000000001</v>
      </c>
      <c r="Q21" s="148">
        <f t="shared" si="3"/>
        <v>-93.35991044744596</v>
      </c>
      <c r="R21" s="148">
        <f t="shared" si="4"/>
        <v>-90.78949295848922</v>
      </c>
      <c r="S21" s="149">
        <f t="shared" si="5"/>
        <v>-85.15784702977541</v>
      </c>
    </row>
    <row r="22" spans="1:19" ht="15">
      <c r="A22" s="132" t="s">
        <v>467</v>
      </c>
      <c r="B22" s="96" t="s">
        <v>373</v>
      </c>
      <c r="C22" s="45">
        <v>29917330</v>
      </c>
      <c r="D22" s="45">
        <v>28326982</v>
      </c>
      <c r="E22" s="45">
        <v>35530485.000000015</v>
      </c>
      <c r="F22" s="45">
        <v>40604862.00000004</v>
      </c>
      <c r="G22" s="148">
        <f t="shared" si="0"/>
        <v>35.72354885947388</v>
      </c>
      <c r="H22" s="148">
        <f t="shared" si="1"/>
        <v>43.34341018044222</v>
      </c>
      <c r="I22" s="149">
        <f t="shared" si="2"/>
        <v>14.281755512203162</v>
      </c>
      <c r="J22" s="46"/>
      <c r="K22" s="41" t="s">
        <v>467</v>
      </c>
      <c r="L22" s="96" t="s">
        <v>373</v>
      </c>
      <c r="M22" s="45">
        <v>10184814</v>
      </c>
      <c r="N22" s="45">
        <v>10370087</v>
      </c>
      <c r="O22" s="45">
        <v>10766033.999999987</v>
      </c>
      <c r="P22" s="140">
        <v>10270113.999999998</v>
      </c>
      <c r="Q22" s="148">
        <f t="shared" si="3"/>
        <v>0.8375214314173718</v>
      </c>
      <c r="R22" s="148">
        <f t="shared" si="4"/>
        <v>-0.9640516998555739</v>
      </c>
      <c r="S22" s="149">
        <f t="shared" si="5"/>
        <v>-4.606338787337933</v>
      </c>
    </row>
    <row r="23" spans="1:19" ht="15">
      <c r="A23" s="132" t="s">
        <v>468</v>
      </c>
      <c r="B23" s="96" t="s">
        <v>374</v>
      </c>
      <c r="C23" s="45">
        <v>210676055</v>
      </c>
      <c r="D23" s="45">
        <v>258942801</v>
      </c>
      <c r="E23" s="45">
        <v>281863734.00000006</v>
      </c>
      <c r="F23" s="45">
        <v>270765389.0000003</v>
      </c>
      <c r="G23" s="148">
        <f t="shared" si="0"/>
        <v>28.52214695210631</v>
      </c>
      <c r="H23" s="148">
        <f t="shared" si="1"/>
        <v>4.565714109194445</v>
      </c>
      <c r="I23" s="149">
        <f t="shared" si="2"/>
        <v>-3.9374859768230266</v>
      </c>
      <c r="J23" s="46"/>
      <c r="K23" s="41" t="s">
        <v>468</v>
      </c>
      <c r="L23" s="96" t="s">
        <v>374</v>
      </c>
      <c r="M23" s="45">
        <v>25047598</v>
      </c>
      <c r="N23" s="45">
        <v>28140494</v>
      </c>
      <c r="O23" s="45">
        <v>28785040.999999993</v>
      </c>
      <c r="P23" s="140">
        <v>28824245.000000007</v>
      </c>
      <c r="Q23" s="148">
        <f t="shared" si="3"/>
        <v>15.077880920957014</v>
      </c>
      <c r="R23" s="148">
        <f t="shared" si="4"/>
        <v>2.4297761084080634</v>
      </c>
      <c r="S23" s="149">
        <f t="shared" si="5"/>
        <v>0.13619574139225676</v>
      </c>
    </row>
    <row r="24" spans="1:19" ht="15">
      <c r="A24" s="132" t="s">
        <v>469</v>
      </c>
      <c r="B24" s="96" t="s">
        <v>375</v>
      </c>
      <c r="C24" s="45">
        <v>13658174</v>
      </c>
      <c r="D24" s="45">
        <v>15731220</v>
      </c>
      <c r="E24" s="45">
        <v>19062007</v>
      </c>
      <c r="F24" s="45">
        <v>18369498.999999996</v>
      </c>
      <c r="G24" s="148">
        <f t="shared" si="0"/>
        <v>34.49454517126517</v>
      </c>
      <c r="H24" s="148">
        <f t="shared" si="1"/>
        <v>16.770975169122266</v>
      </c>
      <c r="I24" s="149">
        <f t="shared" si="2"/>
        <v>-3.632922808180723</v>
      </c>
      <c r="J24" s="46"/>
      <c r="K24" s="41" t="s">
        <v>469</v>
      </c>
      <c r="L24" s="96" t="s">
        <v>375</v>
      </c>
      <c r="M24" s="45">
        <v>13461223</v>
      </c>
      <c r="N24" s="45">
        <v>6203683</v>
      </c>
      <c r="O24" s="45">
        <v>6807517.000000001</v>
      </c>
      <c r="P24" s="140">
        <v>6632696.000000005</v>
      </c>
      <c r="Q24" s="148">
        <f t="shared" si="3"/>
        <v>-50.72738933156367</v>
      </c>
      <c r="R24" s="148">
        <f t="shared" si="4"/>
        <v>6.915456511881814</v>
      </c>
      <c r="S24" s="149">
        <f t="shared" si="5"/>
        <v>-2.5680582215218237</v>
      </c>
    </row>
    <row r="25" spans="1:19" ht="15">
      <c r="A25" s="132" t="s">
        <v>470</v>
      </c>
      <c r="B25" s="96" t="s">
        <v>376</v>
      </c>
      <c r="C25" s="45">
        <v>179841047</v>
      </c>
      <c r="D25" s="45">
        <v>156776040</v>
      </c>
      <c r="E25" s="45">
        <v>196928869.00000003</v>
      </c>
      <c r="F25" s="45">
        <v>151391202.0000001</v>
      </c>
      <c r="G25" s="148">
        <f t="shared" si="0"/>
        <v>-15.819439151730421</v>
      </c>
      <c r="H25" s="148">
        <f t="shared" si="1"/>
        <v>-3.4347327563573486</v>
      </c>
      <c r="I25" s="149">
        <f t="shared" si="2"/>
        <v>-23.12391638221409</v>
      </c>
      <c r="J25" s="46"/>
      <c r="K25" s="41" t="s">
        <v>470</v>
      </c>
      <c r="L25" s="96" t="s">
        <v>376</v>
      </c>
      <c r="M25" s="45">
        <v>43414564</v>
      </c>
      <c r="N25" s="45">
        <v>32252306</v>
      </c>
      <c r="O25" s="45">
        <v>23812497.999999996</v>
      </c>
      <c r="P25" s="140">
        <v>26288523.99999999</v>
      </c>
      <c r="Q25" s="148">
        <f t="shared" si="3"/>
        <v>-39.44768396153883</v>
      </c>
      <c r="R25" s="148">
        <f t="shared" si="4"/>
        <v>-18.491025106855957</v>
      </c>
      <c r="S25" s="149">
        <f t="shared" si="5"/>
        <v>10.398010322142554</v>
      </c>
    </row>
    <row r="26" spans="1:19" ht="15">
      <c r="A26" s="132" t="s">
        <v>471</v>
      </c>
      <c r="B26" s="96" t="s">
        <v>377</v>
      </c>
      <c r="C26" s="45">
        <v>33376678</v>
      </c>
      <c r="D26" s="45">
        <v>35217921</v>
      </c>
      <c r="E26" s="45">
        <v>38823322.99999998</v>
      </c>
      <c r="F26" s="45">
        <v>38409228.99999999</v>
      </c>
      <c r="G26" s="148">
        <f t="shared" si="0"/>
        <v>15.07804641312714</v>
      </c>
      <c r="H26" s="148">
        <f t="shared" si="1"/>
        <v>9.061602472218595</v>
      </c>
      <c r="I26" s="149">
        <f t="shared" si="2"/>
        <v>-1.066611428393145</v>
      </c>
      <c r="J26" s="46"/>
      <c r="K26" s="41" t="s">
        <v>471</v>
      </c>
      <c r="L26" s="96" t="s">
        <v>377</v>
      </c>
      <c r="M26" s="45">
        <v>9061811</v>
      </c>
      <c r="N26" s="45">
        <v>10445003</v>
      </c>
      <c r="O26" s="45">
        <v>10050995.999999994</v>
      </c>
      <c r="P26" s="140">
        <v>10276731.000000004</v>
      </c>
      <c r="Q26" s="148">
        <f t="shared" si="3"/>
        <v>13.407033097468087</v>
      </c>
      <c r="R26" s="148">
        <f t="shared" si="4"/>
        <v>-1.6110287378567136</v>
      </c>
      <c r="S26" s="149">
        <f t="shared" si="5"/>
        <v>2.2458968245536113</v>
      </c>
    </row>
    <row r="27" spans="1:19" ht="15">
      <c r="A27" s="132" t="s">
        <v>472</v>
      </c>
      <c r="B27" s="96" t="s">
        <v>378</v>
      </c>
      <c r="C27" s="45">
        <v>8083119</v>
      </c>
      <c r="D27" s="45">
        <v>12267773</v>
      </c>
      <c r="E27" s="45">
        <v>16142527.999999994</v>
      </c>
      <c r="F27" s="45">
        <v>20110054.000000004</v>
      </c>
      <c r="G27" s="148">
        <f t="shared" si="0"/>
        <v>148.79076999856125</v>
      </c>
      <c r="H27" s="148">
        <f t="shared" si="1"/>
        <v>63.925873098564864</v>
      </c>
      <c r="I27" s="149">
        <f t="shared" si="2"/>
        <v>24.578095822413985</v>
      </c>
      <c r="J27" s="46"/>
      <c r="K27" s="41" t="s">
        <v>472</v>
      </c>
      <c r="L27" s="96" t="s">
        <v>378</v>
      </c>
      <c r="M27" s="45">
        <v>27975673</v>
      </c>
      <c r="N27" s="45">
        <v>28182242</v>
      </c>
      <c r="O27" s="45">
        <v>29279903.99999999</v>
      </c>
      <c r="P27" s="140">
        <v>30716803.99999999</v>
      </c>
      <c r="Q27" s="148">
        <f t="shared" si="3"/>
        <v>9.798266515339904</v>
      </c>
      <c r="R27" s="148">
        <f t="shared" si="4"/>
        <v>8.993471846562045</v>
      </c>
      <c r="S27" s="149">
        <f t="shared" si="5"/>
        <v>4.907461445228776</v>
      </c>
    </row>
    <row r="28" spans="1:19" ht="15">
      <c r="A28" s="132" t="s">
        <v>473</v>
      </c>
      <c r="B28" s="96" t="s">
        <v>379</v>
      </c>
      <c r="C28" s="45">
        <v>2735569</v>
      </c>
      <c r="D28" s="45">
        <v>2607167</v>
      </c>
      <c r="E28" s="45">
        <v>4776606.999999999</v>
      </c>
      <c r="F28" s="45">
        <v>2873988.0000000005</v>
      </c>
      <c r="G28" s="148">
        <f t="shared" si="0"/>
        <v>5.05997107000411</v>
      </c>
      <c r="H28" s="148">
        <f t="shared" si="1"/>
        <v>10.23413536608895</v>
      </c>
      <c r="I28" s="149">
        <f t="shared" si="2"/>
        <v>-39.83201883680192</v>
      </c>
      <c r="J28" s="46"/>
      <c r="K28" s="41" t="s">
        <v>473</v>
      </c>
      <c r="L28" s="96" t="s">
        <v>379</v>
      </c>
      <c r="M28" s="45">
        <v>26969923</v>
      </c>
      <c r="N28" s="45">
        <v>30846948</v>
      </c>
      <c r="O28" s="45">
        <v>23410326.999999974</v>
      </c>
      <c r="P28" s="140">
        <v>22865399.00000001</v>
      </c>
      <c r="Q28" s="148">
        <f t="shared" si="3"/>
        <v>-15.21889402502184</v>
      </c>
      <c r="R28" s="148">
        <f t="shared" si="4"/>
        <v>-25.87467972520325</v>
      </c>
      <c r="S28" s="149">
        <f t="shared" si="5"/>
        <v>-2.3277248540781272</v>
      </c>
    </row>
    <row r="29" spans="1:19" ht="15">
      <c r="A29" s="132" t="s">
        <v>474</v>
      </c>
      <c r="B29" s="96" t="s">
        <v>380</v>
      </c>
      <c r="C29" s="45">
        <v>18065442</v>
      </c>
      <c r="D29" s="45">
        <v>19862208</v>
      </c>
      <c r="E29" s="45">
        <v>21295004.000000004</v>
      </c>
      <c r="F29" s="45">
        <v>22688556.00000003</v>
      </c>
      <c r="G29" s="148">
        <f t="shared" si="0"/>
        <v>25.590926587902075</v>
      </c>
      <c r="H29" s="148">
        <f t="shared" si="1"/>
        <v>14.229777474891165</v>
      </c>
      <c r="I29" s="149">
        <f t="shared" si="2"/>
        <v>6.544032581538971</v>
      </c>
      <c r="J29" s="46"/>
      <c r="K29" s="41" t="s">
        <v>474</v>
      </c>
      <c r="L29" s="96" t="s">
        <v>380</v>
      </c>
      <c r="M29" s="45">
        <v>36302014</v>
      </c>
      <c r="N29" s="45">
        <v>35994338</v>
      </c>
      <c r="O29" s="45">
        <v>36772018.00000003</v>
      </c>
      <c r="P29" s="140">
        <v>40640022.999999985</v>
      </c>
      <c r="Q29" s="148">
        <f t="shared" si="3"/>
        <v>11.949775017992081</v>
      </c>
      <c r="R29" s="148">
        <f t="shared" si="4"/>
        <v>12.906710494300484</v>
      </c>
      <c r="S29" s="149">
        <f t="shared" si="5"/>
        <v>10.518881503865131</v>
      </c>
    </row>
    <row r="30" spans="1:19" ht="15">
      <c r="A30" s="132" t="s">
        <v>475</v>
      </c>
      <c r="B30" s="96" t="s">
        <v>381</v>
      </c>
      <c r="C30" s="45">
        <v>15035591</v>
      </c>
      <c r="D30" s="45">
        <v>17023497</v>
      </c>
      <c r="E30" s="45">
        <v>16993258.999999996</v>
      </c>
      <c r="F30" s="45">
        <v>18962504.000000004</v>
      </c>
      <c r="G30" s="148">
        <f t="shared" si="0"/>
        <v>26.117450255197852</v>
      </c>
      <c r="H30" s="148">
        <f t="shared" si="1"/>
        <v>11.390180290218893</v>
      </c>
      <c r="I30" s="149">
        <f t="shared" si="2"/>
        <v>11.588389254821621</v>
      </c>
      <c r="J30" s="46"/>
      <c r="K30" s="41" t="s">
        <v>475</v>
      </c>
      <c r="L30" s="96" t="s">
        <v>381</v>
      </c>
      <c r="M30" s="45">
        <v>3863183</v>
      </c>
      <c r="N30" s="45">
        <v>65790279</v>
      </c>
      <c r="O30" s="45">
        <v>67371143.99999999</v>
      </c>
      <c r="P30" s="140">
        <v>76265277.00000001</v>
      </c>
      <c r="Q30" s="148">
        <f t="shared" si="3"/>
        <v>1874.1564663128827</v>
      </c>
      <c r="R30" s="148">
        <f t="shared" si="4"/>
        <v>15.921802064405327</v>
      </c>
      <c r="S30" s="149">
        <f t="shared" si="5"/>
        <v>13.20169507586219</v>
      </c>
    </row>
    <row r="31" spans="1:19" ht="15">
      <c r="A31" s="132" t="s">
        <v>476</v>
      </c>
      <c r="B31" s="96" t="s">
        <v>21</v>
      </c>
      <c r="C31" s="45">
        <v>12922391</v>
      </c>
      <c r="D31" s="45">
        <v>13740641</v>
      </c>
      <c r="E31" s="45">
        <v>20269168.00000001</v>
      </c>
      <c r="F31" s="45">
        <v>19865961.99999999</v>
      </c>
      <c r="G31" s="148">
        <f t="shared" si="0"/>
        <v>53.73286569025802</v>
      </c>
      <c r="H31" s="148">
        <f t="shared" si="1"/>
        <v>44.578131398673406</v>
      </c>
      <c r="I31" s="149">
        <f t="shared" si="2"/>
        <v>-1.9892577731854715</v>
      </c>
      <c r="J31" s="46"/>
      <c r="K31" s="41" t="s">
        <v>476</v>
      </c>
      <c r="L31" s="96" t="s">
        <v>21</v>
      </c>
      <c r="M31" s="45">
        <v>290239681</v>
      </c>
      <c r="N31" s="45">
        <v>327611543</v>
      </c>
      <c r="O31" s="45">
        <v>361075526.9999992</v>
      </c>
      <c r="P31" s="140">
        <v>382682438.99999976</v>
      </c>
      <c r="Q31" s="148">
        <f t="shared" si="3"/>
        <v>31.850489113512964</v>
      </c>
      <c r="R31" s="148">
        <f t="shared" si="4"/>
        <v>16.809815519839532</v>
      </c>
      <c r="S31" s="149">
        <f t="shared" si="5"/>
        <v>5.984042225049663</v>
      </c>
    </row>
    <row r="32" spans="1:19" ht="15">
      <c r="A32" s="132" t="s">
        <v>477</v>
      </c>
      <c r="B32" s="96" t="s">
        <v>382</v>
      </c>
      <c r="C32" s="45">
        <v>2367</v>
      </c>
      <c r="D32" s="45">
        <v>19374</v>
      </c>
      <c r="E32" s="45">
        <v>25999</v>
      </c>
      <c r="F32" s="45">
        <v>56632</v>
      </c>
      <c r="G32" s="148">
        <f t="shared" si="0"/>
        <v>2292.564427545416</v>
      </c>
      <c r="H32" s="148">
        <f t="shared" si="1"/>
        <v>192.30928047899243</v>
      </c>
      <c r="I32" s="149">
        <f t="shared" si="2"/>
        <v>117.82376245240204</v>
      </c>
      <c r="J32" s="46"/>
      <c r="K32" s="41" t="s">
        <v>477</v>
      </c>
      <c r="L32" s="96" t="s">
        <v>382</v>
      </c>
      <c r="M32" s="45" t="s">
        <v>340</v>
      </c>
      <c r="N32" s="45">
        <v>2424</v>
      </c>
      <c r="O32" s="45">
        <v>398241.99999999994</v>
      </c>
      <c r="P32" s="140">
        <v>1404007</v>
      </c>
      <c r="Q32" s="148"/>
      <c r="R32" s="148">
        <f t="shared" si="4"/>
        <v>57821.08085808581</v>
      </c>
      <c r="S32" s="149">
        <f t="shared" si="5"/>
        <v>252.55121257928602</v>
      </c>
    </row>
    <row r="33" spans="1:19" ht="15">
      <c r="A33" s="132" t="s">
        <v>478</v>
      </c>
      <c r="B33" s="96" t="s">
        <v>383</v>
      </c>
      <c r="C33" s="45">
        <v>486015</v>
      </c>
      <c r="D33" s="45">
        <v>680479</v>
      </c>
      <c r="E33" s="45">
        <v>848567.9999999998</v>
      </c>
      <c r="F33" s="45">
        <v>574442.9999999998</v>
      </c>
      <c r="G33" s="148">
        <f t="shared" si="0"/>
        <v>18.194500169747798</v>
      </c>
      <c r="H33" s="148">
        <f t="shared" si="1"/>
        <v>-15.582552878193184</v>
      </c>
      <c r="I33" s="149">
        <f t="shared" si="2"/>
        <v>-32.304423452215985</v>
      </c>
      <c r="J33" s="46"/>
      <c r="K33" s="41" t="s">
        <v>478</v>
      </c>
      <c r="L33" s="96" t="s">
        <v>383</v>
      </c>
      <c r="M33" s="45">
        <v>13404196</v>
      </c>
      <c r="N33" s="45">
        <v>11809997</v>
      </c>
      <c r="O33" s="45">
        <v>12121911.999999998</v>
      </c>
      <c r="P33" s="140">
        <v>14837235.999999996</v>
      </c>
      <c r="Q33" s="148">
        <f t="shared" si="3"/>
        <v>10.690980645165112</v>
      </c>
      <c r="R33" s="148">
        <f t="shared" si="4"/>
        <v>25.63285155787929</v>
      </c>
      <c r="S33" s="149">
        <f t="shared" si="5"/>
        <v>22.40012961651594</v>
      </c>
    </row>
    <row r="34" spans="1:19" ht="15">
      <c r="A34" s="132" t="s">
        <v>479</v>
      </c>
      <c r="B34" s="96" t="s">
        <v>384</v>
      </c>
      <c r="C34" s="45">
        <v>13737866</v>
      </c>
      <c r="D34" s="45">
        <v>12791060</v>
      </c>
      <c r="E34" s="45">
        <v>12830989</v>
      </c>
      <c r="F34" s="45">
        <v>10414691.999999998</v>
      </c>
      <c r="G34" s="148">
        <f t="shared" si="0"/>
        <v>-24.189885095690997</v>
      </c>
      <c r="H34" s="148">
        <f t="shared" si="1"/>
        <v>-18.57835081689869</v>
      </c>
      <c r="I34" s="149">
        <f t="shared" si="2"/>
        <v>-18.831728403788688</v>
      </c>
      <c r="J34" s="46"/>
      <c r="K34" s="41" t="s">
        <v>479</v>
      </c>
      <c r="L34" s="96" t="s">
        <v>384</v>
      </c>
      <c r="M34" s="45">
        <v>42538325</v>
      </c>
      <c r="N34" s="45">
        <v>42750378</v>
      </c>
      <c r="O34" s="45">
        <v>41738277.00000005</v>
      </c>
      <c r="P34" s="140">
        <v>37702749.00000003</v>
      </c>
      <c r="Q34" s="148">
        <f t="shared" si="3"/>
        <v>-11.36757500442242</v>
      </c>
      <c r="R34" s="148">
        <f t="shared" si="4"/>
        <v>-11.80721489760856</v>
      </c>
      <c r="S34" s="149">
        <f t="shared" si="5"/>
        <v>-9.66865019368197</v>
      </c>
    </row>
    <row r="35" spans="1:19" ht="15">
      <c r="A35" s="132" t="s">
        <v>480</v>
      </c>
      <c r="B35" s="96" t="s">
        <v>385</v>
      </c>
      <c r="C35" s="45">
        <v>50316185</v>
      </c>
      <c r="D35" s="45">
        <v>45546403</v>
      </c>
      <c r="E35" s="45">
        <v>52099869.00000001</v>
      </c>
      <c r="F35" s="45">
        <v>48350546.999999985</v>
      </c>
      <c r="G35" s="148">
        <f t="shared" si="0"/>
        <v>-3.9065720105767525</v>
      </c>
      <c r="H35" s="148">
        <f t="shared" si="1"/>
        <v>6.156674984850042</v>
      </c>
      <c r="I35" s="149">
        <f t="shared" si="2"/>
        <v>-7.196413488103062</v>
      </c>
      <c r="J35" s="46"/>
      <c r="K35" s="41" t="s">
        <v>480</v>
      </c>
      <c r="L35" s="96" t="s">
        <v>385</v>
      </c>
      <c r="M35" s="45">
        <v>34021062</v>
      </c>
      <c r="N35" s="45">
        <v>37088400</v>
      </c>
      <c r="O35" s="45">
        <v>46833930.99999997</v>
      </c>
      <c r="P35" s="140">
        <v>44147974.999999955</v>
      </c>
      <c r="Q35" s="148">
        <f t="shared" si="3"/>
        <v>29.766598702885744</v>
      </c>
      <c r="R35" s="148">
        <f t="shared" si="4"/>
        <v>19.034455517088773</v>
      </c>
      <c r="S35" s="149">
        <f t="shared" si="5"/>
        <v>-5.735064178149003</v>
      </c>
    </row>
    <row r="36" spans="1:19" ht="15">
      <c r="A36" s="132" t="s">
        <v>481</v>
      </c>
      <c r="B36" s="96" t="s">
        <v>386</v>
      </c>
      <c r="C36" s="45">
        <v>574346428</v>
      </c>
      <c r="D36" s="45">
        <v>631164470</v>
      </c>
      <c r="E36" s="45">
        <v>666278322.0000026</v>
      </c>
      <c r="F36" s="45">
        <v>681125607</v>
      </c>
      <c r="G36" s="148">
        <f t="shared" si="0"/>
        <v>18.591423885376713</v>
      </c>
      <c r="H36" s="148">
        <f t="shared" si="1"/>
        <v>7.915708087940999</v>
      </c>
      <c r="I36" s="149">
        <f t="shared" si="2"/>
        <v>2.2283908255381135</v>
      </c>
      <c r="J36" s="46"/>
      <c r="K36" s="41" t="s">
        <v>481</v>
      </c>
      <c r="L36" s="96" t="s">
        <v>386</v>
      </c>
      <c r="M36" s="45">
        <v>141558091</v>
      </c>
      <c r="N36" s="45">
        <v>154004864</v>
      </c>
      <c r="O36" s="45">
        <v>200463579.99999967</v>
      </c>
      <c r="P36" s="140">
        <v>218401581.99999896</v>
      </c>
      <c r="Q36" s="148">
        <f t="shared" si="3"/>
        <v>54.284068439435885</v>
      </c>
      <c r="R36" s="148">
        <f t="shared" si="4"/>
        <v>41.81472995554151</v>
      </c>
      <c r="S36" s="149">
        <f t="shared" si="5"/>
        <v>8.948259828543087</v>
      </c>
    </row>
    <row r="37" spans="1:19" ht="15">
      <c r="A37" s="132" t="s">
        <v>482</v>
      </c>
      <c r="B37" s="96" t="s">
        <v>387</v>
      </c>
      <c r="C37" s="45">
        <v>1773350</v>
      </c>
      <c r="D37" s="45">
        <v>2416914</v>
      </c>
      <c r="E37" s="45">
        <v>2663018.0000000005</v>
      </c>
      <c r="F37" s="45">
        <v>2612506.0000000005</v>
      </c>
      <c r="G37" s="148">
        <f t="shared" si="0"/>
        <v>47.3203823272338</v>
      </c>
      <c r="H37" s="148">
        <f t="shared" si="1"/>
        <v>8.09263382975152</v>
      </c>
      <c r="I37" s="149">
        <f t="shared" si="2"/>
        <v>-1.896795290155751</v>
      </c>
      <c r="J37" s="46"/>
      <c r="K37" s="41" t="s">
        <v>482</v>
      </c>
      <c r="L37" s="96" t="s">
        <v>387</v>
      </c>
      <c r="M37" s="45">
        <v>1920686</v>
      </c>
      <c r="N37" s="45">
        <v>2811569</v>
      </c>
      <c r="O37" s="45">
        <v>3632131.9999999986</v>
      </c>
      <c r="P37" s="140">
        <v>2426156</v>
      </c>
      <c r="Q37" s="148">
        <f t="shared" si="3"/>
        <v>26.317159598185242</v>
      </c>
      <c r="R37" s="148">
        <f t="shared" si="4"/>
        <v>-13.708111022706532</v>
      </c>
      <c r="S37" s="149">
        <f t="shared" si="5"/>
        <v>-33.2029783058545</v>
      </c>
    </row>
    <row r="38" spans="1:19" ht="15">
      <c r="A38" s="132" t="s">
        <v>483</v>
      </c>
      <c r="B38" s="96" t="s">
        <v>388</v>
      </c>
      <c r="C38" s="45">
        <v>95490109</v>
      </c>
      <c r="D38" s="45">
        <v>110395053</v>
      </c>
      <c r="E38" s="45">
        <v>110691275.00000003</v>
      </c>
      <c r="F38" s="45">
        <v>111281005.00000004</v>
      </c>
      <c r="G38" s="148">
        <f t="shared" si="0"/>
        <v>16.536682348954116</v>
      </c>
      <c r="H38" s="148">
        <f t="shared" si="1"/>
        <v>0.80252871476047</v>
      </c>
      <c r="I38" s="149">
        <f t="shared" si="2"/>
        <v>0.5327700850857582</v>
      </c>
      <c r="J38" s="46"/>
      <c r="K38" s="41" t="s">
        <v>483</v>
      </c>
      <c r="L38" s="96" t="s">
        <v>388</v>
      </c>
      <c r="M38" s="45">
        <v>13800129</v>
      </c>
      <c r="N38" s="45">
        <v>15993544</v>
      </c>
      <c r="O38" s="45">
        <v>30857276.999999985</v>
      </c>
      <c r="P38" s="140">
        <v>26395865.999999985</v>
      </c>
      <c r="Q38" s="148">
        <f t="shared" si="3"/>
        <v>91.2726033213167</v>
      </c>
      <c r="R38" s="148">
        <f t="shared" si="4"/>
        <v>65.04075644522555</v>
      </c>
      <c r="S38" s="149">
        <f t="shared" si="5"/>
        <v>-14.458213535821713</v>
      </c>
    </row>
    <row r="39" spans="1:19" ht="15">
      <c r="A39" s="132" t="s">
        <v>484</v>
      </c>
      <c r="B39" s="96" t="s">
        <v>389</v>
      </c>
      <c r="C39" s="45">
        <v>73279643</v>
      </c>
      <c r="D39" s="45">
        <v>81786537</v>
      </c>
      <c r="E39" s="45">
        <v>89900747.00000012</v>
      </c>
      <c r="F39" s="45">
        <v>97411907.99999988</v>
      </c>
      <c r="G39" s="148">
        <f t="shared" si="0"/>
        <v>32.93174476846167</v>
      </c>
      <c r="H39" s="148">
        <f t="shared" si="1"/>
        <v>19.105064932630512</v>
      </c>
      <c r="I39" s="149">
        <f t="shared" si="2"/>
        <v>8.354948374344161</v>
      </c>
      <c r="J39" s="46"/>
      <c r="K39" s="41" t="s">
        <v>484</v>
      </c>
      <c r="L39" s="96" t="s">
        <v>389</v>
      </c>
      <c r="M39" s="45">
        <v>68630587</v>
      </c>
      <c r="N39" s="45">
        <v>64552691</v>
      </c>
      <c r="O39" s="45">
        <v>61990972.99999998</v>
      </c>
      <c r="P39" s="140">
        <v>65605287.99999995</v>
      </c>
      <c r="Q39" s="148">
        <f t="shared" si="3"/>
        <v>-4.408091395167659</v>
      </c>
      <c r="R39" s="148">
        <f t="shared" si="4"/>
        <v>1.6306012711382607</v>
      </c>
      <c r="S39" s="149">
        <f t="shared" si="5"/>
        <v>5.8303892084416304</v>
      </c>
    </row>
    <row r="40" spans="1:19" ht="15">
      <c r="A40" s="132" t="s">
        <v>485</v>
      </c>
      <c r="B40" s="96" t="s">
        <v>26</v>
      </c>
      <c r="C40" s="45">
        <v>79092206</v>
      </c>
      <c r="D40" s="45">
        <v>88790910</v>
      </c>
      <c r="E40" s="45">
        <v>79092194.99999993</v>
      </c>
      <c r="F40" s="45">
        <v>75782890.99999993</v>
      </c>
      <c r="G40" s="148">
        <f t="shared" si="0"/>
        <v>-4.184122769315692</v>
      </c>
      <c r="H40" s="148">
        <f t="shared" si="1"/>
        <v>-14.650169707687496</v>
      </c>
      <c r="I40" s="149">
        <f t="shared" si="2"/>
        <v>-4.1841094434160055</v>
      </c>
      <c r="J40" s="46"/>
      <c r="K40" s="41" t="s">
        <v>485</v>
      </c>
      <c r="L40" s="96" t="s">
        <v>26</v>
      </c>
      <c r="M40" s="45">
        <v>415259108</v>
      </c>
      <c r="N40" s="45">
        <v>436787735</v>
      </c>
      <c r="O40" s="45">
        <v>478791690.00000006</v>
      </c>
      <c r="P40" s="140">
        <v>540128937.9999994</v>
      </c>
      <c r="Q40" s="148">
        <f t="shared" si="3"/>
        <v>30.07034104595712</v>
      </c>
      <c r="R40" s="148">
        <f t="shared" si="4"/>
        <v>23.659364656839415</v>
      </c>
      <c r="S40" s="149">
        <f t="shared" si="5"/>
        <v>12.810842226605757</v>
      </c>
    </row>
    <row r="41" spans="1:19" ht="15">
      <c r="A41" s="132" t="s">
        <v>486</v>
      </c>
      <c r="B41" s="96" t="s">
        <v>390</v>
      </c>
      <c r="C41" s="45">
        <v>16970218</v>
      </c>
      <c r="D41" s="45">
        <v>15946082</v>
      </c>
      <c r="E41" s="45">
        <v>15205262.000000015</v>
      </c>
      <c r="F41" s="45">
        <v>17429001</v>
      </c>
      <c r="G41" s="148">
        <f t="shared" si="0"/>
        <v>2.7034596727042697</v>
      </c>
      <c r="H41" s="148">
        <f t="shared" si="1"/>
        <v>9.299582179497136</v>
      </c>
      <c r="I41" s="149">
        <f t="shared" si="2"/>
        <v>14.624798967620436</v>
      </c>
      <c r="J41" s="46"/>
      <c r="K41" s="41" t="s">
        <v>486</v>
      </c>
      <c r="L41" s="96" t="s">
        <v>390</v>
      </c>
      <c r="M41" s="45">
        <v>11324926</v>
      </c>
      <c r="N41" s="45">
        <v>9819694</v>
      </c>
      <c r="O41" s="45">
        <v>6928980.999999994</v>
      </c>
      <c r="P41" s="140">
        <v>9232434.000000002</v>
      </c>
      <c r="Q41" s="148">
        <f t="shared" si="3"/>
        <v>-18.47687128375054</v>
      </c>
      <c r="R41" s="148">
        <f t="shared" si="4"/>
        <v>-5.980430754766886</v>
      </c>
      <c r="S41" s="149">
        <f t="shared" si="5"/>
        <v>33.24374825100557</v>
      </c>
    </row>
    <row r="42" spans="1:19" ht="15">
      <c r="A42" s="132" t="s">
        <v>487</v>
      </c>
      <c r="B42" s="96" t="s">
        <v>391</v>
      </c>
      <c r="C42" s="45">
        <v>23214358</v>
      </c>
      <c r="D42" s="45">
        <v>25845300</v>
      </c>
      <c r="E42" s="45">
        <v>24612014.000000015</v>
      </c>
      <c r="F42" s="45">
        <v>28746924.99999998</v>
      </c>
      <c r="G42" s="148">
        <f t="shared" si="0"/>
        <v>23.832522096884958</v>
      </c>
      <c r="H42" s="148">
        <f t="shared" si="1"/>
        <v>11.226896186153695</v>
      </c>
      <c r="I42" s="149">
        <f t="shared" si="2"/>
        <v>16.800376434045432</v>
      </c>
      <c r="J42" s="46"/>
      <c r="K42" s="41" t="s">
        <v>487</v>
      </c>
      <c r="L42" s="96" t="s">
        <v>391</v>
      </c>
      <c r="M42" s="45">
        <v>21249809</v>
      </c>
      <c r="N42" s="45">
        <v>21566040</v>
      </c>
      <c r="O42" s="45">
        <v>20310256.99999997</v>
      </c>
      <c r="P42" s="140">
        <v>22091887.000000004</v>
      </c>
      <c r="Q42" s="148">
        <f t="shared" si="3"/>
        <v>3.9627556181799406</v>
      </c>
      <c r="R42" s="148">
        <f t="shared" si="4"/>
        <v>2.4383104176752113</v>
      </c>
      <c r="S42" s="149">
        <f t="shared" si="5"/>
        <v>8.772070190938692</v>
      </c>
    </row>
    <row r="43" spans="1:19" ht="15">
      <c r="A43" s="132" t="s">
        <v>488</v>
      </c>
      <c r="B43" s="96" t="s">
        <v>392</v>
      </c>
      <c r="C43" s="45">
        <v>90324492</v>
      </c>
      <c r="D43" s="45">
        <v>92072158</v>
      </c>
      <c r="E43" s="45">
        <v>94001065.00000003</v>
      </c>
      <c r="F43" s="45">
        <v>100990009.99999996</v>
      </c>
      <c r="G43" s="148">
        <f t="shared" si="0"/>
        <v>11.808002197233463</v>
      </c>
      <c r="H43" s="148">
        <f t="shared" si="1"/>
        <v>9.685720627944832</v>
      </c>
      <c r="I43" s="149">
        <f t="shared" si="2"/>
        <v>7.434963635784271</v>
      </c>
      <c r="J43" s="46"/>
      <c r="K43" s="41" t="s">
        <v>488</v>
      </c>
      <c r="L43" s="96" t="s">
        <v>392</v>
      </c>
      <c r="M43" s="45">
        <v>2620012</v>
      </c>
      <c r="N43" s="45">
        <v>3127231</v>
      </c>
      <c r="O43" s="45">
        <v>5102350.000000002</v>
      </c>
      <c r="P43" s="140">
        <v>4074343.999999999</v>
      </c>
      <c r="Q43" s="148">
        <f t="shared" si="3"/>
        <v>55.50860072396611</v>
      </c>
      <c r="R43" s="148">
        <f t="shared" si="4"/>
        <v>30.28599422300428</v>
      </c>
      <c r="S43" s="149">
        <f t="shared" si="5"/>
        <v>-20.147696649583082</v>
      </c>
    </row>
    <row r="44" spans="1:19" ht="15">
      <c r="A44" s="132" t="s">
        <v>489</v>
      </c>
      <c r="B44" s="96" t="s">
        <v>393</v>
      </c>
      <c r="C44" s="45">
        <v>11666037</v>
      </c>
      <c r="D44" s="45">
        <v>12866332</v>
      </c>
      <c r="E44" s="45">
        <v>14373659.000000015</v>
      </c>
      <c r="F44" s="45">
        <v>13161747.999999987</v>
      </c>
      <c r="G44" s="148">
        <f t="shared" si="0"/>
        <v>12.821071971570007</v>
      </c>
      <c r="H44" s="148">
        <f t="shared" si="1"/>
        <v>2.2960389954183285</v>
      </c>
      <c r="I44" s="149">
        <f t="shared" si="2"/>
        <v>-8.431471763731324</v>
      </c>
      <c r="J44" s="46"/>
      <c r="K44" s="41" t="s">
        <v>489</v>
      </c>
      <c r="L44" s="96" t="s">
        <v>393</v>
      </c>
      <c r="M44" s="45">
        <v>30317152</v>
      </c>
      <c r="N44" s="45">
        <v>44461311</v>
      </c>
      <c r="O44" s="45">
        <v>51635850.99999997</v>
      </c>
      <c r="P44" s="140">
        <v>53048199.0000001</v>
      </c>
      <c r="Q44" s="148">
        <f t="shared" si="3"/>
        <v>74.97751437865963</v>
      </c>
      <c r="R44" s="148">
        <f t="shared" si="4"/>
        <v>19.31316870076121</v>
      </c>
      <c r="S44" s="149">
        <f t="shared" si="5"/>
        <v>2.7352081405613404</v>
      </c>
    </row>
    <row r="45" spans="1:19" ht="15">
      <c r="A45" s="132" t="s">
        <v>490</v>
      </c>
      <c r="B45" s="96" t="s">
        <v>394</v>
      </c>
      <c r="C45" s="45">
        <v>13927</v>
      </c>
      <c r="D45" s="45">
        <v>1367</v>
      </c>
      <c r="E45" s="45">
        <v>29749</v>
      </c>
      <c r="F45" s="45">
        <v>3453</v>
      </c>
      <c r="G45" s="148">
        <f t="shared" si="0"/>
        <v>-75.20643354634882</v>
      </c>
      <c r="H45" s="148">
        <f t="shared" si="1"/>
        <v>152.59692757863937</v>
      </c>
      <c r="I45" s="149">
        <f t="shared" si="2"/>
        <v>-88.39288715587078</v>
      </c>
      <c r="J45" s="46"/>
      <c r="K45" s="41" t="s">
        <v>490</v>
      </c>
      <c r="L45" s="96" t="s">
        <v>394</v>
      </c>
      <c r="M45" s="45">
        <v>30117</v>
      </c>
      <c r="N45" s="45">
        <v>11613</v>
      </c>
      <c r="O45" s="45">
        <v>921</v>
      </c>
      <c r="P45" s="140">
        <v>72836</v>
      </c>
      <c r="Q45" s="148">
        <f t="shared" si="3"/>
        <v>141.84347710595344</v>
      </c>
      <c r="R45" s="148">
        <f t="shared" si="4"/>
        <v>527.1936622750366</v>
      </c>
      <c r="S45" s="149">
        <f t="shared" si="5"/>
        <v>7808.360477741586</v>
      </c>
    </row>
    <row r="46" spans="1:19" ht="15">
      <c r="A46" s="132" t="s">
        <v>491</v>
      </c>
      <c r="B46" s="96" t="s">
        <v>395</v>
      </c>
      <c r="C46" s="45">
        <v>26155</v>
      </c>
      <c r="D46" s="45">
        <v>22998</v>
      </c>
      <c r="E46" s="45">
        <v>24192</v>
      </c>
      <c r="F46" s="45">
        <v>16639</v>
      </c>
      <c r="G46" s="148">
        <f t="shared" si="0"/>
        <v>-36.38310074555534</v>
      </c>
      <c r="H46" s="148">
        <f t="shared" si="1"/>
        <v>-27.65023045482215</v>
      </c>
      <c r="I46" s="149">
        <f t="shared" si="2"/>
        <v>-31.22106481481481</v>
      </c>
      <c r="J46" s="46"/>
      <c r="K46" s="41" t="s">
        <v>491</v>
      </c>
      <c r="L46" s="96" t="s">
        <v>395</v>
      </c>
      <c r="M46" s="45" t="s">
        <v>340</v>
      </c>
      <c r="N46" s="45" t="s">
        <v>340</v>
      </c>
      <c r="O46" s="45">
        <v>525</v>
      </c>
      <c r="P46" s="140">
        <v>25382</v>
      </c>
      <c r="Q46" s="148" t="e">
        <f t="shared" si="3"/>
        <v>#VALUE!</v>
      </c>
      <c r="R46" s="148" t="e">
        <f t="shared" si="4"/>
        <v>#VALUE!</v>
      </c>
      <c r="S46" s="149">
        <f t="shared" si="5"/>
        <v>4734.666666666666</v>
      </c>
    </row>
    <row r="47" spans="1:19" ht="15">
      <c r="A47" s="132" t="s">
        <v>492</v>
      </c>
      <c r="B47" s="96" t="s">
        <v>396</v>
      </c>
      <c r="C47" s="45">
        <v>781897775</v>
      </c>
      <c r="D47" s="45">
        <v>941053588</v>
      </c>
      <c r="E47" s="45">
        <v>1124890842.000001</v>
      </c>
      <c r="F47" s="45">
        <v>1155532822.0000007</v>
      </c>
      <c r="G47" s="148">
        <f t="shared" si="0"/>
        <v>47.78566443676101</v>
      </c>
      <c r="H47" s="148">
        <f t="shared" si="1"/>
        <v>22.79139431961879</v>
      </c>
      <c r="I47" s="149">
        <f t="shared" si="2"/>
        <v>2.7239958630581356</v>
      </c>
      <c r="J47" s="46"/>
      <c r="K47" s="41" t="s">
        <v>492</v>
      </c>
      <c r="L47" s="96" t="s">
        <v>396</v>
      </c>
      <c r="M47" s="45">
        <v>138485384</v>
      </c>
      <c r="N47" s="45">
        <v>143615521</v>
      </c>
      <c r="O47" s="45">
        <v>178721048.00000003</v>
      </c>
      <c r="P47" s="140">
        <v>229497855.0000001</v>
      </c>
      <c r="Q47" s="148">
        <f t="shared" si="3"/>
        <v>65.71991091854147</v>
      </c>
      <c r="R47" s="148">
        <f t="shared" si="4"/>
        <v>59.80017577626592</v>
      </c>
      <c r="S47" s="149">
        <f t="shared" si="5"/>
        <v>28.411207056037426</v>
      </c>
    </row>
    <row r="48" spans="1:19" ht="15">
      <c r="A48" s="132" t="s">
        <v>493</v>
      </c>
      <c r="B48" s="96" t="s">
        <v>397</v>
      </c>
      <c r="C48" s="45">
        <v>398576767</v>
      </c>
      <c r="D48" s="45">
        <v>392954893</v>
      </c>
      <c r="E48" s="45">
        <v>443004037.99999994</v>
      </c>
      <c r="F48" s="45">
        <v>522247771.0000007</v>
      </c>
      <c r="G48" s="148">
        <f t="shared" si="0"/>
        <v>31.02815172365547</v>
      </c>
      <c r="H48" s="148">
        <f t="shared" si="1"/>
        <v>32.902727591179456</v>
      </c>
      <c r="I48" s="149">
        <f t="shared" si="2"/>
        <v>17.887812796866825</v>
      </c>
      <c r="J48" s="46"/>
      <c r="K48" s="41" t="s">
        <v>493</v>
      </c>
      <c r="L48" s="96" t="s">
        <v>397</v>
      </c>
      <c r="M48" s="45">
        <v>174050602</v>
      </c>
      <c r="N48" s="45">
        <v>166381466</v>
      </c>
      <c r="O48" s="45">
        <v>123362284.99999988</v>
      </c>
      <c r="P48" s="140">
        <v>155140333</v>
      </c>
      <c r="Q48" s="148">
        <f t="shared" si="3"/>
        <v>-10.864811027772262</v>
      </c>
      <c r="R48" s="148">
        <f t="shared" si="4"/>
        <v>-6.7562411068069395</v>
      </c>
      <c r="S48" s="149">
        <f t="shared" si="5"/>
        <v>25.759937893498133</v>
      </c>
    </row>
    <row r="49" spans="1:19" ht="15">
      <c r="A49" s="132" t="s">
        <v>494</v>
      </c>
      <c r="B49" s="96" t="s">
        <v>398</v>
      </c>
      <c r="C49" s="45">
        <v>10497021</v>
      </c>
      <c r="D49" s="45">
        <v>3781923</v>
      </c>
      <c r="E49" s="45">
        <v>3037751</v>
      </c>
      <c r="F49" s="45">
        <v>2698121.0000000005</v>
      </c>
      <c r="G49" s="148">
        <f t="shared" si="0"/>
        <v>-74.29631702175313</v>
      </c>
      <c r="H49" s="148">
        <f t="shared" si="1"/>
        <v>-28.657431682242063</v>
      </c>
      <c r="I49" s="149">
        <f t="shared" si="2"/>
        <v>-11.180310696959666</v>
      </c>
      <c r="J49" s="46"/>
      <c r="K49" s="41" t="s">
        <v>494</v>
      </c>
      <c r="L49" s="96" t="s">
        <v>398</v>
      </c>
      <c r="M49" s="45">
        <v>3220810</v>
      </c>
      <c r="N49" s="45">
        <v>4509283</v>
      </c>
      <c r="O49" s="45">
        <v>10879560.000000002</v>
      </c>
      <c r="P49" s="140">
        <v>1174615.9999999995</v>
      </c>
      <c r="Q49" s="148">
        <f t="shared" si="3"/>
        <v>-63.53041626174784</v>
      </c>
      <c r="R49" s="148">
        <f t="shared" si="4"/>
        <v>-73.95115808876933</v>
      </c>
      <c r="S49" s="149">
        <f t="shared" si="5"/>
        <v>-89.20346043406168</v>
      </c>
    </row>
    <row r="50" spans="1:19" ht="15">
      <c r="A50" s="132" t="s">
        <v>495</v>
      </c>
      <c r="B50" s="96" t="s">
        <v>399</v>
      </c>
      <c r="C50" s="45">
        <v>9003020</v>
      </c>
      <c r="D50" s="45">
        <v>10216076</v>
      </c>
      <c r="E50" s="45">
        <v>11567022</v>
      </c>
      <c r="F50" s="45">
        <v>9918454.999999998</v>
      </c>
      <c r="G50" s="148">
        <f t="shared" si="0"/>
        <v>10.168088041568254</v>
      </c>
      <c r="H50" s="148">
        <f t="shared" si="1"/>
        <v>-2.9132614126989864</v>
      </c>
      <c r="I50" s="149">
        <f t="shared" si="2"/>
        <v>-14.252302796692192</v>
      </c>
      <c r="J50" s="46"/>
      <c r="K50" s="41" t="s">
        <v>495</v>
      </c>
      <c r="L50" s="96" t="s">
        <v>399</v>
      </c>
      <c r="M50" s="45">
        <v>31915710</v>
      </c>
      <c r="N50" s="45">
        <v>34832289</v>
      </c>
      <c r="O50" s="45">
        <v>38168259.00000006</v>
      </c>
      <c r="P50" s="140">
        <v>35276789</v>
      </c>
      <c r="Q50" s="148">
        <f t="shared" si="3"/>
        <v>10.531111480834994</v>
      </c>
      <c r="R50" s="148">
        <f t="shared" si="4"/>
        <v>1.2761148140451013</v>
      </c>
      <c r="S50" s="149">
        <f t="shared" si="5"/>
        <v>-7.575587872635353</v>
      </c>
    </row>
    <row r="51" spans="1:19" ht="15">
      <c r="A51" s="132" t="s">
        <v>496</v>
      </c>
      <c r="B51" s="96" t="s">
        <v>400</v>
      </c>
      <c r="C51" s="45">
        <v>84718049</v>
      </c>
      <c r="D51" s="45">
        <v>87348629</v>
      </c>
      <c r="E51" s="45">
        <v>91012474.00000007</v>
      </c>
      <c r="F51" s="45">
        <v>106715050.00000001</v>
      </c>
      <c r="G51" s="148">
        <f t="shared" si="0"/>
        <v>25.964952285433313</v>
      </c>
      <c r="H51" s="148">
        <f t="shared" si="1"/>
        <v>22.171408093880913</v>
      </c>
      <c r="I51" s="149">
        <f t="shared" si="2"/>
        <v>17.253213004626076</v>
      </c>
      <c r="J51" s="46"/>
      <c r="K51" s="41" t="s">
        <v>496</v>
      </c>
      <c r="L51" s="96" t="s">
        <v>400</v>
      </c>
      <c r="M51" s="45">
        <v>81280971</v>
      </c>
      <c r="N51" s="45">
        <v>81739375</v>
      </c>
      <c r="O51" s="45">
        <v>82011166.99999993</v>
      </c>
      <c r="P51" s="140">
        <v>82433006.00000013</v>
      </c>
      <c r="Q51" s="148">
        <f t="shared" si="3"/>
        <v>1.4173489635109604</v>
      </c>
      <c r="R51" s="148">
        <f t="shared" si="4"/>
        <v>0.8485885780263658</v>
      </c>
      <c r="S51" s="149">
        <f t="shared" si="5"/>
        <v>0.5143677567717191</v>
      </c>
    </row>
    <row r="52" spans="1:19" ht="15">
      <c r="A52" s="132" t="s">
        <v>497</v>
      </c>
      <c r="B52" s="96" t="s">
        <v>401</v>
      </c>
      <c r="C52" s="45">
        <v>114597502</v>
      </c>
      <c r="D52" s="45">
        <v>85905501</v>
      </c>
      <c r="E52" s="45">
        <v>86847480.99999984</v>
      </c>
      <c r="F52" s="45">
        <v>88479314.00000018</v>
      </c>
      <c r="G52" s="148">
        <f t="shared" si="0"/>
        <v>-22.791236758371767</v>
      </c>
      <c r="H52" s="148">
        <f t="shared" si="1"/>
        <v>2.996098003083844</v>
      </c>
      <c r="I52" s="149">
        <f t="shared" si="2"/>
        <v>1.878964111809239</v>
      </c>
      <c r="J52" s="46"/>
      <c r="K52" s="41" t="s">
        <v>497</v>
      </c>
      <c r="L52" s="96" t="s">
        <v>401</v>
      </c>
      <c r="M52" s="45">
        <v>7495696</v>
      </c>
      <c r="N52" s="45">
        <v>7502384</v>
      </c>
      <c r="O52" s="45">
        <v>9794104.999999998</v>
      </c>
      <c r="P52" s="140">
        <v>8466556.000000002</v>
      </c>
      <c r="Q52" s="148">
        <f t="shared" si="3"/>
        <v>12.952232854694245</v>
      </c>
      <c r="R52" s="148">
        <f t="shared" si="4"/>
        <v>12.85154158997996</v>
      </c>
      <c r="S52" s="149">
        <f t="shared" si="5"/>
        <v>-13.554571857254913</v>
      </c>
    </row>
    <row r="53" spans="1:19" ht="15">
      <c r="A53" s="132" t="s">
        <v>498</v>
      </c>
      <c r="B53" s="96" t="s">
        <v>402</v>
      </c>
      <c r="C53" s="45">
        <v>7365356</v>
      </c>
      <c r="D53" s="45">
        <v>5887822</v>
      </c>
      <c r="E53" s="45">
        <v>6733886.999999999</v>
      </c>
      <c r="F53" s="45">
        <v>8395366</v>
      </c>
      <c r="G53" s="148">
        <f t="shared" si="0"/>
        <v>13.984524305410346</v>
      </c>
      <c r="H53" s="148">
        <f t="shared" si="1"/>
        <v>42.588651627036285</v>
      </c>
      <c r="I53" s="149">
        <f t="shared" si="2"/>
        <v>24.6734018554217</v>
      </c>
      <c r="J53" s="46"/>
      <c r="K53" s="41" t="s">
        <v>498</v>
      </c>
      <c r="L53" s="96" t="s">
        <v>402</v>
      </c>
      <c r="M53" s="45">
        <v>510758</v>
      </c>
      <c r="N53" s="45">
        <v>464503</v>
      </c>
      <c r="O53" s="45">
        <v>146363</v>
      </c>
      <c r="P53" s="140">
        <v>421868.9999999998</v>
      </c>
      <c r="Q53" s="148">
        <f t="shared" si="3"/>
        <v>-17.4033495314807</v>
      </c>
      <c r="R53" s="148">
        <f t="shared" si="4"/>
        <v>-9.178412195400284</v>
      </c>
      <c r="S53" s="149">
        <f t="shared" si="5"/>
        <v>188.23473145535405</v>
      </c>
    </row>
    <row r="54" spans="1:19" ht="15">
      <c r="A54" s="132" t="s">
        <v>499</v>
      </c>
      <c r="B54" s="96" t="s">
        <v>403</v>
      </c>
      <c r="C54" s="45">
        <v>9282282</v>
      </c>
      <c r="D54" s="45">
        <v>7140329</v>
      </c>
      <c r="E54" s="45">
        <v>8144705.999999999</v>
      </c>
      <c r="F54" s="45">
        <v>4975398.000000001</v>
      </c>
      <c r="G54" s="148">
        <f t="shared" si="0"/>
        <v>-46.39897818230473</v>
      </c>
      <c r="H54" s="148">
        <f t="shared" si="1"/>
        <v>-30.31976537775779</v>
      </c>
      <c r="I54" s="149">
        <f t="shared" si="2"/>
        <v>-38.912491132276585</v>
      </c>
      <c r="J54" s="46"/>
      <c r="K54" s="41" t="s">
        <v>499</v>
      </c>
      <c r="L54" s="96" t="s">
        <v>403</v>
      </c>
      <c r="M54" s="45">
        <v>987719</v>
      </c>
      <c r="N54" s="45">
        <v>1360293</v>
      </c>
      <c r="O54" s="45">
        <v>1748030.0000000002</v>
      </c>
      <c r="P54" s="140">
        <v>2129240.000000001</v>
      </c>
      <c r="Q54" s="148">
        <f t="shared" si="3"/>
        <v>115.57143276579686</v>
      </c>
      <c r="R54" s="148">
        <f t="shared" si="4"/>
        <v>56.528042120337375</v>
      </c>
      <c r="S54" s="149">
        <f t="shared" si="5"/>
        <v>21.807978123945276</v>
      </c>
    </row>
    <row r="55" spans="1:19" ht="15">
      <c r="A55" s="132" t="s">
        <v>500</v>
      </c>
      <c r="B55" s="96" t="s">
        <v>404</v>
      </c>
      <c r="C55" s="45">
        <v>7219983</v>
      </c>
      <c r="D55" s="45">
        <v>6759652</v>
      </c>
      <c r="E55" s="45">
        <v>7247155</v>
      </c>
      <c r="F55" s="45">
        <v>6646119</v>
      </c>
      <c r="G55" s="148">
        <f t="shared" si="0"/>
        <v>-7.948273562416972</v>
      </c>
      <c r="H55" s="148">
        <f t="shared" si="1"/>
        <v>-1.679568711525377</v>
      </c>
      <c r="I55" s="149">
        <f t="shared" si="2"/>
        <v>-8.293406171111286</v>
      </c>
      <c r="J55" s="46"/>
      <c r="K55" s="41" t="s">
        <v>500</v>
      </c>
      <c r="L55" s="96" t="s">
        <v>404</v>
      </c>
      <c r="M55" s="45">
        <v>17421071</v>
      </c>
      <c r="N55" s="45">
        <v>21448654</v>
      </c>
      <c r="O55" s="45">
        <v>14075621.999999998</v>
      </c>
      <c r="P55" s="140">
        <v>10877499.999999998</v>
      </c>
      <c r="Q55" s="148">
        <f t="shared" si="3"/>
        <v>-37.561244081951116</v>
      </c>
      <c r="R55" s="148">
        <f t="shared" si="4"/>
        <v>-49.2858619473278</v>
      </c>
      <c r="S55" s="149">
        <f t="shared" si="5"/>
        <v>-22.72099946986357</v>
      </c>
    </row>
    <row r="56" spans="1:19" ht="15">
      <c r="A56" s="132" t="s">
        <v>501</v>
      </c>
      <c r="B56" s="96" t="s">
        <v>405</v>
      </c>
      <c r="C56" s="45">
        <v>24751317</v>
      </c>
      <c r="D56" s="45">
        <v>20952307</v>
      </c>
      <c r="E56" s="45">
        <v>22737519.000000007</v>
      </c>
      <c r="F56" s="45">
        <v>26464583.000000022</v>
      </c>
      <c r="G56" s="148">
        <f t="shared" si="0"/>
        <v>6.921918538718657</v>
      </c>
      <c r="H56" s="148">
        <f t="shared" si="1"/>
        <v>26.308682857692105</v>
      </c>
      <c r="I56" s="149">
        <f t="shared" si="2"/>
        <v>16.391691635309954</v>
      </c>
      <c r="J56" s="46"/>
      <c r="K56" s="41" t="s">
        <v>501</v>
      </c>
      <c r="L56" s="96" t="s">
        <v>405</v>
      </c>
      <c r="M56" s="45">
        <v>15220721</v>
      </c>
      <c r="N56" s="45">
        <v>14763690</v>
      </c>
      <c r="O56" s="45">
        <v>11964910.000000004</v>
      </c>
      <c r="P56" s="140">
        <v>11313205.000000004</v>
      </c>
      <c r="Q56" s="148">
        <f t="shared" si="3"/>
        <v>-25.672344956589086</v>
      </c>
      <c r="R56" s="148">
        <f t="shared" si="4"/>
        <v>-23.37142679099871</v>
      </c>
      <c r="S56" s="149">
        <f t="shared" si="5"/>
        <v>-5.446802357894882</v>
      </c>
    </row>
    <row r="57" spans="1:19" ht="15">
      <c r="A57" s="132" t="s">
        <v>502</v>
      </c>
      <c r="B57" s="96" t="s">
        <v>406</v>
      </c>
      <c r="C57" s="45">
        <v>72444043</v>
      </c>
      <c r="D57" s="45">
        <v>75899466</v>
      </c>
      <c r="E57" s="45">
        <v>82307195.99999993</v>
      </c>
      <c r="F57" s="45">
        <v>87055566.00000004</v>
      </c>
      <c r="G57" s="148">
        <f t="shared" si="0"/>
        <v>20.169391981615448</v>
      </c>
      <c r="H57" s="148">
        <f t="shared" si="1"/>
        <v>14.698522384861107</v>
      </c>
      <c r="I57" s="149">
        <f t="shared" si="2"/>
        <v>5.76908245057956</v>
      </c>
      <c r="J57" s="46"/>
      <c r="K57" s="41" t="s">
        <v>502</v>
      </c>
      <c r="L57" s="96" t="s">
        <v>406</v>
      </c>
      <c r="M57" s="45">
        <v>108855564</v>
      </c>
      <c r="N57" s="45">
        <v>118116456</v>
      </c>
      <c r="O57" s="45">
        <v>139667342.99999964</v>
      </c>
      <c r="P57" s="140">
        <v>138341048.0000001</v>
      </c>
      <c r="Q57" s="148">
        <f t="shared" si="3"/>
        <v>27.086795489847532</v>
      </c>
      <c r="R57" s="148">
        <f t="shared" si="4"/>
        <v>17.12258620424582</v>
      </c>
      <c r="S57" s="149">
        <f t="shared" si="5"/>
        <v>-0.9496099600030021</v>
      </c>
    </row>
    <row r="58" spans="1:19" ht="15">
      <c r="A58" s="132" t="s">
        <v>503</v>
      </c>
      <c r="B58" s="96" t="s">
        <v>34</v>
      </c>
      <c r="C58" s="45">
        <v>46773166</v>
      </c>
      <c r="D58" s="45">
        <v>47297991</v>
      </c>
      <c r="E58" s="45">
        <v>47903008.999999985</v>
      </c>
      <c r="F58" s="45">
        <v>39438119.000000075</v>
      </c>
      <c r="G58" s="148">
        <f t="shared" si="0"/>
        <v>-15.68216913090707</v>
      </c>
      <c r="H58" s="148">
        <f t="shared" si="1"/>
        <v>-16.617771355235632</v>
      </c>
      <c r="I58" s="149">
        <f t="shared" si="2"/>
        <v>-17.670894118571795</v>
      </c>
      <c r="J58" s="46"/>
      <c r="K58" s="41" t="s">
        <v>503</v>
      </c>
      <c r="L58" s="96" t="s">
        <v>34</v>
      </c>
      <c r="M58" s="45">
        <v>106361096</v>
      </c>
      <c r="N58" s="45">
        <v>103343378</v>
      </c>
      <c r="O58" s="45">
        <v>108220901.99999967</v>
      </c>
      <c r="P58" s="140">
        <v>134316451.99999985</v>
      </c>
      <c r="Q58" s="148">
        <f t="shared" si="3"/>
        <v>26.28344108074991</v>
      </c>
      <c r="R58" s="148">
        <f t="shared" si="4"/>
        <v>29.971029203244996</v>
      </c>
      <c r="S58" s="149">
        <f t="shared" si="5"/>
        <v>24.113225373043235</v>
      </c>
    </row>
    <row r="59" spans="1:19" ht="15">
      <c r="A59" s="132" t="s">
        <v>504</v>
      </c>
      <c r="B59" s="96" t="s">
        <v>407</v>
      </c>
      <c r="C59" s="45">
        <v>1560402</v>
      </c>
      <c r="D59" s="45">
        <v>2172319</v>
      </c>
      <c r="E59" s="45">
        <v>4651636.999999999</v>
      </c>
      <c r="F59" s="45">
        <v>4860046.000000001</v>
      </c>
      <c r="G59" s="148">
        <f t="shared" si="0"/>
        <v>211.4611491141386</v>
      </c>
      <c r="H59" s="148">
        <f t="shared" si="1"/>
        <v>123.72616544807647</v>
      </c>
      <c r="I59" s="149">
        <f t="shared" si="2"/>
        <v>4.480336707271064</v>
      </c>
      <c r="J59" s="46"/>
      <c r="K59" s="41" t="s">
        <v>504</v>
      </c>
      <c r="L59" s="96" t="s">
        <v>407</v>
      </c>
      <c r="M59" s="45">
        <v>1390103</v>
      </c>
      <c r="N59" s="45">
        <v>1034045</v>
      </c>
      <c r="O59" s="45">
        <v>2367396.9999999995</v>
      </c>
      <c r="P59" s="140">
        <v>412504.9999999997</v>
      </c>
      <c r="Q59" s="148">
        <f t="shared" si="3"/>
        <v>-70.32558019082042</v>
      </c>
      <c r="R59" s="148">
        <f t="shared" si="4"/>
        <v>-60.10763554777599</v>
      </c>
      <c r="S59" s="149">
        <f t="shared" si="5"/>
        <v>-82.57558829380963</v>
      </c>
    </row>
    <row r="60" spans="1:19" ht="15">
      <c r="A60" s="132" t="s">
        <v>505</v>
      </c>
      <c r="B60" s="96" t="s">
        <v>408</v>
      </c>
      <c r="C60" s="45">
        <v>2010311</v>
      </c>
      <c r="D60" s="45">
        <v>1892024</v>
      </c>
      <c r="E60" s="45">
        <v>958541.0000000001</v>
      </c>
      <c r="F60" s="45">
        <v>204654.00000000003</v>
      </c>
      <c r="G60" s="148">
        <f t="shared" si="0"/>
        <v>-89.81978410305669</v>
      </c>
      <c r="H60" s="148">
        <f t="shared" si="1"/>
        <v>-89.18332959835604</v>
      </c>
      <c r="I60" s="149">
        <f t="shared" si="2"/>
        <v>-78.6494265764323</v>
      </c>
      <c r="J60" s="46"/>
      <c r="K60" s="41" t="s">
        <v>505</v>
      </c>
      <c r="L60" s="96" t="s">
        <v>408</v>
      </c>
      <c r="M60" s="45">
        <v>928871</v>
      </c>
      <c r="N60" s="45">
        <v>1056832</v>
      </c>
      <c r="O60" s="45">
        <v>1034092</v>
      </c>
      <c r="P60" s="140">
        <v>1637766.9999999998</v>
      </c>
      <c r="Q60" s="148">
        <f t="shared" si="3"/>
        <v>76.31802478492708</v>
      </c>
      <c r="R60" s="148">
        <f t="shared" si="4"/>
        <v>54.96947480772724</v>
      </c>
      <c r="S60" s="149">
        <f t="shared" si="5"/>
        <v>58.37730105251754</v>
      </c>
    </row>
    <row r="61" spans="1:19" ht="15">
      <c r="A61" s="132" t="s">
        <v>506</v>
      </c>
      <c r="B61" s="96" t="s">
        <v>409</v>
      </c>
      <c r="C61" s="45">
        <v>12207889</v>
      </c>
      <c r="D61" s="45">
        <v>13075183</v>
      </c>
      <c r="E61" s="45">
        <v>18621598.000000015</v>
      </c>
      <c r="F61" s="45">
        <v>24642225.00000001</v>
      </c>
      <c r="G61" s="148">
        <f t="shared" si="0"/>
        <v>101.85492348431418</v>
      </c>
      <c r="H61" s="148">
        <f t="shared" si="1"/>
        <v>88.4656222402395</v>
      </c>
      <c r="I61" s="149">
        <f t="shared" si="2"/>
        <v>32.33141967730154</v>
      </c>
      <c r="J61" s="46"/>
      <c r="K61" s="41" t="s">
        <v>506</v>
      </c>
      <c r="L61" s="96" t="s">
        <v>409</v>
      </c>
      <c r="M61" s="45">
        <v>3257424</v>
      </c>
      <c r="N61" s="45">
        <v>3746947</v>
      </c>
      <c r="O61" s="45">
        <v>4349338.999999998</v>
      </c>
      <c r="P61" s="140">
        <v>4729539.000000002</v>
      </c>
      <c r="Q61" s="148">
        <f t="shared" si="3"/>
        <v>45.19261232188384</v>
      </c>
      <c r="R61" s="148">
        <f t="shared" si="4"/>
        <v>26.22380300548693</v>
      </c>
      <c r="S61" s="149">
        <f t="shared" si="5"/>
        <v>8.741558199993221</v>
      </c>
    </row>
    <row r="62" spans="1:19" ht="15">
      <c r="A62" s="132" t="s">
        <v>507</v>
      </c>
      <c r="B62" s="96" t="s">
        <v>410</v>
      </c>
      <c r="C62" s="45">
        <v>14844632</v>
      </c>
      <c r="D62" s="45">
        <v>17365462</v>
      </c>
      <c r="E62" s="45">
        <v>15030746.999999998</v>
      </c>
      <c r="F62" s="45">
        <v>18260888.000000004</v>
      </c>
      <c r="G62" s="148">
        <f t="shared" si="0"/>
        <v>23.013409830570424</v>
      </c>
      <c r="H62" s="148">
        <f t="shared" si="1"/>
        <v>5.15636151805235</v>
      </c>
      <c r="I62" s="149">
        <f t="shared" si="2"/>
        <v>21.490222674894383</v>
      </c>
      <c r="J62" s="46"/>
      <c r="K62" s="41" t="s">
        <v>507</v>
      </c>
      <c r="L62" s="96" t="s">
        <v>410</v>
      </c>
      <c r="M62" s="45">
        <v>33259</v>
      </c>
      <c r="N62" s="45">
        <v>21309</v>
      </c>
      <c r="O62" s="45">
        <v>47690</v>
      </c>
      <c r="P62" s="140">
        <v>4710</v>
      </c>
      <c r="Q62" s="148">
        <f t="shared" si="3"/>
        <v>-85.8384196758772</v>
      </c>
      <c r="R62" s="148">
        <f t="shared" si="4"/>
        <v>-77.89666338166973</v>
      </c>
      <c r="S62" s="149">
        <f t="shared" si="5"/>
        <v>-90.12371566366114</v>
      </c>
    </row>
    <row r="63" spans="1:19" ht="15">
      <c r="A63" s="132" t="s">
        <v>508</v>
      </c>
      <c r="B63" s="96" t="s">
        <v>411</v>
      </c>
      <c r="C63" s="45">
        <v>8269093</v>
      </c>
      <c r="D63" s="45">
        <v>6990523</v>
      </c>
      <c r="E63" s="45">
        <v>9016999.999999993</v>
      </c>
      <c r="F63" s="45">
        <v>5539371</v>
      </c>
      <c r="G63" s="148">
        <f t="shared" si="0"/>
        <v>-33.011141608880195</v>
      </c>
      <c r="H63" s="148">
        <f t="shared" si="1"/>
        <v>-20.75884737093348</v>
      </c>
      <c r="I63" s="149">
        <f t="shared" si="2"/>
        <v>-38.56747255184646</v>
      </c>
      <c r="J63" s="46"/>
      <c r="K63" s="41" t="s">
        <v>508</v>
      </c>
      <c r="L63" s="96" t="s">
        <v>411</v>
      </c>
      <c r="M63" s="45">
        <v>2836183</v>
      </c>
      <c r="N63" s="45">
        <v>1963787</v>
      </c>
      <c r="O63" s="45">
        <v>1706412.0000000012</v>
      </c>
      <c r="P63" s="140">
        <v>2957069.0000000014</v>
      </c>
      <c r="Q63" s="148">
        <f t="shared" si="3"/>
        <v>4.262277857246914</v>
      </c>
      <c r="R63" s="148">
        <f t="shared" si="4"/>
        <v>50.57992541961025</v>
      </c>
      <c r="S63" s="149">
        <f t="shared" si="5"/>
        <v>73.29162007768343</v>
      </c>
    </row>
    <row r="64" spans="1:19" ht="15">
      <c r="A64" s="132" t="s">
        <v>509</v>
      </c>
      <c r="B64" s="96" t="s">
        <v>35</v>
      </c>
      <c r="C64" s="45">
        <v>841155</v>
      </c>
      <c r="D64" s="45">
        <v>811227</v>
      </c>
      <c r="E64" s="45">
        <v>823549.0000000001</v>
      </c>
      <c r="F64" s="45">
        <v>821642.9999999995</v>
      </c>
      <c r="G64" s="148">
        <f t="shared" si="0"/>
        <v>-2.3196675999073335</v>
      </c>
      <c r="H64" s="148">
        <f t="shared" si="1"/>
        <v>1.2839809325872409</v>
      </c>
      <c r="I64" s="149">
        <f t="shared" si="2"/>
        <v>-0.23143735224019224</v>
      </c>
      <c r="J64" s="46"/>
      <c r="K64" s="41" t="s">
        <v>509</v>
      </c>
      <c r="L64" s="96" t="s">
        <v>35</v>
      </c>
      <c r="M64" s="45">
        <v>2686767</v>
      </c>
      <c r="N64" s="45">
        <v>1569292</v>
      </c>
      <c r="O64" s="45">
        <v>2850727.9999999995</v>
      </c>
      <c r="P64" s="140">
        <v>2616974.0000000005</v>
      </c>
      <c r="Q64" s="148">
        <f t="shared" si="3"/>
        <v>-2.597657333144241</v>
      </c>
      <c r="R64" s="148">
        <f t="shared" si="4"/>
        <v>66.76144401424341</v>
      </c>
      <c r="S64" s="149">
        <f t="shared" si="5"/>
        <v>-8.19980019138967</v>
      </c>
    </row>
    <row r="65" spans="1:19" ht="15">
      <c r="A65" s="132" t="s">
        <v>510</v>
      </c>
      <c r="B65" s="96" t="s">
        <v>412</v>
      </c>
      <c r="C65" s="45">
        <v>16126153</v>
      </c>
      <c r="D65" s="45">
        <v>16815450</v>
      </c>
      <c r="E65" s="45">
        <v>18213263.999999985</v>
      </c>
      <c r="F65" s="45">
        <v>17613153.999999996</v>
      </c>
      <c r="G65" s="148">
        <f t="shared" si="0"/>
        <v>9.221052286927929</v>
      </c>
      <c r="H65" s="148">
        <f t="shared" si="1"/>
        <v>4.74387542408914</v>
      </c>
      <c r="I65" s="149">
        <f t="shared" si="2"/>
        <v>-3.294906393494273</v>
      </c>
      <c r="J65" s="46"/>
      <c r="K65" s="41" t="s">
        <v>510</v>
      </c>
      <c r="L65" s="96" t="s">
        <v>412</v>
      </c>
      <c r="M65" s="45">
        <v>26391829</v>
      </c>
      <c r="N65" s="45">
        <v>26611127</v>
      </c>
      <c r="O65" s="45">
        <v>25810608.999999978</v>
      </c>
      <c r="P65" s="140">
        <v>28050502.99999997</v>
      </c>
      <c r="Q65" s="148">
        <f t="shared" si="3"/>
        <v>6.284801254206258</v>
      </c>
      <c r="R65" s="148">
        <f t="shared" si="4"/>
        <v>5.408925371706246</v>
      </c>
      <c r="S65" s="149">
        <f t="shared" si="5"/>
        <v>8.678191204244712</v>
      </c>
    </row>
    <row r="66" spans="1:19" ht="15">
      <c r="A66" s="132" t="s">
        <v>511</v>
      </c>
      <c r="B66" s="96" t="s">
        <v>413</v>
      </c>
      <c r="C66" s="45">
        <v>120471973</v>
      </c>
      <c r="D66" s="45">
        <v>149956379</v>
      </c>
      <c r="E66" s="45">
        <v>210351965.00000003</v>
      </c>
      <c r="F66" s="45">
        <v>239930705.00000003</v>
      </c>
      <c r="G66" s="148">
        <f t="shared" si="0"/>
        <v>99.15894047821399</v>
      </c>
      <c r="H66" s="148">
        <f t="shared" si="1"/>
        <v>60.000332496692266</v>
      </c>
      <c r="I66" s="149">
        <f t="shared" si="2"/>
        <v>14.061546798481302</v>
      </c>
      <c r="J66" s="46"/>
      <c r="K66" s="41" t="s">
        <v>511</v>
      </c>
      <c r="L66" s="96" t="s">
        <v>413</v>
      </c>
      <c r="M66" s="45">
        <v>37386839</v>
      </c>
      <c r="N66" s="45">
        <v>35400507</v>
      </c>
      <c r="O66" s="45">
        <v>44601056.00000003</v>
      </c>
      <c r="P66" s="140">
        <v>64025485.99999994</v>
      </c>
      <c r="Q66" s="148">
        <f t="shared" si="3"/>
        <v>71.25140213110805</v>
      </c>
      <c r="R66" s="148">
        <f t="shared" si="4"/>
        <v>80.86036451398829</v>
      </c>
      <c r="S66" s="149">
        <f t="shared" si="5"/>
        <v>43.55150245769943</v>
      </c>
    </row>
    <row r="67" spans="1:19" ht="15">
      <c r="A67" s="132" t="s">
        <v>512</v>
      </c>
      <c r="B67" s="96" t="s">
        <v>414</v>
      </c>
      <c r="C67" s="45">
        <v>14211511</v>
      </c>
      <c r="D67" s="45">
        <v>13626162</v>
      </c>
      <c r="E67" s="45">
        <v>17469084.000000007</v>
      </c>
      <c r="F67" s="45">
        <v>21773521.99999999</v>
      </c>
      <c r="G67" s="148">
        <f t="shared" si="0"/>
        <v>53.21046439045074</v>
      </c>
      <c r="H67" s="148">
        <f t="shared" si="1"/>
        <v>59.79203828634937</v>
      </c>
      <c r="I67" s="149">
        <f t="shared" si="2"/>
        <v>24.64031886274047</v>
      </c>
      <c r="J67" s="46"/>
      <c r="K67" s="41" t="s">
        <v>512</v>
      </c>
      <c r="L67" s="96" t="s">
        <v>414</v>
      </c>
      <c r="M67" s="45">
        <v>3607432</v>
      </c>
      <c r="N67" s="45">
        <v>4073023</v>
      </c>
      <c r="O67" s="45">
        <v>5528625.000000003</v>
      </c>
      <c r="P67" s="140">
        <v>2791623</v>
      </c>
      <c r="Q67" s="148">
        <f t="shared" si="3"/>
        <v>-22.614674372240415</v>
      </c>
      <c r="R67" s="148">
        <f t="shared" si="4"/>
        <v>-31.46066201934042</v>
      </c>
      <c r="S67" s="149">
        <f t="shared" si="5"/>
        <v>-49.50601641456965</v>
      </c>
    </row>
    <row r="68" spans="1:19" ht="15">
      <c r="A68" s="132" t="s">
        <v>513</v>
      </c>
      <c r="B68" s="96" t="s">
        <v>415</v>
      </c>
      <c r="C68" s="45">
        <v>3384196</v>
      </c>
      <c r="D68" s="45">
        <v>3871324</v>
      </c>
      <c r="E68" s="45">
        <v>4917143.000000003</v>
      </c>
      <c r="F68" s="45">
        <v>6154598.000000005</v>
      </c>
      <c r="G68" s="148">
        <f t="shared" si="0"/>
        <v>81.86292992486264</v>
      </c>
      <c r="H68" s="148">
        <f t="shared" si="1"/>
        <v>58.979150285535496</v>
      </c>
      <c r="I68" s="149">
        <f t="shared" si="2"/>
        <v>25.16613814159973</v>
      </c>
      <c r="J68" s="46"/>
      <c r="K68" s="41" t="s">
        <v>513</v>
      </c>
      <c r="L68" s="96" t="s">
        <v>415</v>
      </c>
      <c r="M68" s="45">
        <v>16025375</v>
      </c>
      <c r="N68" s="45">
        <v>11696410</v>
      </c>
      <c r="O68" s="45">
        <v>5216198.999999998</v>
      </c>
      <c r="P68" s="140">
        <v>11682603.999999998</v>
      </c>
      <c r="Q68" s="148">
        <f t="shared" si="3"/>
        <v>-27.099340889058766</v>
      </c>
      <c r="R68" s="148">
        <f t="shared" si="4"/>
        <v>-0.11803621795066022</v>
      </c>
      <c r="S68" s="149">
        <f t="shared" si="5"/>
        <v>123.96775889876906</v>
      </c>
    </row>
    <row r="69" spans="1:19" ht="15">
      <c r="A69" s="132" t="s">
        <v>514</v>
      </c>
      <c r="B69" s="96" t="s">
        <v>416</v>
      </c>
      <c r="C69" s="45">
        <v>93472076</v>
      </c>
      <c r="D69" s="45">
        <v>81318301</v>
      </c>
      <c r="E69" s="45">
        <v>121569941.00000003</v>
      </c>
      <c r="F69" s="45">
        <v>133931272.99999982</v>
      </c>
      <c r="G69" s="148">
        <f t="shared" si="0"/>
        <v>43.2847955575522</v>
      </c>
      <c r="H69" s="148">
        <f t="shared" si="1"/>
        <v>64.70003843292278</v>
      </c>
      <c r="I69" s="149">
        <f t="shared" si="2"/>
        <v>10.168082585480391</v>
      </c>
      <c r="J69" s="46"/>
      <c r="K69" s="41" t="s">
        <v>514</v>
      </c>
      <c r="L69" s="96" t="s">
        <v>416</v>
      </c>
      <c r="M69" s="45">
        <v>248173284</v>
      </c>
      <c r="N69" s="45">
        <v>213254531</v>
      </c>
      <c r="O69" s="45">
        <v>238020020.00000024</v>
      </c>
      <c r="P69" s="140">
        <v>263650272.9999999</v>
      </c>
      <c r="Q69" s="148">
        <f t="shared" si="3"/>
        <v>6.236363862598495</v>
      </c>
      <c r="R69" s="148">
        <f t="shared" si="4"/>
        <v>23.631733292456943</v>
      </c>
      <c r="S69" s="149">
        <f t="shared" si="5"/>
        <v>10.768108077631311</v>
      </c>
    </row>
    <row r="70" spans="1:19" ht="15">
      <c r="A70" s="132" t="s">
        <v>515</v>
      </c>
      <c r="B70" s="96" t="s">
        <v>417</v>
      </c>
      <c r="C70" s="45">
        <v>1818926</v>
      </c>
      <c r="D70" s="45">
        <v>752825</v>
      </c>
      <c r="E70" s="45">
        <v>1062553</v>
      </c>
      <c r="F70" s="45">
        <v>671268</v>
      </c>
      <c r="G70" s="148">
        <f t="shared" si="0"/>
        <v>-63.09536506707805</v>
      </c>
      <c r="H70" s="148">
        <f t="shared" si="1"/>
        <v>-10.833460631620895</v>
      </c>
      <c r="I70" s="149">
        <f t="shared" si="2"/>
        <v>-36.82498661243251</v>
      </c>
      <c r="J70" s="46"/>
      <c r="K70" s="41" t="s">
        <v>515</v>
      </c>
      <c r="L70" s="96" t="s">
        <v>417</v>
      </c>
      <c r="M70" s="45">
        <v>370454</v>
      </c>
      <c r="N70" s="45">
        <v>333311</v>
      </c>
      <c r="O70" s="45">
        <v>328421.0000000001</v>
      </c>
      <c r="P70" s="140">
        <v>146382.99999999997</v>
      </c>
      <c r="Q70" s="148">
        <f t="shared" si="3"/>
        <v>-60.48551237130656</v>
      </c>
      <c r="R70" s="148">
        <f t="shared" si="4"/>
        <v>-56.08215750455282</v>
      </c>
      <c r="S70" s="149">
        <f t="shared" si="5"/>
        <v>-55.428246062218946</v>
      </c>
    </row>
    <row r="71" spans="1:19" ht="15">
      <c r="A71" s="132" t="s">
        <v>516</v>
      </c>
      <c r="B71" s="96" t="s">
        <v>418</v>
      </c>
      <c r="C71" s="45">
        <v>9369811</v>
      </c>
      <c r="D71" s="45">
        <v>8657525</v>
      </c>
      <c r="E71" s="45">
        <v>11309719.000000002</v>
      </c>
      <c r="F71" s="45">
        <v>65050091.000000015</v>
      </c>
      <c r="G71" s="148">
        <f aca="true" t="shared" si="6" ref="G71:G122">F71/C71*100-100</f>
        <v>594.2519011322643</v>
      </c>
      <c r="H71" s="148">
        <f aca="true" t="shared" si="7" ref="H71:H122">F71/D71*100-100</f>
        <v>651.3705244859243</v>
      </c>
      <c r="I71" s="149">
        <f aca="true" t="shared" si="8" ref="I71:I122">F71/E71*100-100</f>
        <v>475.16982517425936</v>
      </c>
      <c r="J71" s="46"/>
      <c r="K71" s="41" t="s">
        <v>516</v>
      </c>
      <c r="L71" s="96" t="s">
        <v>418</v>
      </c>
      <c r="M71" s="45">
        <v>46885225</v>
      </c>
      <c r="N71" s="45">
        <v>68149033</v>
      </c>
      <c r="O71" s="45">
        <v>89135763</v>
      </c>
      <c r="P71" s="140">
        <v>79364118.00000003</v>
      </c>
      <c r="Q71" s="148">
        <f aca="true" t="shared" si="9" ref="Q71:Q122">P71/M71*100-100</f>
        <v>69.27319427388912</v>
      </c>
      <c r="R71" s="148">
        <f aca="true" t="shared" si="10" ref="R71:R122">P71/N71*100-100</f>
        <v>16.45670452873489</v>
      </c>
      <c r="S71" s="149">
        <f aca="true" t="shared" si="11" ref="S71:S122">P71/O71*100-100</f>
        <v>-10.962653676953408</v>
      </c>
    </row>
    <row r="72" spans="1:19" ht="15">
      <c r="A72" s="132" t="s">
        <v>517</v>
      </c>
      <c r="B72" s="96" t="s">
        <v>419</v>
      </c>
      <c r="C72" s="45">
        <v>1825463</v>
      </c>
      <c r="D72" s="45">
        <v>1855776</v>
      </c>
      <c r="E72" s="45">
        <v>10943544.000000006</v>
      </c>
      <c r="F72" s="45">
        <v>2658002.9999999995</v>
      </c>
      <c r="G72" s="148">
        <f t="shared" si="6"/>
        <v>45.60705968841873</v>
      </c>
      <c r="H72" s="148">
        <f t="shared" si="7"/>
        <v>43.2286547514355</v>
      </c>
      <c r="I72" s="149">
        <f t="shared" si="8"/>
        <v>-75.71167987262629</v>
      </c>
      <c r="J72" s="46"/>
      <c r="K72" s="41" t="s">
        <v>517</v>
      </c>
      <c r="L72" s="96" t="s">
        <v>419</v>
      </c>
      <c r="M72" s="45">
        <v>7722966</v>
      </c>
      <c r="N72" s="45">
        <v>13982703</v>
      </c>
      <c r="O72" s="45">
        <v>8763699</v>
      </c>
      <c r="P72" s="140">
        <v>8387169.999999999</v>
      </c>
      <c r="Q72" s="148">
        <f t="shared" si="9"/>
        <v>8.600374519323267</v>
      </c>
      <c r="R72" s="148">
        <f t="shared" si="10"/>
        <v>-40.017534521043615</v>
      </c>
      <c r="S72" s="149">
        <f t="shared" si="11"/>
        <v>-4.296462030473663</v>
      </c>
    </row>
    <row r="73" spans="1:19" ht="15">
      <c r="A73" s="132" t="s">
        <v>518</v>
      </c>
      <c r="B73" s="96" t="s">
        <v>420</v>
      </c>
      <c r="C73" s="45">
        <v>2237328</v>
      </c>
      <c r="D73" s="45">
        <v>1836787</v>
      </c>
      <c r="E73" s="45">
        <v>1887985.0000000002</v>
      </c>
      <c r="F73" s="45">
        <v>1102776</v>
      </c>
      <c r="G73" s="148">
        <f t="shared" si="6"/>
        <v>-50.710132801270085</v>
      </c>
      <c r="H73" s="148">
        <f t="shared" si="7"/>
        <v>-39.96168309118041</v>
      </c>
      <c r="I73" s="149">
        <f t="shared" si="8"/>
        <v>-41.58979017312109</v>
      </c>
      <c r="J73" s="46"/>
      <c r="K73" s="41" t="s">
        <v>518</v>
      </c>
      <c r="L73" s="96" t="s">
        <v>420</v>
      </c>
      <c r="M73" s="45">
        <v>1258182</v>
      </c>
      <c r="N73" s="45">
        <v>671495</v>
      </c>
      <c r="O73" s="45">
        <v>918011.9999999998</v>
      </c>
      <c r="P73" s="140">
        <v>1258203.9999999998</v>
      </c>
      <c r="Q73" s="148">
        <f t="shared" si="9"/>
        <v>0.0017485546605939817</v>
      </c>
      <c r="R73" s="148">
        <f t="shared" si="10"/>
        <v>87.37354708523515</v>
      </c>
      <c r="S73" s="149">
        <f t="shared" si="11"/>
        <v>37.05746765837486</v>
      </c>
    </row>
    <row r="74" spans="1:19" ht="15">
      <c r="A74" s="132" t="s">
        <v>519</v>
      </c>
      <c r="B74" s="96" t="s">
        <v>421</v>
      </c>
      <c r="C74" s="45">
        <v>78888</v>
      </c>
      <c r="D74" s="45">
        <v>62230</v>
      </c>
      <c r="E74" s="45">
        <v>118154.99999999999</v>
      </c>
      <c r="F74" s="45">
        <v>119146.00000000001</v>
      </c>
      <c r="G74" s="148">
        <f t="shared" si="6"/>
        <v>51.03184261231115</v>
      </c>
      <c r="H74" s="148">
        <f t="shared" si="7"/>
        <v>91.46071026835932</v>
      </c>
      <c r="I74" s="149">
        <f t="shared" si="8"/>
        <v>0.8387287884558532</v>
      </c>
      <c r="J74" s="46"/>
      <c r="K74" s="41" t="s">
        <v>519</v>
      </c>
      <c r="L74" s="96" t="s">
        <v>421</v>
      </c>
      <c r="M74" s="45">
        <v>251091</v>
      </c>
      <c r="N74" s="45">
        <v>310001</v>
      </c>
      <c r="O74" s="45">
        <v>498553</v>
      </c>
      <c r="P74" s="140">
        <v>447758</v>
      </c>
      <c r="Q74" s="148">
        <f t="shared" si="9"/>
        <v>78.3249897447539</v>
      </c>
      <c r="R74" s="148">
        <f t="shared" si="10"/>
        <v>44.43759858839164</v>
      </c>
      <c r="S74" s="149">
        <f t="shared" si="11"/>
        <v>-10.188485476970357</v>
      </c>
    </row>
    <row r="75" spans="1:19" ht="15">
      <c r="A75" s="132" t="s">
        <v>520</v>
      </c>
      <c r="B75" s="96" t="s">
        <v>422</v>
      </c>
      <c r="C75" s="45">
        <v>120481116</v>
      </c>
      <c r="D75" s="45">
        <v>77444044</v>
      </c>
      <c r="E75" s="45">
        <v>84701786.99999985</v>
      </c>
      <c r="F75" s="45">
        <v>74506810.00000007</v>
      </c>
      <c r="G75" s="148">
        <f t="shared" si="6"/>
        <v>-38.15893106435031</v>
      </c>
      <c r="H75" s="148">
        <f t="shared" si="7"/>
        <v>-3.7927177459895205</v>
      </c>
      <c r="I75" s="149">
        <f t="shared" si="8"/>
        <v>-12.03631866704275</v>
      </c>
      <c r="J75" s="46"/>
      <c r="K75" s="41" t="s">
        <v>520</v>
      </c>
      <c r="L75" s="96" t="s">
        <v>422</v>
      </c>
      <c r="M75" s="45">
        <v>112696057</v>
      </c>
      <c r="N75" s="45">
        <v>109986919</v>
      </c>
      <c r="O75" s="45">
        <v>110073567.99999994</v>
      </c>
      <c r="P75" s="140">
        <v>85405581.00000012</v>
      </c>
      <c r="Q75" s="148">
        <f t="shared" si="9"/>
        <v>-24.215998967914103</v>
      </c>
      <c r="R75" s="148">
        <f t="shared" si="10"/>
        <v>-22.349328650618787</v>
      </c>
      <c r="S75" s="149">
        <f t="shared" si="11"/>
        <v>-22.410454615225916</v>
      </c>
    </row>
    <row r="76" spans="1:19" ht="15">
      <c r="A76" s="132" t="s">
        <v>521</v>
      </c>
      <c r="B76" s="96" t="s">
        <v>423</v>
      </c>
      <c r="C76" s="45">
        <v>35045403</v>
      </c>
      <c r="D76" s="45">
        <v>37280092</v>
      </c>
      <c r="E76" s="45">
        <v>35448097.00000001</v>
      </c>
      <c r="F76" s="45">
        <v>33089336.99999998</v>
      </c>
      <c r="G76" s="148">
        <f t="shared" si="6"/>
        <v>-5.581519493441178</v>
      </c>
      <c r="H76" s="148">
        <f t="shared" si="7"/>
        <v>-11.241267859532158</v>
      </c>
      <c r="I76" s="149">
        <f t="shared" si="8"/>
        <v>-6.654123069004314</v>
      </c>
      <c r="J76" s="46"/>
      <c r="K76" s="41" t="s">
        <v>521</v>
      </c>
      <c r="L76" s="96" t="s">
        <v>423</v>
      </c>
      <c r="M76" s="45">
        <v>86567775</v>
      </c>
      <c r="N76" s="45">
        <v>88078804</v>
      </c>
      <c r="O76" s="45">
        <v>88736890</v>
      </c>
      <c r="P76" s="140">
        <v>82680436</v>
      </c>
      <c r="Q76" s="148">
        <f t="shared" si="9"/>
        <v>-4.490515090632741</v>
      </c>
      <c r="R76" s="148">
        <f t="shared" si="10"/>
        <v>-6.129020553003869</v>
      </c>
      <c r="S76" s="149">
        <f t="shared" si="11"/>
        <v>-6.825181725435726</v>
      </c>
    </row>
    <row r="77" spans="1:19" ht="15">
      <c r="A77" s="132" t="s">
        <v>522</v>
      </c>
      <c r="B77" s="96" t="s">
        <v>424</v>
      </c>
      <c r="C77" s="45">
        <v>3960852</v>
      </c>
      <c r="D77" s="45">
        <v>3430369</v>
      </c>
      <c r="E77" s="45">
        <v>3315254.0000000014</v>
      </c>
      <c r="F77" s="45">
        <v>3349229.9999999977</v>
      </c>
      <c r="G77" s="148">
        <f t="shared" si="6"/>
        <v>-15.44167769964649</v>
      </c>
      <c r="H77" s="148">
        <f t="shared" si="7"/>
        <v>-2.3653140522201</v>
      </c>
      <c r="I77" s="149">
        <f t="shared" si="8"/>
        <v>1.024838519160113</v>
      </c>
      <c r="J77" s="46"/>
      <c r="K77" s="41" t="s">
        <v>522</v>
      </c>
      <c r="L77" s="96" t="s">
        <v>424</v>
      </c>
      <c r="M77" s="45">
        <v>2782564</v>
      </c>
      <c r="N77" s="45">
        <v>3401300</v>
      </c>
      <c r="O77" s="45">
        <v>4090429.0000000005</v>
      </c>
      <c r="P77" s="140">
        <v>2537261.999999999</v>
      </c>
      <c r="Q77" s="148">
        <f t="shared" si="9"/>
        <v>-8.815682226895802</v>
      </c>
      <c r="R77" s="148">
        <f t="shared" si="10"/>
        <v>-25.403169376414922</v>
      </c>
      <c r="S77" s="149">
        <f t="shared" si="11"/>
        <v>-37.97076052414066</v>
      </c>
    </row>
    <row r="78" spans="1:19" ht="15">
      <c r="A78" s="132" t="s">
        <v>523</v>
      </c>
      <c r="B78" s="96" t="s">
        <v>425</v>
      </c>
      <c r="C78" s="45">
        <v>15119488</v>
      </c>
      <c r="D78" s="45">
        <v>14486247</v>
      </c>
      <c r="E78" s="45">
        <v>17333129.999999996</v>
      </c>
      <c r="F78" s="45">
        <v>21452691.999999985</v>
      </c>
      <c r="G78" s="148">
        <f t="shared" si="6"/>
        <v>41.88768826034311</v>
      </c>
      <c r="H78" s="148">
        <f t="shared" si="7"/>
        <v>48.09006086945766</v>
      </c>
      <c r="I78" s="149">
        <f t="shared" si="8"/>
        <v>23.766982651142584</v>
      </c>
      <c r="J78" s="46"/>
      <c r="K78" s="41" t="s">
        <v>523</v>
      </c>
      <c r="L78" s="96" t="s">
        <v>425</v>
      </c>
      <c r="M78" s="45">
        <v>6931774</v>
      </c>
      <c r="N78" s="45">
        <v>6048227</v>
      </c>
      <c r="O78" s="45">
        <v>9904404.999999998</v>
      </c>
      <c r="P78" s="140">
        <v>10971984.00000001</v>
      </c>
      <c r="Q78" s="148">
        <f t="shared" si="9"/>
        <v>58.28536821887167</v>
      </c>
      <c r="R78" s="148">
        <f t="shared" si="10"/>
        <v>81.40827055598291</v>
      </c>
      <c r="S78" s="149">
        <f t="shared" si="11"/>
        <v>10.778830227560476</v>
      </c>
    </row>
    <row r="79" spans="1:19" ht="15">
      <c r="A79" s="132" t="s">
        <v>524</v>
      </c>
      <c r="B79" s="96" t="s">
        <v>426</v>
      </c>
      <c r="C79" s="45">
        <v>8422417</v>
      </c>
      <c r="D79" s="45">
        <v>5110391</v>
      </c>
      <c r="E79" s="45">
        <v>6079601.000000002</v>
      </c>
      <c r="F79" s="45">
        <v>7343669.999999999</v>
      </c>
      <c r="G79" s="148">
        <f t="shared" si="6"/>
        <v>-12.808045481481159</v>
      </c>
      <c r="H79" s="148">
        <f t="shared" si="7"/>
        <v>43.70074618556583</v>
      </c>
      <c r="I79" s="149">
        <f t="shared" si="8"/>
        <v>20.791973025861353</v>
      </c>
      <c r="J79" s="46"/>
      <c r="K79" s="41" t="s">
        <v>524</v>
      </c>
      <c r="L79" s="96" t="s">
        <v>426</v>
      </c>
      <c r="M79" s="45">
        <v>7952083</v>
      </c>
      <c r="N79" s="45">
        <v>5751271</v>
      </c>
      <c r="O79" s="45">
        <v>3069246.000000001</v>
      </c>
      <c r="P79" s="140">
        <v>3766794.9999999995</v>
      </c>
      <c r="Q79" s="148">
        <f t="shared" si="9"/>
        <v>-52.63134200183776</v>
      </c>
      <c r="R79" s="148">
        <f t="shared" si="10"/>
        <v>-34.504998981964164</v>
      </c>
      <c r="S79" s="149">
        <f t="shared" si="11"/>
        <v>22.72704762016464</v>
      </c>
    </row>
    <row r="80" spans="1:19" ht="15">
      <c r="A80" s="132" t="s">
        <v>525</v>
      </c>
      <c r="B80" s="96" t="s">
        <v>427</v>
      </c>
      <c r="C80" s="45">
        <v>15988050</v>
      </c>
      <c r="D80" s="45">
        <v>14627535</v>
      </c>
      <c r="E80" s="45">
        <v>16020028.000000002</v>
      </c>
      <c r="F80" s="45">
        <v>15593937.000000015</v>
      </c>
      <c r="G80" s="148">
        <f t="shared" si="6"/>
        <v>-2.4650473322261632</v>
      </c>
      <c r="H80" s="148">
        <f t="shared" si="7"/>
        <v>6.60673175623927</v>
      </c>
      <c r="I80" s="149">
        <f t="shared" si="8"/>
        <v>-2.6597394211794523</v>
      </c>
      <c r="J80" s="46"/>
      <c r="K80" s="41" t="s">
        <v>525</v>
      </c>
      <c r="L80" s="96" t="s">
        <v>427</v>
      </c>
      <c r="M80" s="45">
        <v>961703</v>
      </c>
      <c r="N80" s="45">
        <v>1190124</v>
      </c>
      <c r="O80" s="45">
        <v>1078150.0000000002</v>
      </c>
      <c r="P80" s="140">
        <v>1195380.0000000007</v>
      </c>
      <c r="Q80" s="148">
        <f t="shared" si="9"/>
        <v>24.298250083445794</v>
      </c>
      <c r="R80" s="148">
        <f t="shared" si="10"/>
        <v>0.44163465319586237</v>
      </c>
      <c r="S80" s="149">
        <f t="shared" si="11"/>
        <v>10.873255112924966</v>
      </c>
    </row>
    <row r="81" spans="1:19" ht="15">
      <c r="A81" s="132" t="s">
        <v>526</v>
      </c>
      <c r="B81" s="96" t="s">
        <v>428</v>
      </c>
      <c r="C81" s="45">
        <v>41454465</v>
      </c>
      <c r="D81" s="45">
        <v>37790292</v>
      </c>
      <c r="E81" s="45">
        <v>47334181.99999998</v>
      </c>
      <c r="F81" s="45">
        <v>47345053.99999996</v>
      </c>
      <c r="G81" s="148">
        <f t="shared" si="6"/>
        <v>14.209781744861402</v>
      </c>
      <c r="H81" s="148">
        <f t="shared" si="7"/>
        <v>25.283641629442727</v>
      </c>
      <c r="I81" s="149">
        <f t="shared" si="8"/>
        <v>0.02296860226714159</v>
      </c>
      <c r="J81" s="46"/>
      <c r="K81" s="41" t="s">
        <v>526</v>
      </c>
      <c r="L81" s="96" t="s">
        <v>428</v>
      </c>
      <c r="M81" s="45">
        <v>30553795</v>
      </c>
      <c r="N81" s="45">
        <v>32521347</v>
      </c>
      <c r="O81" s="45">
        <v>35502637.00000002</v>
      </c>
      <c r="P81" s="140">
        <v>34451275</v>
      </c>
      <c r="Q81" s="148">
        <f t="shared" si="9"/>
        <v>12.756124075585376</v>
      </c>
      <c r="R81" s="148">
        <f t="shared" si="10"/>
        <v>5.93434214148634</v>
      </c>
      <c r="S81" s="149">
        <f t="shared" si="11"/>
        <v>-2.9613631235336726</v>
      </c>
    </row>
    <row r="82" spans="1:19" ht="15">
      <c r="A82" s="132" t="s">
        <v>527</v>
      </c>
      <c r="B82" s="96" t="s">
        <v>429</v>
      </c>
      <c r="C82" s="45">
        <v>1402576</v>
      </c>
      <c r="D82" s="45">
        <v>2032411</v>
      </c>
      <c r="E82" s="45">
        <v>3118075</v>
      </c>
      <c r="F82" s="45">
        <v>2555021.0000000005</v>
      </c>
      <c r="G82" s="148">
        <f t="shared" si="6"/>
        <v>82.16631398227264</v>
      </c>
      <c r="H82" s="148">
        <f t="shared" si="7"/>
        <v>25.713795093610514</v>
      </c>
      <c r="I82" s="149">
        <f t="shared" si="8"/>
        <v>-18.05774396061672</v>
      </c>
      <c r="J82" s="46"/>
      <c r="K82" s="41" t="s">
        <v>527</v>
      </c>
      <c r="L82" s="96" t="s">
        <v>429</v>
      </c>
      <c r="M82" s="45">
        <v>990409</v>
      </c>
      <c r="N82" s="45">
        <v>766649</v>
      </c>
      <c r="O82" s="45">
        <v>961030.9999999999</v>
      </c>
      <c r="P82" s="140">
        <v>1725947.0000000002</v>
      </c>
      <c r="Q82" s="148">
        <f t="shared" si="9"/>
        <v>74.26608603112456</v>
      </c>
      <c r="R82" s="148">
        <f t="shared" si="10"/>
        <v>125.12870948765342</v>
      </c>
      <c r="S82" s="149">
        <f t="shared" si="11"/>
        <v>79.59327014425136</v>
      </c>
    </row>
    <row r="83" spans="1:19" ht="15">
      <c r="A83" s="132" t="s">
        <v>528</v>
      </c>
      <c r="B83" s="96" t="s">
        <v>430</v>
      </c>
      <c r="C83" s="45">
        <v>961193</v>
      </c>
      <c r="D83" s="45">
        <v>673377</v>
      </c>
      <c r="E83" s="45">
        <v>1502856.0000000005</v>
      </c>
      <c r="F83" s="45">
        <v>1626282.9999999995</v>
      </c>
      <c r="G83" s="148">
        <f t="shared" si="6"/>
        <v>69.19422009939726</v>
      </c>
      <c r="H83" s="148">
        <f t="shared" si="7"/>
        <v>141.51151583733918</v>
      </c>
      <c r="I83" s="149">
        <f t="shared" si="8"/>
        <v>8.212829439413952</v>
      </c>
      <c r="J83" s="46"/>
      <c r="K83" s="41" t="s">
        <v>528</v>
      </c>
      <c r="L83" s="96" t="s">
        <v>430</v>
      </c>
      <c r="M83" s="45">
        <v>334614</v>
      </c>
      <c r="N83" s="45">
        <v>883588</v>
      </c>
      <c r="O83" s="45">
        <v>1961750.0000000005</v>
      </c>
      <c r="P83" s="140">
        <v>5962852.999999999</v>
      </c>
      <c r="Q83" s="148">
        <f t="shared" si="9"/>
        <v>1682.009419809093</v>
      </c>
      <c r="R83" s="148">
        <f t="shared" si="10"/>
        <v>574.8454030611551</v>
      </c>
      <c r="S83" s="149">
        <f t="shared" si="11"/>
        <v>203.95580476615254</v>
      </c>
    </row>
    <row r="84" spans="1:19" ht="15">
      <c r="A84" s="132" t="s">
        <v>529</v>
      </c>
      <c r="B84" s="96" t="s">
        <v>431</v>
      </c>
      <c r="C84" s="45">
        <v>40675</v>
      </c>
      <c r="D84" s="45">
        <v>50797</v>
      </c>
      <c r="E84" s="45">
        <v>40114</v>
      </c>
      <c r="F84" s="45">
        <v>57434</v>
      </c>
      <c r="G84" s="148">
        <f t="shared" si="6"/>
        <v>41.2022126613399</v>
      </c>
      <c r="H84" s="148">
        <f t="shared" si="7"/>
        <v>13.065732228281206</v>
      </c>
      <c r="I84" s="149">
        <f t="shared" si="8"/>
        <v>43.176945704741485</v>
      </c>
      <c r="J84" s="46"/>
      <c r="K84" s="41" t="s">
        <v>529</v>
      </c>
      <c r="L84" s="96" t="s">
        <v>431</v>
      </c>
      <c r="M84" s="45">
        <v>34660</v>
      </c>
      <c r="N84" s="45">
        <v>281325</v>
      </c>
      <c r="O84" s="45">
        <v>136421.00000000003</v>
      </c>
      <c r="P84" s="140">
        <v>102868.00000000001</v>
      </c>
      <c r="Q84" s="148">
        <f t="shared" si="9"/>
        <v>196.7916907097519</v>
      </c>
      <c r="R84" s="148">
        <f t="shared" si="10"/>
        <v>-63.43446192126543</v>
      </c>
      <c r="S84" s="149">
        <f t="shared" si="11"/>
        <v>-24.595186958019667</v>
      </c>
    </row>
    <row r="85" spans="1:19" ht="15">
      <c r="A85" s="132" t="s">
        <v>530</v>
      </c>
      <c r="B85" s="96" t="s">
        <v>432</v>
      </c>
      <c r="C85" s="45">
        <v>49335208</v>
      </c>
      <c r="D85" s="45">
        <v>57095528</v>
      </c>
      <c r="E85" s="45">
        <v>69821990.00000007</v>
      </c>
      <c r="F85" s="45">
        <v>94183095.99999999</v>
      </c>
      <c r="G85" s="148">
        <f t="shared" si="6"/>
        <v>90.90442671286596</v>
      </c>
      <c r="H85" s="148">
        <f t="shared" si="7"/>
        <v>64.95704532235865</v>
      </c>
      <c r="I85" s="149">
        <f t="shared" si="8"/>
        <v>34.89030604828059</v>
      </c>
      <c r="J85" s="46"/>
      <c r="K85" s="41" t="s">
        <v>530</v>
      </c>
      <c r="L85" s="96" t="s">
        <v>432</v>
      </c>
      <c r="M85" s="45">
        <v>185684466</v>
      </c>
      <c r="N85" s="45">
        <v>202994508</v>
      </c>
      <c r="O85" s="45">
        <v>247189256.99999985</v>
      </c>
      <c r="P85" s="140">
        <v>285515608.9999999</v>
      </c>
      <c r="Q85" s="148">
        <f t="shared" si="9"/>
        <v>53.763863585659266</v>
      </c>
      <c r="R85" s="148">
        <f t="shared" si="10"/>
        <v>40.65188847375117</v>
      </c>
      <c r="S85" s="149">
        <f t="shared" si="11"/>
        <v>15.50486152397798</v>
      </c>
    </row>
    <row r="86" spans="1:19" ht="15">
      <c r="A86" s="132" t="s">
        <v>531</v>
      </c>
      <c r="B86" s="96" t="s">
        <v>433</v>
      </c>
      <c r="C86" s="45">
        <v>1175401</v>
      </c>
      <c r="D86" s="45">
        <v>4400019</v>
      </c>
      <c r="E86" s="45">
        <v>3072826.9999999944</v>
      </c>
      <c r="F86" s="45">
        <v>5791071.000000004</v>
      </c>
      <c r="G86" s="148">
        <f t="shared" si="6"/>
        <v>392.6889631708671</v>
      </c>
      <c r="H86" s="148">
        <f t="shared" si="7"/>
        <v>31.614681663874705</v>
      </c>
      <c r="I86" s="149">
        <f t="shared" si="8"/>
        <v>88.46069108348809</v>
      </c>
      <c r="J86" s="46"/>
      <c r="K86" s="41" t="s">
        <v>531</v>
      </c>
      <c r="L86" s="96" t="s">
        <v>433</v>
      </c>
      <c r="M86" s="45">
        <v>2048811</v>
      </c>
      <c r="N86" s="45">
        <v>876408</v>
      </c>
      <c r="O86" s="45">
        <v>312302.9999999999</v>
      </c>
      <c r="P86" s="140">
        <v>1063709.9999999993</v>
      </c>
      <c r="Q86" s="148">
        <f t="shared" si="9"/>
        <v>-48.081594641965545</v>
      </c>
      <c r="R86" s="148">
        <f t="shared" si="10"/>
        <v>21.371552975326495</v>
      </c>
      <c r="S86" s="149">
        <f t="shared" si="11"/>
        <v>240.60191544749802</v>
      </c>
    </row>
    <row r="87" spans="1:19" ht="15">
      <c r="A87" s="132" t="s">
        <v>532</v>
      </c>
      <c r="B87" s="96" t="s">
        <v>434</v>
      </c>
      <c r="C87" s="45">
        <v>12079596</v>
      </c>
      <c r="D87" s="45">
        <v>14702682</v>
      </c>
      <c r="E87" s="45">
        <v>16758645.999999985</v>
      </c>
      <c r="F87" s="45">
        <v>22822197.00000002</v>
      </c>
      <c r="G87" s="148">
        <f t="shared" si="6"/>
        <v>88.9317904340511</v>
      </c>
      <c r="H87" s="148">
        <f t="shared" si="7"/>
        <v>55.22472022451424</v>
      </c>
      <c r="I87" s="149">
        <f t="shared" si="8"/>
        <v>36.18162827712953</v>
      </c>
      <c r="J87" s="46"/>
      <c r="K87" s="41" t="s">
        <v>532</v>
      </c>
      <c r="L87" s="96" t="s">
        <v>434</v>
      </c>
      <c r="M87" s="45">
        <v>9176173</v>
      </c>
      <c r="N87" s="45">
        <v>8362327</v>
      </c>
      <c r="O87" s="45">
        <v>10766950</v>
      </c>
      <c r="P87" s="140">
        <v>11314890.999999994</v>
      </c>
      <c r="Q87" s="148">
        <f t="shared" si="9"/>
        <v>23.307298151418834</v>
      </c>
      <c r="R87" s="148">
        <f t="shared" si="10"/>
        <v>35.307923261073086</v>
      </c>
      <c r="S87" s="149">
        <f t="shared" si="11"/>
        <v>5.08910137039733</v>
      </c>
    </row>
    <row r="88" spans="1:19" ht="15">
      <c r="A88" s="132" t="s">
        <v>533</v>
      </c>
      <c r="B88" s="96" t="s">
        <v>435</v>
      </c>
      <c r="C88" s="45">
        <v>22044391</v>
      </c>
      <c r="D88" s="45">
        <v>15774603</v>
      </c>
      <c r="E88" s="45">
        <v>16768631.000000004</v>
      </c>
      <c r="F88" s="45">
        <v>17896139.000000007</v>
      </c>
      <c r="G88" s="148">
        <f t="shared" si="6"/>
        <v>-18.817721024817573</v>
      </c>
      <c r="H88" s="148">
        <f t="shared" si="7"/>
        <v>13.449061126926651</v>
      </c>
      <c r="I88" s="149">
        <f t="shared" si="8"/>
        <v>6.723912047441473</v>
      </c>
      <c r="J88" s="46"/>
      <c r="K88" s="41" t="s">
        <v>533</v>
      </c>
      <c r="L88" s="96" t="s">
        <v>435</v>
      </c>
      <c r="M88" s="45">
        <v>114078722</v>
      </c>
      <c r="N88" s="45">
        <v>107865549</v>
      </c>
      <c r="O88" s="45">
        <v>102026204.99999999</v>
      </c>
      <c r="P88" s="140">
        <v>94799638.00000018</v>
      </c>
      <c r="Q88" s="148">
        <f t="shared" si="9"/>
        <v>-16.89980713493601</v>
      </c>
      <c r="R88" s="148">
        <f t="shared" si="10"/>
        <v>-12.113145597580768</v>
      </c>
      <c r="S88" s="149">
        <f t="shared" si="11"/>
        <v>-7.083049888996456</v>
      </c>
    </row>
    <row r="89" spans="1:19" ht="15">
      <c r="A89" s="132" t="s">
        <v>534</v>
      </c>
      <c r="B89" s="96" t="s">
        <v>436</v>
      </c>
      <c r="C89" s="45">
        <v>3086569</v>
      </c>
      <c r="D89" s="45">
        <v>4087754</v>
      </c>
      <c r="E89" s="45">
        <v>4598654.999999994</v>
      </c>
      <c r="F89" s="45">
        <v>3876296.0000000005</v>
      </c>
      <c r="G89" s="148">
        <f t="shared" si="6"/>
        <v>25.585917567370117</v>
      </c>
      <c r="H89" s="148">
        <f t="shared" si="7"/>
        <v>-5.172962952271575</v>
      </c>
      <c r="I89" s="149">
        <f t="shared" si="8"/>
        <v>-15.708049418797344</v>
      </c>
      <c r="J89" s="46"/>
      <c r="K89" s="41" t="s">
        <v>534</v>
      </c>
      <c r="L89" s="96" t="s">
        <v>436</v>
      </c>
      <c r="M89" s="45">
        <v>31562974</v>
      </c>
      <c r="N89" s="45">
        <v>40882277</v>
      </c>
      <c r="O89" s="45">
        <v>44658623.99999999</v>
      </c>
      <c r="P89" s="140">
        <v>39769428.999999985</v>
      </c>
      <c r="Q89" s="148">
        <f t="shared" si="9"/>
        <v>26.000259037693937</v>
      </c>
      <c r="R89" s="148">
        <f t="shared" si="10"/>
        <v>-2.7220793010135225</v>
      </c>
      <c r="S89" s="149">
        <f t="shared" si="11"/>
        <v>-10.947930236274203</v>
      </c>
    </row>
    <row r="90" spans="1:19" ht="15">
      <c r="A90" s="132" t="s">
        <v>535</v>
      </c>
      <c r="B90" s="96" t="s">
        <v>40</v>
      </c>
      <c r="C90" s="45">
        <v>10869694</v>
      </c>
      <c r="D90" s="45">
        <v>10485783</v>
      </c>
      <c r="E90" s="45">
        <v>8881490.000000002</v>
      </c>
      <c r="F90" s="45">
        <v>8922392.000000019</v>
      </c>
      <c r="G90" s="148">
        <f t="shared" si="6"/>
        <v>-17.914966143480953</v>
      </c>
      <c r="H90" s="148">
        <f t="shared" si="7"/>
        <v>-14.909625728474268</v>
      </c>
      <c r="I90" s="149">
        <f t="shared" si="8"/>
        <v>0.46053083435342046</v>
      </c>
      <c r="J90" s="46"/>
      <c r="K90" s="41" t="s">
        <v>535</v>
      </c>
      <c r="L90" s="96" t="s">
        <v>40</v>
      </c>
      <c r="M90" s="45">
        <v>22830337</v>
      </c>
      <c r="N90" s="45">
        <v>30612133</v>
      </c>
      <c r="O90" s="45">
        <v>29629752.000000007</v>
      </c>
      <c r="P90" s="140">
        <v>22388210.99999999</v>
      </c>
      <c r="Q90" s="148">
        <f t="shared" si="9"/>
        <v>-1.9365723773591696</v>
      </c>
      <c r="R90" s="148">
        <f t="shared" si="10"/>
        <v>-26.864910066867964</v>
      </c>
      <c r="S90" s="149">
        <f t="shared" si="11"/>
        <v>-24.440099937387316</v>
      </c>
    </row>
    <row r="91" spans="1:19" ht="15">
      <c r="A91" s="132" t="s">
        <v>536</v>
      </c>
      <c r="B91" s="96" t="s">
        <v>437</v>
      </c>
      <c r="C91" s="45">
        <v>62357804</v>
      </c>
      <c r="D91" s="45">
        <v>47156331</v>
      </c>
      <c r="E91" s="45">
        <v>86312093.00000001</v>
      </c>
      <c r="F91" s="45">
        <v>61893988.99999996</v>
      </c>
      <c r="G91" s="148">
        <f t="shared" si="6"/>
        <v>-0.7437962375968823</v>
      </c>
      <c r="H91" s="148">
        <f t="shared" si="7"/>
        <v>31.25276646310749</v>
      </c>
      <c r="I91" s="149">
        <f t="shared" si="8"/>
        <v>-28.290478369004504</v>
      </c>
      <c r="J91" s="46"/>
      <c r="K91" s="41" t="s">
        <v>536</v>
      </c>
      <c r="L91" s="96" t="s">
        <v>437</v>
      </c>
      <c r="M91" s="45">
        <v>38481005</v>
      </c>
      <c r="N91" s="45">
        <v>46571745</v>
      </c>
      <c r="O91" s="45">
        <v>70512293.9999998</v>
      </c>
      <c r="P91" s="140">
        <v>40562448.00000001</v>
      </c>
      <c r="Q91" s="148">
        <f t="shared" si="9"/>
        <v>5.409014135675534</v>
      </c>
      <c r="R91" s="148">
        <f t="shared" si="10"/>
        <v>-12.903310794989522</v>
      </c>
      <c r="S91" s="149">
        <f t="shared" si="11"/>
        <v>-42.47464420885226</v>
      </c>
    </row>
    <row r="92" spans="1:19" ht="15">
      <c r="A92" s="132" t="s">
        <v>537</v>
      </c>
      <c r="B92" s="96" t="s">
        <v>438</v>
      </c>
      <c r="C92" s="45">
        <v>65442487</v>
      </c>
      <c r="D92" s="45">
        <v>76606068</v>
      </c>
      <c r="E92" s="45">
        <v>87542681.9999999</v>
      </c>
      <c r="F92" s="45">
        <v>100749926.99999991</v>
      </c>
      <c r="G92" s="148">
        <f t="shared" si="6"/>
        <v>53.95186157885459</v>
      </c>
      <c r="H92" s="148">
        <f t="shared" si="7"/>
        <v>31.516901507071083</v>
      </c>
      <c r="I92" s="149">
        <f t="shared" si="8"/>
        <v>15.086635111316355</v>
      </c>
      <c r="J92" s="46"/>
      <c r="K92" s="41" t="s">
        <v>537</v>
      </c>
      <c r="L92" s="96" t="s">
        <v>438</v>
      </c>
      <c r="M92" s="45">
        <v>209867618</v>
      </c>
      <c r="N92" s="45">
        <v>247118236</v>
      </c>
      <c r="O92" s="45">
        <v>182953863</v>
      </c>
      <c r="P92" s="140">
        <v>230172265.0000003</v>
      </c>
      <c r="Q92" s="148">
        <f t="shared" si="9"/>
        <v>9.674978538137452</v>
      </c>
      <c r="R92" s="148">
        <f t="shared" si="10"/>
        <v>-6.8574344306988735</v>
      </c>
      <c r="S92" s="149">
        <f t="shared" si="11"/>
        <v>25.80891227205204</v>
      </c>
    </row>
    <row r="93" spans="1:19" ht="15">
      <c r="A93" s="132" t="s">
        <v>538</v>
      </c>
      <c r="B93" s="96" t="s">
        <v>439</v>
      </c>
      <c r="C93" s="45">
        <v>1740884</v>
      </c>
      <c r="D93" s="45">
        <v>2011030</v>
      </c>
      <c r="E93" s="45">
        <v>2941158.0000000005</v>
      </c>
      <c r="F93" s="45">
        <v>3004752.0000000005</v>
      </c>
      <c r="G93" s="148">
        <f t="shared" si="6"/>
        <v>72.59920821835345</v>
      </c>
      <c r="H93" s="148">
        <f t="shared" si="7"/>
        <v>49.41358408377798</v>
      </c>
      <c r="I93" s="149">
        <f t="shared" si="8"/>
        <v>2.1622095786761406</v>
      </c>
      <c r="J93" s="46"/>
      <c r="K93" s="41" t="s">
        <v>538</v>
      </c>
      <c r="L93" s="96" t="s">
        <v>439</v>
      </c>
      <c r="M93" s="45">
        <v>17866936</v>
      </c>
      <c r="N93" s="45">
        <v>13930430</v>
      </c>
      <c r="O93" s="45">
        <v>13515542.000000007</v>
      </c>
      <c r="P93" s="140">
        <v>15970918.999999998</v>
      </c>
      <c r="Q93" s="148">
        <f t="shared" si="9"/>
        <v>-10.611875477698035</v>
      </c>
      <c r="R93" s="148">
        <f t="shared" si="10"/>
        <v>14.647710085044025</v>
      </c>
      <c r="S93" s="149">
        <f t="shared" si="11"/>
        <v>18.16706277854037</v>
      </c>
    </row>
    <row r="94" spans="1:19" ht="15">
      <c r="A94" s="132" t="s">
        <v>539</v>
      </c>
      <c r="B94" s="96" t="s">
        <v>440</v>
      </c>
      <c r="C94" s="45">
        <v>8960488</v>
      </c>
      <c r="D94" s="45">
        <v>8508352</v>
      </c>
      <c r="E94" s="45">
        <v>12059853.000000006</v>
      </c>
      <c r="F94" s="45">
        <v>19534948.000000004</v>
      </c>
      <c r="G94" s="148">
        <f t="shared" si="6"/>
        <v>118.01209934101809</v>
      </c>
      <c r="H94" s="148">
        <f t="shared" si="7"/>
        <v>129.59731802351388</v>
      </c>
      <c r="I94" s="149">
        <f t="shared" si="8"/>
        <v>61.98330112315625</v>
      </c>
      <c r="J94" s="46"/>
      <c r="K94" s="41" t="s">
        <v>539</v>
      </c>
      <c r="L94" s="96" t="s">
        <v>440</v>
      </c>
      <c r="M94" s="45">
        <v>67035348</v>
      </c>
      <c r="N94" s="45">
        <v>90870986</v>
      </c>
      <c r="O94" s="45">
        <v>80383147.99999988</v>
      </c>
      <c r="P94" s="140">
        <v>86296318</v>
      </c>
      <c r="Q94" s="148">
        <f t="shared" si="9"/>
        <v>28.732557635115143</v>
      </c>
      <c r="R94" s="148">
        <f t="shared" si="10"/>
        <v>-5.034244923896836</v>
      </c>
      <c r="S94" s="149">
        <f t="shared" si="11"/>
        <v>7.356230935369851</v>
      </c>
    </row>
    <row r="95" spans="1:19" ht="15">
      <c r="A95" s="132" t="s">
        <v>540</v>
      </c>
      <c r="B95" s="96" t="s">
        <v>441</v>
      </c>
      <c r="C95" s="45">
        <v>54025033</v>
      </c>
      <c r="D95" s="45">
        <v>61767739</v>
      </c>
      <c r="E95" s="45">
        <v>62377221.99999998</v>
      </c>
      <c r="F95" s="45">
        <v>63113345.00000004</v>
      </c>
      <c r="G95" s="148">
        <f t="shared" si="6"/>
        <v>16.822408974743325</v>
      </c>
      <c r="H95" s="148">
        <f t="shared" si="7"/>
        <v>2.178493209861614</v>
      </c>
      <c r="I95" s="149">
        <f t="shared" si="8"/>
        <v>1.1801150746983495</v>
      </c>
      <c r="J95" s="46"/>
      <c r="K95" s="41" t="s">
        <v>540</v>
      </c>
      <c r="L95" s="96" t="s">
        <v>441</v>
      </c>
      <c r="M95" s="45">
        <v>243831106</v>
      </c>
      <c r="N95" s="45">
        <v>250670572</v>
      </c>
      <c r="O95" s="45">
        <v>263573565.99999994</v>
      </c>
      <c r="P95" s="140">
        <v>272313388.9999995</v>
      </c>
      <c r="Q95" s="148">
        <f t="shared" si="9"/>
        <v>11.68115236289809</v>
      </c>
      <c r="R95" s="148">
        <f t="shared" si="10"/>
        <v>8.633968011210953</v>
      </c>
      <c r="S95" s="149">
        <f t="shared" si="11"/>
        <v>3.3158951152178844</v>
      </c>
    </row>
    <row r="96" spans="1:19" ht="15">
      <c r="A96" s="132" t="s">
        <v>541</v>
      </c>
      <c r="B96" s="96" t="s">
        <v>442</v>
      </c>
      <c r="C96" s="45">
        <v>26266432</v>
      </c>
      <c r="D96" s="45">
        <v>37243167</v>
      </c>
      <c r="E96" s="45">
        <v>45190925.000000015</v>
      </c>
      <c r="F96" s="45">
        <v>58264239.99999998</v>
      </c>
      <c r="G96" s="148">
        <f t="shared" si="6"/>
        <v>121.82015433234318</v>
      </c>
      <c r="H96" s="148">
        <f t="shared" si="7"/>
        <v>56.442764386820215</v>
      </c>
      <c r="I96" s="149">
        <f t="shared" si="8"/>
        <v>28.92907148946378</v>
      </c>
      <c r="J96" s="46"/>
      <c r="K96" s="41" t="s">
        <v>541</v>
      </c>
      <c r="L96" s="96" t="s">
        <v>442</v>
      </c>
      <c r="M96" s="45">
        <v>10055872</v>
      </c>
      <c r="N96" s="45">
        <v>10276770</v>
      </c>
      <c r="O96" s="45">
        <v>11939852</v>
      </c>
      <c r="P96" s="140">
        <v>13457549.000000002</v>
      </c>
      <c r="Q96" s="148">
        <f t="shared" si="9"/>
        <v>33.827767497438316</v>
      </c>
      <c r="R96" s="148">
        <f t="shared" si="10"/>
        <v>30.951154886214283</v>
      </c>
      <c r="S96" s="149">
        <f t="shared" si="11"/>
        <v>12.711187709864433</v>
      </c>
    </row>
    <row r="97" spans="1:19" ht="15">
      <c r="A97" s="132" t="s">
        <v>542</v>
      </c>
      <c r="B97" s="96" t="s">
        <v>443</v>
      </c>
      <c r="C97" s="45">
        <v>4088234</v>
      </c>
      <c r="D97" s="45">
        <v>4808409</v>
      </c>
      <c r="E97" s="45">
        <v>4296716</v>
      </c>
      <c r="F97" s="45">
        <v>5910078</v>
      </c>
      <c r="G97" s="148">
        <f t="shared" si="6"/>
        <v>44.563104753788565</v>
      </c>
      <c r="H97" s="148">
        <f t="shared" si="7"/>
        <v>22.91129976672117</v>
      </c>
      <c r="I97" s="149">
        <f t="shared" si="8"/>
        <v>37.54872325748315</v>
      </c>
      <c r="J97" s="46"/>
      <c r="K97" s="41" t="s">
        <v>542</v>
      </c>
      <c r="L97" s="96" t="s">
        <v>443</v>
      </c>
      <c r="M97" s="45">
        <v>5211330</v>
      </c>
      <c r="N97" s="45">
        <v>5222865</v>
      </c>
      <c r="O97" s="45">
        <v>6332268.000000001</v>
      </c>
      <c r="P97" s="140">
        <v>9433277.000000006</v>
      </c>
      <c r="Q97" s="148">
        <f t="shared" si="9"/>
        <v>81.01476974208131</v>
      </c>
      <c r="R97" s="148">
        <f t="shared" si="10"/>
        <v>80.61498813390747</v>
      </c>
      <c r="S97" s="149">
        <f t="shared" si="11"/>
        <v>48.971537528102175</v>
      </c>
    </row>
    <row r="98" spans="1:19" ht="15">
      <c r="A98" s="132" t="s">
        <v>543</v>
      </c>
      <c r="B98" s="96" t="s">
        <v>444</v>
      </c>
      <c r="C98" s="45">
        <v>14608935</v>
      </c>
      <c r="D98" s="45">
        <v>26483637</v>
      </c>
      <c r="E98" s="45">
        <v>26172560.999999985</v>
      </c>
      <c r="F98" s="45">
        <v>15862902.000000004</v>
      </c>
      <c r="G98" s="148">
        <f t="shared" si="6"/>
        <v>8.583562046103992</v>
      </c>
      <c r="H98" s="148">
        <f t="shared" si="7"/>
        <v>-40.10300775531698</v>
      </c>
      <c r="I98" s="149">
        <f t="shared" si="8"/>
        <v>-39.391097416871</v>
      </c>
      <c r="J98" s="46"/>
      <c r="K98" s="41" t="s">
        <v>543</v>
      </c>
      <c r="L98" s="96" t="s">
        <v>444</v>
      </c>
      <c r="M98" s="45">
        <v>115733404</v>
      </c>
      <c r="N98" s="45">
        <v>126119465</v>
      </c>
      <c r="O98" s="45">
        <v>110311025.00000003</v>
      </c>
      <c r="P98" s="140">
        <v>99465643</v>
      </c>
      <c r="Q98" s="148">
        <f t="shared" si="9"/>
        <v>-14.056236520961576</v>
      </c>
      <c r="R98" s="148">
        <f t="shared" si="10"/>
        <v>-21.133789300485844</v>
      </c>
      <c r="S98" s="149">
        <f t="shared" si="11"/>
        <v>-9.831639221918238</v>
      </c>
    </row>
    <row r="99" spans="1:19" ht="15">
      <c r="A99" s="132" t="s">
        <v>544</v>
      </c>
      <c r="B99" s="96" t="s">
        <v>445</v>
      </c>
      <c r="C99" s="45">
        <v>9875486</v>
      </c>
      <c r="D99" s="45">
        <v>13437017</v>
      </c>
      <c r="E99" s="45">
        <v>16311331</v>
      </c>
      <c r="F99" s="45">
        <v>2667217</v>
      </c>
      <c r="G99" s="148">
        <f t="shared" si="6"/>
        <v>-72.99153682158023</v>
      </c>
      <c r="H99" s="148">
        <f t="shared" si="7"/>
        <v>-80.1502297719799</v>
      </c>
      <c r="I99" s="149">
        <f t="shared" si="8"/>
        <v>-83.64807261896652</v>
      </c>
      <c r="J99" s="46"/>
      <c r="K99" s="41" t="s">
        <v>544</v>
      </c>
      <c r="L99" s="96" t="s">
        <v>445</v>
      </c>
      <c r="M99" s="45">
        <v>20751520</v>
      </c>
      <c r="N99" s="45">
        <v>13564418</v>
      </c>
      <c r="O99" s="45">
        <v>2267530.9999999995</v>
      </c>
      <c r="P99" s="140">
        <v>5408469.999999999</v>
      </c>
      <c r="Q99" s="148">
        <f t="shared" si="9"/>
        <v>-73.93699353107628</v>
      </c>
      <c r="R99" s="148">
        <f t="shared" si="10"/>
        <v>-60.127518924881265</v>
      </c>
      <c r="S99" s="149">
        <f t="shared" si="11"/>
        <v>138.51801805576196</v>
      </c>
    </row>
    <row r="100" spans="1:19" ht="15">
      <c r="A100" s="132" t="s">
        <v>545</v>
      </c>
      <c r="B100" s="96" t="s">
        <v>446</v>
      </c>
      <c r="C100" s="45">
        <v>3459394</v>
      </c>
      <c r="D100" s="45">
        <v>4686918</v>
      </c>
      <c r="E100" s="45">
        <v>9844634.999999998</v>
      </c>
      <c r="F100" s="45">
        <v>12401998</v>
      </c>
      <c r="G100" s="148">
        <f t="shared" si="6"/>
        <v>258.50203821825437</v>
      </c>
      <c r="H100" s="148">
        <f t="shared" si="7"/>
        <v>164.60881116332735</v>
      </c>
      <c r="I100" s="149">
        <f t="shared" si="8"/>
        <v>25.977225158677825</v>
      </c>
      <c r="J100" s="46"/>
      <c r="K100" s="41" t="s">
        <v>545</v>
      </c>
      <c r="L100" s="96" t="s">
        <v>446</v>
      </c>
      <c r="M100" s="45">
        <v>24251241</v>
      </c>
      <c r="N100" s="45">
        <v>13467008</v>
      </c>
      <c r="O100" s="45">
        <v>13407767.999999996</v>
      </c>
      <c r="P100" s="140">
        <v>37249215.00000001</v>
      </c>
      <c r="Q100" s="148">
        <f t="shared" si="9"/>
        <v>53.59714993554354</v>
      </c>
      <c r="R100" s="148">
        <f t="shared" si="10"/>
        <v>176.59607093127147</v>
      </c>
      <c r="S100" s="149">
        <f t="shared" si="11"/>
        <v>177.81816481311444</v>
      </c>
    </row>
    <row r="101" spans="1:19" ht="15">
      <c r="A101" s="132" t="s">
        <v>546</v>
      </c>
      <c r="B101" s="96" t="s">
        <v>447</v>
      </c>
      <c r="C101" s="45">
        <v>267337774</v>
      </c>
      <c r="D101" s="45">
        <v>202177051</v>
      </c>
      <c r="E101" s="45">
        <v>170304154</v>
      </c>
      <c r="F101" s="45">
        <v>129138002.99999997</v>
      </c>
      <c r="G101" s="148">
        <f t="shared" si="6"/>
        <v>-51.69481623648143</v>
      </c>
      <c r="H101" s="148">
        <f t="shared" si="7"/>
        <v>-36.12628022752198</v>
      </c>
      <c r="I101" s="149">
        <f t="shared" si="8"/>
        <v>-24.17213557809049</v>
      </c>
      <c r="J101" s="46"/>
      <c r="K101" s="41" t="s">
        <v>546</v>
      </c>
      <c r="L101" s="96" t="s">
        <v>447</v>
      </c>
      <c r="M101" s="45">
        <v>226671579</v>
      </c>
      <c r="N101" s="45">
        <v>211670760</v>
      </c>
      <c r="O101" s="45">
        <v>128229419.99999994</v>
      </c>
      <c r="P101" s="140">
        <v>95338550.00000006</v>
      </c>
      <c r="Q101" s="148">
        <f t="shared" si="9"/>
        <v>-57.939786531420395</v>
      </c>
      <c r="R101" s="148">
        <f t="shared" si="10"/>
        <v>-54.95903638272945</v>
      </c>
      <c r="S101" s="149">
        <f t="shared" si="11"/>
        <v>-25.650018537087576</v>
      </c>
    </row>
    <row r="102" spans="1:19" ht="15">
      <c r="A102" s="132" t="s">
        <v>547</v>
      </c>
      <c r="B102" s="96" t="s">
        <v>448</v>
      </c>
      <c r="C102" s="45" t="s">
        <v>340</v>
      </c>
      <c r="D102" s="45" t="s">
        <v>340</v>
      </c>
      <c r="E102" s="45"/>
      <c r="F102" s="45"/>
      <c r="G102" s="148"/>
      <c r="H102" s="148"/>
      <c r="I102" s="149"/>
      <c r="J102" s="46"/>
      <c r="K102" s="41" t="s">
        <v>547</v>
      </c>
      <c r="L102" s="96" t="s">
        <v>448</v>
      </c>
      <c r="M102" s="45" t="s">
        <v>340</v>
      </c>
      <c r="N102" s="45" t="s">
        <v>340</v>
      </c>
      <c r="P102" s="140"/>
      <c r="Q102" s="148"/>
      <c r="R102" s="148"/>
      <c r="S102" s="149"/>
    </row>
    <row r="103" spans="1:19" ht="15">
      <c r="A103" s="132" t="s">
        <v>548</v>
      </c>
      <c r="B103" s="96" t="s">
        <v>449</v>
      </c>
      <c r="C103" s="45">
        <v>37496826</v>
      </c>
      <c r="D103" s="45">
        <v>32645575</v>
      </c>
      <c r="E103" s="45">
        <v>31152544.99999997</v>
      </c>
      <c r="F103" s="45">
        <v>36430307.99999996</v>
      </c>
      <c r="G103" s="148">
        <f t="shared" si="6"/>
        <v>-2.8442887405990973</v>
      </c>
      <c r="H103" s="148">
        <f t="shared" si="7"/>
        <v>11.593402781234403</v>
      </c>
      <c r="I103" s="149">
        <f t="shared" si="8"/>
        <v>16.94167523070746</v>
      </c>
      <c r="J103" s="46"/>
      <c r="K103" s="41" t="s">
        <v>548</v>
      </c>
      <c r="L103" s="96" t="s">
        <v>449</v>
      </c>
      <c r="M103" s="45">
        <v>34372284</v>
      </c>
      <c r="N103" s="45">
        <v>30808766</v>
      </c>
      <c r="O103" s="45">
        <v>24858154</v>
      </c>
      <c r="P103" s="140">
        <v>19353009.000000004</v>
      </c>
      <c r="Q103" s="148">
        <f t="shared" si="9"/>
        <v>-43.6958888155352</v>
      </c>
      <c r="R103" s="148">
        <f t="shared" si="10"/>
        <v>-37.18343344228716</v>
      </c>
      <c r="S103" s="149">
        <f t="shared" si="11"/>
        <v>-22.146234189393127</v>
      </c>
    </row>
    <row r="104" spans="1:19" ht="15">
      <c r="A104" s="132" t="s">
        <v>549</v>
      </c>
      <c r="B104" s="96" t="s">
        <v>29</v>
      </c>
      <c r="C104" s="45">
        <v>22782052</v>
      </c>
      <c r="D104" s="45">
        <v>19614683</v>
      </c>
      <c r="E104" s="45">
        <v>18945547.00000001</v>
      </c>
      <c r="F104" s="45">
        <v>19593949.000000015</v>
      </c>
      <c r="G104" s="148">
        <f t="shared" si="6"/>
        <v>-13.993923813359672</v>
      </c>
      <c r="H104" s="148">
        <f t="shared" si="7"/>
        <v>-0.10570652607530917</v>
      </c>
      <c r="I104" s="149">
        <f t="shared" si="8"/>
        <v>3.422450668750841</v>
      </c>
      <c r="J104" s="46"/>
      <c r="K104" s="41" t="s">
        <v>549</v>
      </c>
      <c r="L104" s="96" t="s">
        <v>29</v>
      </c>
      <c r="M104" s="45">
        <v>127454562</v>
      </c>
      <c r="N104" s="45">
        <v>147510300</v>
      </c>
      <c r="O104" s="45">
        <v>134583234.9999998</v>
      </c>
      <c r="P104" s="140">
        <v>149788128.9999998</v>
      </c>
      <c r="Q104" s="148">
        <f t="shared" si="9"/>
        <v>17.522767839412296</v>
      </c>
      <c r="R104" s="148">
        <f t="shared" si="10"/>
        <v>1.5441830163722727</v>
      </c>
      <c r="S104" s="149">
        <f t="shared" si="11"/>
        <v>11.297762310439353</v>
      </c>
    </row>
    <row r="105" spans="1:19" ht="15">
      <c r="A105" s="132" t="s">
        <v>550</v>
      </c>
      <c r="B105" s="96" t="s">
        <v>450</v>
      </c>
      <c r="C105" s="45">
        <v>19920593</v>
      </c>
      <c r="D105" s="45">
        <v>20779375</v>
      </c>
      <c r="E105" s="45">
        <v>31988793.00000003</v>
      </c>
      <c r="F105" s="45">
        <v>26919759</v>
      </c>
      <c r="G105" s="148">
        <f t="shared" si="6"/>
        <v>35.1353295557015</v>
      </c>
      <c r="H105" s="148">
        <f t="shared" si="7"/>
        <v>29.55037868078324</v>
      </c>
      <c r="I105" s="149">
        <f t="shared" si="8"/>
        <v>-15.846280914694162</v>
      </c>
      <c r="J105" s="46"/>
      <c r="K105" s="41" t="s">
        <v>550</v>
      </c>
      <c r="L105" s="96" t="s">
        <v>450</v>
      </c>
      <c r="M105" s="45">
        <v>21614036</v>
      </c>
      <c r="N105" s="45">
        <v>20426898</v>
      </c>
      <c r="O105" s="45">
        <v>30021495.00000002</v>
      </c>
      <c r="P105" s="140">
        <v>27683750.999999974</v>
      </c>
      <c r="Q105" s="148">
        <f t="shared" si="9"/>
        <v>28.082284123150203</v>
      </c>
      <c r="R105" s="148">
        <f t="shared" si="10"/>
        <v>35.525966791433405</v>
      </c>
      <c r="S105" s="149">
        <f t="shared" si="11"/>
        <v>-7.786900685658864</v>
      </c>
    </row>
    <row r="106" spans="1:19" ht="15">
      <c r="A106" s="132" t="s">
        <v>551</v>
      </c>
      <c r="B106" s="96" t="s">
        <v>451</v>
      </c>
      <c r="C106" s="45">
        <v>233085</v>
      </c>
      <c r="D106" s="45">
        <v>353935</v>
      </c>
      <c r="E106" s="45">
        <v>483231.0000000001</v>
      </c>
      <c r="F106" s="45">
        <v>376442</v>
      </c>
      <c r="G106" s="148">
        <f t="shared" si="6"/>
        <v>61.504172297659665</v>
      </c>
      <c r="H106" s="148">
        <f t="shared" si="7"/>
        <v>6.359077231695082</v>
      </c>
      <c r="I106" s="149">
        <f t="shared" si="8"/>
        <v>-22.09895474421137</v>
      </c>
      <c r="J106" s="46"/>
      <c r="K106" s="41" t="s">
        <v>551</v>
      </c>
      <c r="L106" s="96" t="s">
        <v>451</v>
      </c>
      <c r="M106" s="45">
        <v>184945</v>
      </c>
      <c r="N106" s="45">
        <v>398213</v>
      </c>
      <c r="O106" s="45">
        <v>547738</v>
      </c>
      <c r="P106" s="140">
        <v>608125.0000000001</v>
      </c>
      <c r="Q106" s="148">
        <f t="shared" si="9"/>
        <v>228.81397172132262</v>
      </c>
      <c r="R106" s="148">
        <f t="shared" si="10"/>
        <v>52.713497550306045</v>
      </c>
      <c r="S106" s="149">
        <f t="shared" si="11"/>
        <v>11.02479652680664</v>
      </c>
    </row>
    <row r="107" spans="1:19" ht="15">
      <c r="A107" s="132" t="s">
        <v>552</v>
      </c>
      <c r="B107" s="96" t="s">
        <v>452</v>
      </c>
      <c r="C107" s="45">
        <v>3506150</v>
      </c>
      <c r="D107" s="45">
        <v>3619365</v>
      </c>
      <c r="E107" s="45">
        <v>3075463.0000000005</v>
      </c>
      <c r="F107" s="45">
        <v>2607166.9999999977</v>
      </c>
      <c r="G107" s="148">
        <f t="shared" si="6"/>
        <v>-25.640175120859126</v>
      </c>
      <c r="H107" s="148">
        <f t="shared" si="7"/>
        <v>-27.96617638729451</v>
      </c>
      <c r="I107" s="149">
        <f t="shared" si="8"/>
        <v>-15.226845518869922</v>
      </c>
      <c r="J107" s="46"/>
      <c r="K107" s="41" t="s">
        <v>552</v>
      </c>
      <c r="L107" s="96" t="s">
        <v>452</v>
      </c>
      <c r="M107" s="45">
        <v>1265073</v>
      </c>
      <c r="N107" s="45">
        <v>944821</v>
      </c>
      <c r="O107" s="45">
        <v>868330.0000000003</v>
      </c>
      <c r="P107" s="118">
        <v>921135</v>
      </c>
      <c r="Q107" s="148">
        <f t="shared" si="9"/>
        <v>-27.187205797610105</v>
      </c>
      <c r="R107" s="148">
        <f t="shared" si="10"/>
        <v>-2.506929884073287</v>
      </c>
      <c r="S107" s="149">
        <f t="shared" si="11"/>
        <v>6.081213363582933</v>
      </c>
    </row>
    <row r="108" spans="1:19" ht="15">
      <c r="A108" s="132" t="s">
        <v>553</v>
      </c>
      <c r="B108" s="96" t="s">
        <v>453</v>
      </c>
      <c r="C108" s="45">
        <v>7098830</v>
      </c>
      <c r="D108" s="45">
        <v>10816589</v>
      </c>
      <c r="E108" s="45">
        <v>6884961.999999992</v>
      </c>
      <c r="F108" s="45">
        <v>6712058.999999993</v>
      </c>
      <c r="G108" s="148">
        <f t="shared" si="6"/>
        <v>-5.448376704330258</v>
      </c>
      <c r="H108" s="148">
        <f t="shared" si="7"/>
        <v>-37.94662069530429</v>
      </c>
      <c r="I108" s="149">
        <f t="shared" si="8"/>
        <v>-2.5113137879337586</v>
      </c>
      <c r="J108" s="46"/>
      <c r="K108" s="41" t="s">
        <v>553</v>
      </c>
      <c r="L108" s="96" t="s">
        <v>453</v>
      </c>
      <c r="M108" s="45">
        <v>2389615</v>
      </c>
      <c r="N108" s="45">
        <v>4022781</v>
      </c>
      <c r="O108" s="45">
        <v>1934453.999999999</v>
      </c>
      <c r="P108" s="118">
        <v>1320595</v>
      </c>
      <c r="Q108" s="148">
        <f t="shared" si="9"/>
        <v>-44.73607673202588</v>
      </c>
      <c r="R108" s="148">
        <f t="shared" si="10"/>
        <v>-67.17208816487897</v>
      </c>
      <c r="S108" s="149">
        <f t="shared" si="11"/>
        <v>-31.732933427209915</v>
      </c>
    </row>
    <row r="109" spans="1:19" ht="15">
      <c r="A109" s="132" t="s">
        <v>554</v>
      </c>
      <c r="B109" s="96" t="s">
        <v>454</v>
      </c>
      <c r="C109" s="45">
        <v>13874761</v>
      </c>
      <c r="D109" s="45">
        <v>12117072</v>
      </c>
      <c r="E109" s="45">
        <v>15092622.000000015</v>
      </c>
      <c r="F109" s="45">
        <v>15332010.999999993</v>
      </c>
      <c r="G109" s="148">
        <f t="shared" si="6"/>
        <v>10.502883617238481</v>
      </c>
      <c r="H109" s="148">
        <f t="shared" si="7"/>
        <v>26.532309125504838</v>
      </c>
      <c r="I109" s="149">
        <f t="shared" si="8"/>
        <v>1.5861326149954493</v>
      </c>
      <c r="J109" s="46"/>
      <c r="K109" s="41" t="s">
        <v>554</v>
      </c>
      <c r="L109" s="96" t="s">
        <v>454</v>
      </c>
      <c r="M109" s="45">
        <v>17677283</v>
      </c>
      <c r="N109" s="45">
        <v>23498219</v>
      </c>
      <c r="O109" s="45">
        <v>28329877.99999999</v>
      </c>
      <c r="P109" s="118">
        <v>18943305.99999997</v>
      </c>
      <c r="Q109" s="148">
        <f t="shared" si="9"/>
        <v>7.161864184671202</v>
      </c>
      <c r="R109" s="148">
        <f t="shared" si="10"/>
        <v>-19.3840775762624</v>
      </c>
      <c r="S109" s="149">
        <f t="shared" si="11"/>
        <v>-33.133118328289385</v>
      </c>
    </row>
    <row r="110" spans="1:19" ht="15">
      <c r="A110" s="132" t="s">
        <v>555</v>
      </c>
      <c r="B110" s="96" t="s">
        <v>455</v>
      </c>
      <c r="C110" s="45">
        <v>21000097</v>
      </c>
      <c r="D110" s="45">
        <v>20124722</v>
      </c>
      <c r="E110" s="45">
        <v>21439622.00000001</v>
      </c>
      <c r="F110" s="45">
        <v>18355966.99999998</v>
      </c>
      <c r="G110" s="148">
        <f t="shared" si="6"/>
        <v>-12.591037079495479</v>
      </c>
      <c r="H110" s="148">
        <f t="shared" si="7"/>
        <v>-8.788966128327232</v>
      </c>
      <c r="I110" s="149">
        <f t="shared" si="8"/>
        <v>-14.382972796815295</v>
      </c>
      <c r="J110" s="46"/>
      <c r="K110" s="41" t="s">
        <v>555</v>
      </c>
      <c r="L110" s="96" t="s">
        <v>455</v>
      </c>
      <c r="M110" s="45">
        <v>9487206</v>
      </c>
      <c r="N110" s="45">
        <v>10273014</v>
      </c>
      <c r="O110" s="45">
        <v>10613717.000000015</v>
      </c>
      <c r="P110" s="118">
        <v>10011608.999999987</v>
      </c>
      <c r="Q110" s="148">
        <f t="shared" si="9"/>
        <v>5.527475634027425</v>
      </c>
      <c r="R110" s="148">
        <f t="shared" si="10"/>
        <v>-2.5445794194382785</v>
      </c>
      <c r="S110" s="149">
        <f t="shared" si="11"/>
        <v>-5.672923067385611</v>
      </c>
    </row>
    <row r="111" spans="1:19" ht="15">
      <c r="A111" s="132" t="s">
        <v>556</v>
      </c>
      <c r="B111" s="96" t="s">
        <v>456</v>
      </c>
      <c r="C111" s="45">
        <v>86</v>
      </c>
      <c r="D111" s="45" t="s">
        <v>340</v>
      </c>
      <c r="E111" s="45"/>
      <c r="F111" s="45"/>
      <c r="G111" s="148">
        <f t="shared" si="6"/>
        <v>-100</v>
      </c>
      <c r="H111" s="148"/>
      <c r="I111" s="149"/>
      <c r="J111" s="46"/>
      <c r="K111" s="41" t="s">
        <v>556</v>
      </c>
      <c r="L111" s="96" t="s">
        <v>456</v>
      </c>
      <c r="M111" s="45" t="s">
        <v>340</v>
      </c>
      <c r="N111" s="45" t="s">
        <v>340</v>
      </c>
      <c r="P111" s="118"/>
      <c r="Q111" s="148"/>
      <c r="R111" s="148"/>
      <c r="S111" s="149"/>
    </row>
    <row r="112" spans="1:19" ht="15">
      <c r="A112" s="132" t="s">
        <v>557</v>
      </c>
      <c r="B112" s="96" t="s">
        <v>457</v>
      </c>
      <c r="C112" s="45">
        <v>72848631</v>
      </c>
      <c r="D112" s="45">
        <v>50656770</v>
      </c>
      <c r="E112" s="45">
        <v>50980335.00000004</v>
      </c>
      <c r="F112" s="45">
        <v>62892437.99999998</v>
      </c>
      <c r="G112" s="148">
        <f t="shared" si="6"/>
        <v>-13.666959644032332</v>
      </c>
      <c r="H112" s="148">
        <f t="shared" si="7"/>
        <v>24.154062724488696</v>
      </c>
      <c r="I112" s="149">
        <f t="shared" si="8"/>
        <v>23.366074389271745</v>
      </c>
      <c r="J112" s="46"/>
      <c r="K112" s="41" t="s">
        <v>557</v>
      </c>
      <c r="L112" s="96" t="s">
        <v>457</v>
      </c>
      <c r="M112" s="45">
        <v>19193541</v>
      </c>
      <c r="N112" s="45">
        <v>21760605</v>
      </c>
      <c r="O112" s="45">
        <v>23171621.000000004</v>
      </c>
      <c r="P112" s="118">
        <v>24977808.99999999</v>
      </c>
      <c r="Q112" s="148">
        <f t="shared" si="9"/>
        <v>30.136533951707975</v>
      </c>
      <c r="R112" s="148">
        <f t="shared" si="10"/>
        <v>14.784533793982234</v>
      </c>
      <c r="S112" s="149">
        <f t="shared" si="11"/>
        <v>7.794827992396321</v>
      </c>
    </row>
    <row r="113" spans="1:19" ht="15">
      <c r="A113" s="132" t="s">
        <v>558</v>
      </c>
      <c r="B113" s="96" t="s">
        <v>458</v>
      </c>
      <c r="C113" s="45" t="s">
        <v>340</v>
      </c>
      <c r="D113" s="45" t="s">
        <v>340</v>
      </c>
      <c r="E113" s="45"/>
      <c r="F113" s="45"/>
      <c r="G113" s="148"/>
      <c r="H113" s="148"/>
      <c r="I113" s="149"/>
      <c r="J113" s="46"/>
      <c r="K113" s="41" t="s">
        <v>558</v>
      </c>
      <c r="L113" s="96" t="s">
        <v>458</v>
      </c>
      <c r="M113" s="45">
        <v>5433</v>
      </c>
      <c r="N113" s="45">
        <v>2718</v>
      </c>
      <c r="O113" s="45">
        <v>1854</v>
      </c>
      <c r="P113" s="118">
        <v>2500</v>
      </c>
      <c r="Q113" s="148">
        <f t="shared" si="9"/>
        <v>-53.98490704951224</v>
      </c>
      <c r="R113" s="148">
        <f t="shared" si="10"/>
        <v>-8.020603384841792</v>
      </c>
      <c r="S113" s="149">
        <f t="shared" si="11"/>
        <v>34.8435814455232</v>
      </c>
    </row>
    <row r="114" spans="1:19" ht="15">
      <c r="A114" s="132" t="s">
        <v>559</v>
      </c>
      <c r="B114" s="96" t="s">
        <v>459</v>
      </c>
      <c r="C114" s="45">
        <v>2446126</v>
      </c>
      <c r="D114" s="45">
        <v>2014585</v>
      </c>
      <c r="E114" s="45">
        <v>2104059.000000001</v>
      </c>
      <c r="F114" s="45">
        <v>1805197.0000000016</v>
      </c>
      <c r="G114" s="148">
        <f t="shared" si="6"/>
        <v>-26.20179827204315</v>
      </c>
      <c r="H114" s="148">
        <f t="shared" si="7"/>
        <v>-10.39360463817603</v>
      </c>
      <c r="I114" s="149">
        <f t="shared" si="8"/>
        <v>-14.20406937257934</v>
      </c>
      <c r="J114" s="46"/>
      <c r="K114" s="41" t="s">
        <v>559</v>
      </c>
      <c r="L114" s="96" t="s">
        <v>459</v>
      </c>
      <c r="M114" s="45">
        <v>25801644</v>
      </c>
      <c r="N114" s="45">
        <v>24101623</v>
      </c>
      <c r="O114" s="45">
        <v>22726170.00000001</v>
      </c>
      <c r="P114" s="118">
        <v>22249859.000000004</v>
      </c>
      <c r="Q114" s="148">
        <f t="shared" si="9"/>
        <v>-13.765731361924054</v>
      </c>
      <c r="R114" s="148">
        <f t="shared" si="10"/>
        <v>-7.683150632635801</v>
      </c>
      <c r="S114" s="149">
        <f t="shared" si="11"/>
        <v>-2.0958700916168738</v>
      </c>
    </row>
    <row r="115" spans="1:19" ht="15">
      <c r="A115" s="132" t="s">
        <v>560</v>
      </c>
      <c r="B115" s="96" t="s">
        <v>460</v>
      </c>
      <c r="C115" s="45">
        <v>189918</v>
      </c>
      <c r="D115" s="45">
        <v>182904</v>
      </c>
      <c r="E115" s="45">
        <v>1597</v>
      </c>
      <c r="F115" s="45">
        <v>10388</v>
      </c>
      <c r="G115" s="148">
        <f t="shared" si="6"/>
        <v>-94.53027095904548</v>
      </c>
      <c r="H115" s="148">
        <f t="shared" si="7"/>
        <v>-94.3205178672965</v>
      </c>
      <c r="I115" s="149">
        <f t="shared" si="8"/>
        <v>550.469630557295</v>
      </c>
      <c r="J115" s="46"/>
      <c r="K115" s="41" t="s">
        <v>560</v>
      </c>
      <c r="L115" s="96" t="s">
        <v>460</v>
      </c>
      <c r="M115" s="45">
        <v>181281</v>
      </c>
      <c r="N115" s="45">
        <v>153808</v>
      </c>
      <c r="O115" s="45"/>
      <c r="P115" s="118"/>
      <c r="Q115" s="148">
        <f t="shared" si="9"/>
        <v>-100</v>
      </c>
      <c r="R115" s="148">
        <f t="shared" si="10"/>
        <v>-100</v>
      </c>
      <c r="S115" s="149"/>
    </row>
    <row r="116" spans="1:19" ht="15">
      <c r="A116" s="132" t="s">
        <v>561</v>
      </c>
      <c r="B116" s="96" t="s">
        <v>461</v>
      </c>
      <c r="C116" s="45">
        <v>230543</v>
      </c>
      <c r="D116" s="45">
        <v>233229</v>
      </c>
      <c r="E116" s="45">
        <v>285912.00000000006</v>
      </c>
      <c r="F116" s="45">
        <v>529417.9999999999</v>
      </c>
      <c r="G116" s="148">
        <f t="shared" si="6"/>
        <v>129.6395900114078</v>
      </c>
      <c r="H116" s="148">
        <f t="shared" si="7"/>
        <v>126.99492773197153</v>
      </c>
      <c r="I116" s="149">
        <f t="shared" si="8"/>
        <v>85.16816363076742</v>
      </c>
      <c r="J116" s="46"/>
      <c r="K116" s="41" t="s">
        <v>561</v>
      </c>
      <c r="L116" s="96" t="s">
        <v>461</v>
      </c>
      <c r="M116" s="45">
        <v>81288</v>
      </c>
      <c r="N116" s="45">
        <v>34970</v>
      </c>
      <c r="O116" s="45">
        <v>143091.00000000003</v>
      </c>
      <c r="P116" s="118">
        <v>189397.00000000006</v>
      </c>
      <c r="Q116" s="148">
        <f t="shared" si="9"/>
        <v>132.9950300167307</v>
      </c>
      <c r="R116" s="148">
        <f t="shared" si="10"/>
        <v>441.5985130111526</v>
      </c>
      <c r="S116" s="149">
        <f t="shared" si="11"/>
        <v>32.3612246752067</v>
      </c>
    </row>
    <row r="117" spans="1:19" ht="15">
      <c r="A117" s="132" t="s">
        <v>562</v>
      </c>
      <c r="B117" s="96" t="s">
        <v>462</v>
      </c>
      <c r="C117" s="45">
        <v>44743</v>
      </c>
      <c r="D117" s="45">
        <v>55152</v>
      </c>
      <c r="E117" s="45">
        <v>76180.00000000001</v>
      </c>
      <c r="F117" s="45">
        <v>129498.00000000003</v>
      </c>
      <c r="G117" s="148">
        <f t="shared" si="6"/>
        <v>189.42627897101232</v>
      </c>
      <c r="H117" s="148">
        <f t="shared" si="7"/>
        <v>134.80200174064407</v>
      </c>
      <c r="I117" s="149">
        <f t="shared" si="8"/>
        <v>69.98949855605144</v>
      </c>
      <c r="J117" s="46"/>
      <c r="K117" s="41" t="s">
        <v>562</v>
      </c>
      <c r="L117" s="96" t="s">
        <v>462</v>
      </c>
      <c r="M117" s="45">
        <v>5225</v>
      </c>
      <c r="N117" s="45">
        <v>9093</v>
      </c>
      <c r="O117" s="45">
        <v>80898.00000000001</v>
      </c>
      <c r="P117" s="118">
        <v>20075</v>
      </c>
      <c r="Q117" s="148">
        <f t="shared" si="9"/>
        <v>284.2105263157895</v>
      </c>
      <c r="R117" s="148">
        <f t="shared" si="10"/>
        <v>120.77422192895634</v>
      </c>
      <c r="S117" s="149">
        <f t="shared" si="11"/>
        <v>-75.18480061311776</v>
      </c>
    </row>
    <row r="118" spans="1:19" ht="15">
      <c r="A118" s="132" t="s">
        <v>563</v>
      </c>
      <c r="B118" s="96" t="s">
        <v>463</v>
      </c>
      <c r="C118" s="45">
        <v>135</v>
      </c>
      <c r="D118" s="45">
        <v>2960</v>
      </c>
      <c r="E118" s="45"/>
      <c r="F118" s="45"/>
      <c r="G118" s="148">
        <f t="shared" si="6"/>
        <v>-100</v>
      </c>
      <c r="H118" s="148">
        <f t="shared" si="7"/>
        <v>-100</v>
      </c>
      <c r="I118" s="149"/>
      <c r="J118" s="46"/>
      <c r="K118" s="41" t="s">
        <v>563</v>
      </c>
      <c r="L118" s="96" t="s">
        <v>463</v>
      </c>
      <c r="M118" s="45">
        <v>3130</v>
      </c>
      <c r="N118" s="45">
        <v>57463</v>
      </c>
      <c r="O118" s="45">
        <v>8400</v>
      </c>
      <c r="P118" s="118">
        <v>7188</v>
      </c>
      <c r="Q118" s="148">
        <f t="shared" si="9"/>
        <v>129.6485623003195</v>
      </c>
      <c r="R118" s="148">
        <f t="shared" si="10"/>
        <v>-87.49108121747908</v>
      </c>
      <c r="S118" s="149">
        <f t="shared" si="11"/>
        <v>-14.42857142857143</v>
      </c>
    </row>
    <row r="119" spans="1:19" ht="15">
      <c r="A119" s="132" t="s">
        <v>566</v>
      </c>
      <c r="B119" s="96" t="s">
        <v>466</v>
      </c>
      <c r="C119" s="45">
        <v>510159</v>
      </c>
      <c r="D119" s="45">
        <v>564507</v>
      </c>
      <c r="E119" s="45">
        <v>917364.0000000001</v>
      </c>
      <c r="F119" s="45">
        <v>38290912.99999999</v>
      </c>
      <c r="G119" s="148">
        <f t="shared" si="6"/>
        <v>7405.682150074779</v>
      </c>
      <c r="H119" s="148">
        <f t="shared" si="7"/>
        <v>6683.071423383588</v>
      </c>
      <c r="I119" s="149">
        <f t="shared" si="8"/>
        <v>4074.015221874848</v>
      </c>
      <c r="J119" s="46"/>
      <c r="K119" s="41" t="s">
        <v>566</v>
      </c>
      <c r="L119" s="96" t="s">
        <v>466</v>
      </c>
      <c r="M119" s="45">
        <v>58018951</v>
      </c>
      <c r="N119" s="45">
        <v>37007627</v>
      </c>
      <c r="O119" s="45">
        <v>48121217.99999999</v>
      </c>
      <c r="P119" s="118">
        <v>98722882.99999991</v>
      </c>
      <c r="Q119" s="148">
        <f t="shared" si="9"/>
        <v>70.15627014697304</v>
      </c>
      <c r="R119" s="148">
        <f t="shared" si="10"/>
        <v>166.76361334921557</v>
      </c>
      <c r="S119" s="149">
        <f t="shared" si="11"/>
        <v>105.1545806675133</v>
      </c>
    </row>
    <row r="120" spans="1:19" ht="15">
      <c r="A120" s="132" t="s">
        <v>564</v>
      </c>
      <c r="B120" s="96" t="s">
        <v>464</v>
      </c>
      <c r="C120" s="45">
        <v>3214827</v>
      </c>
      <c r="D120" s="45">
        <v>5843350</v>
      </c>
      <c r="E120" s="45">
        <v>19627782.999999996</v>
      </c>
      <c r="F120" s="45">
        <v>12558172.999999998</v>
      </c>
      <c r="G120" s="148">
        <f t="shared" si="6"/>
        <v>290.63293296964343</v>
      </c>
      <c r="H120" s="148">
        <f t="shared" si="7"/>
        <v>114.9139277982664</v>
      </c>
      <c r="I120" s="149">
        <f t="shared" si="8"/>
        <v>-36.01838271800742</v>
      </c>
      <c r="J120" s="46"/>
      <c r="K120" s="41" t="s">
        <v>564</v>
      </c>
      <c r="L120" s="96" t="s">
        <v>464</v>
      </c>
      <c r="M120" s="45">
        <v>28473807</v>
      </c>
      <c r="N120" s="45">
        <v>32996871</v>
      </c>
      <c r="O120" s="45">
        <v>32283658.000000007</v>
      </c>
      <c r="P120" s="118">
        <v>49086290.000000015</v>
      </c>
      <c r="Q120" s="148">
        <f t="shared" si="9"/>
        <v>72.39103292369725</v>
      </c>
      <c r="R120" s="148">
        <f t="shared" si="10"/>
        <v>48.76043852764104</v>
      </c>
      <c r="S120" s="149">
        <f t="shared" si="11"/>
        <v>52.04686532114795</v>
      </c>
    </row>
    <row r="121" spans="1:19" ht="15">
      <c r="A121" s="132" t="s">
        <v>565</v>
      </c>
      <c r="B121" s="96" t="s">
        <v>465</v>
      </c>
      <c r="C121" s="45">
        <v>139923</v>
      </c>
      <c r="D121" s="45">
        <v>33911</v>
      </c>
      <c r="E121" s="45">
        <v>424394</v>
      </c>
      <c r="F121" s="45">
        <v>458175.99999999994</v>
      </c>
      <c r="G121" s="148">
        <f t="shared" si="6"/>
        <v>227.4486681960792</v>
      </c>
      <c r="H121" s="148">
        <f t="shared" si="7"/>
        <v>1251.113208103565</v>
      </c>
      <c r="I121" s="149">
        <f t="shared" si="8"/>
        <v>7.960055985711364</v>
      </c>
      <c r="J121" s="46"/>
      <c r="K121" s="41" t="s">
        <v>565</v>
      </c>
      <c r="L121" s="96" t="s">
        <v>465</v>
      </c>
      <c r="M121" s="45">
        <v>24902</v>
      </c>
      <c r="N121" s="45">
        <v>58680</v>
      </c>
      <c r="O121" s="45">
        <v>405246.00000000006</v>
      </c>
      <c r="P121" s="118">
        <v>50502</v>
      </c>
      <c r="Q121" s="148">
        <f t="shared" si="9"/>
        <v>102.80298771183038</v>
      </c>
      <c r="R121" s="148">
        <f t="shared" si="10"/>
        <v>-13.936605316973413</v>
      </c>
      <c r="S121" s="149">
        <f t="shared" si="11"/>
        <v>-87.53793991797575</v>
      </c>
    </row>
    <row r="122" spans="1:19" ht="15">
      <c r="A122" s="224"/>
      <c r="B122" s="15" t="s">
        <v>131</v>
      </c>
      <c r="C122" s="82">
        <f>SUM(C6:C121)</f>
        <v>4898521143</v>
      </c>
      <c r="D122" s="82">
        <f>SUM(D6:D121)</f>
        <v>5077419646</v>
      </c>
      <c r="E122" s="82">
        <f>SUM(E6:E121)</f>
        <v>5695182932.000004</v>
      </c>
      <c r="F122" s="82">
        <f>SUM(F6:F121)</f>
        <v>5905737247.000002</v>
      </c>
      <c r="G122" s="220">
        <f t="shared" si="6"/>
        <v>20.56163635098966</v>
      </c>
      <c r="H122" s="220">
        <f t="shared" si="7"/>
        <v>16.31375105369814</v>
      </c>
      <c r="I122" s="221">
        <f t="shared" si="8"/>
        <v>3.697059734761794</v>
      </c>
      <c r="J122" s="103"/>
      <c r="K122" s="15"/>
      <c r="L122" s="15" t="s">
        <v>131</v>
      </c>
      <c r="M122" s="82">
        <f>SUM(M6:M121)</f>
        <v>4386136293</v>
      </c>
      <c r="N122" s="82">
        <f>SUM(N6:N121)</f>
        <v>4595349889</v>
      </c>
      <c r="O122" s="82">
        <f>SUM(O6:O121)</f>
        <v>4717806726.999998</v>
      </c>
      <c r="P122" s="82">
        <f>SUM(P6:P121)</f>
        <v>5039401498.999998</v>
      </c>
      <c r="Q122" s="220">
        <f t="shared" si="9"/>
        <v>14.893864721955154</v>
      </c>
      <c r="R122" s="220">
        <f t="shared" si="10"/>
        <v>9.663064200245898</v>
      </c>
      <c r="S122" s="221">
        <f t="shared" si="11"/>
        <v>6.8166160805086236</v>
      </c>
    </row>
  </sheetData>
  <sheetProtection/>
  <mergeCells count="7">
    <mergeCell ref="M4:S4"/>
    <mergeCell ref="A3:B3"/>
    <mergeCell ref="A4:A5"/>
    <mergeCell ref="B4:B5"/>
    <mergeCell ref="K4:K5"/>
    <mergeCell ref="L4:L5"/>
    <mergeCell ref="C4:I4"/>
  </mergeCells>
  <hyperlinks>
    <hyperlink ref="S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S8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0.7109375" style="31" customWidth="1"/>
    <col min="2" max="20" width="8.7109375" style="31" customWidth="1"/>
    <col min="21" max="16384" width="9.140625" style="31" customWidth="1"/>
  </cols>
  <sheetData>
    <row r="1" spans="1:17" ht="15" customHeight="1">
      <c r="A1" s="141" t="str">
        <f>'Indice tavole'!C15</f>
        <v>Consistenza degli operatori con l'estero per provincia e classe di valore esportato. Anni 2015-2018 e variazioni rispetto all'anno precedente</v>
      </c>
      <c r="P1" s="143" t="s">
        <v>111</v>
      </c>
      <c r="Q1" s="143"/>
    </row>
    <row r="2" spans="1:17" ht="15" customHeight="1">
      <c r="A2" s="141"/>
      <c r="P2" s="143"/>
      <c r="Q2" s="143"/>
    </row>
    <row r="3" spans="1:17" ht="15" customHeight="1">
      <c r="A3" s="173" t="s">
        <v>9</v>
      </c>
      <c r="P3" s="143"/>
      <c r="Q3" s="143"/>
    </row>
    <row r="4" spans="1:8" ht="30" customHeight="1">
      <c r="A4" s="12" t="s">
        <v>99</v>
      </c>
      <c r="B4" s="146">
        <v>2015</v>
      </c>
      <c r="C4" s="146">
        <v>2016</v>
      </c>
      <c r="D4" s="146">
        <v>2017</v>
      </c>
      <c r="E4" s="146">
        <v>2018</v>
      </c>
      <c r="F4" s="3" t="s">
        <v>569</v>
      </c>
      <c r="G4" s="3" t="s">
        <v>570</v>
      </c>
      <c r="H4" s="174" t="s">
        <v>571</v>
      </c>
    </row>
    <row r="5" spans="1:8" ht="15" customHeight="1">
      <c r="A5" s="4" t="s">
        <v>100</v>
      </c>
      <c r="B5" s="147">
        <v>582</v>
      </c>
      <c r="C5" s="147">
        <v>678</v>
      </c>
      <c r="D5" s="147">
        <v>772</v>
      </c>
      <c r="E5" s="147">
        <v>664</v>
      </c>
      <c r="F5" s="175">
        <f>E5/B5*100-100</f>
        <v>14.089347079037793</v>
      </c>
      <c r="G5" s="176">
        <f>E5/C5*100-100</f>
        <v>-2.0648967551622377</v>
      </c>
      <c r="H5" s="177">
        <f>E5/D5*100-100</f>
        <v>-13.989637305699489</v>
      </c>
    </row>
    <row r="6" spans="1:8" ht="15" customHeight="1">
      <c r="A6" s="4" t="s">
        <v>101</v>
      </c>
      <c r="B6" s="147">
        <v>103</v>
      </c>
      <c r="C6" s="147">
        <v>128</v>
      </c>
      <c r="D6" s="147">
        <v>123</v>
      </c>
      <c r="E6" s="147">
        <v>96</v>
      </c>
      <c r="F6" s="175">
        <f aca="true" t="shared" si="0" ref="F6:F13">E6/B6*100-100</f>
        <v>-6.796116504854368</v>
      </c>
      <c r="G6" s="176">
        <f aca="true" t="shared" si="1" ref="G6:G13">E6/C6*100-100</f>
        <v>-25</v>
      </c>
      <c r="H6" s="177">
        <f aca="true" t="shared" si="2" ref="H6:H13">E6/D6*100-100</f>
        <v>-21.951219512195124</v>
      </c>
    </row>
    <row r="7" spans="1:8" ht="15" customHeight="1">
      <c r="A7" s="4" t="s">
        <v>102</v>
      </c>
      <c r="B7" s="147">
        <v>81</v>
      </c>
      <c r="C7" s="147">
        <v>76</v>
      </c>
      <c r="D7" s="147">
        <v>103</v>
      </c>
      <c r="E7" s="147">
        <v>65</v>
      </c>
      <c r="F7" s="175">
        <f t="shared" si="0"/>
        <v>-19.75308641975309</v>
      </c>
      <c r="G7" s="176">
        <f t="shared" si="1"/>
        <v>-14.473684210526315</v>
      </c>
      <c r="H7" s="177">
        <f t="shared" si="2"/>
        <v>-36.89320388349514</v>
      </c>
    </row>
    <row r="8" spans="1:8" ht="15" customHeight="1">
      <c r="A8" s="4" t="s">
        <v>103</v>
      </c>
      <c r="B8" s="147">
        <v>67</v>
      </c>
      <c r="C8" s="147">
        <v>76</v>
      </c>
      <c r="D8" s="147">
        <v>62</v>
      </c>
      <c r="E8" s="147">
        <v>58</v>
      </c>
      <c r="F8" s="175">
        <f t="shared" si="0"/>
        <v>-13.432835820895534</v>
      </c>
      <c r="G8" s="176">
        <f t="shared" si="1"/>
        <v>-23.68421052631578</v>
      </c>
      <c r="H8" s="177">
        <f t="shared" si="2"/>
        <v>-6.451612903225808</v>
      </c>
    </row>
    <row r="9" spans="1:8" ht="15" customHeight="1">
      <c r="A9" s="4" t="s">
        <v>104</v>
      </c>
      <c r="B9" s="147">
        <v>17</v>
      </c>
      <c r="C9" s="147">
        <v>18</v>
      </c>
      <c r="D9" s="147">
        <v>27</v>
      </c>
      <c r="E9" s="147">
        <v>20</v>
      </c>
      <c r="F9" s="175">
        <f t="shared" si="0"/>
        <v>17.64705882352942</v>
      </c>
      <c r="G9" s="176">
        <f t="shared" si="1"/>
        <v>11.111111111111114</v>
      </c>
      <c r="H9" s="177">
        <f t="shared" si="2"/>
        <v>-25.925925925925924</v>
      </c>
    </row>
    <row r="10" spans="1:8" ht="15" customHeight="1">
      <c r="A10" s="4" t="s">
        <v>105</v>
      </c>
      <c r="B10" s="147">
        <v>25</v>
      </c>
      <c r="C10" s="147">
        <v>20</v>
      </c>
      <c r="D10" s="147">
        <v>18</v>
      </c>
      <c r="E10" s="147">
        <v>20</v>
      </c>
      <c r="F10" s="175">
        <f t="shared" si="0"/>
        <v>-20</v>
      </c>
      <c r="G10" s="176">
        <f t="shared" si="1"/>
        <v>0</v>
      </c>
      <c r="H10" s="177">
        <f t="shared" si="2"/>
        <v>11.111111111111114</v>
      </c>
    </row>
    <row r="11" spans="1:8" ht="15" customHeight="1">
      <c r="A11" s="4" t="s">
        <v>106</v>
      </c>
      <c r="B11" s="147">
        <v>22</v>
      </c>
      <c r="C11" s="147">
        <v>24</v>
      </c>
      <c r="D11" s="147">
        <v>25</v>
      </c>
      <c r="E11" s="147">
        <v>25</v>
      </c>
      <c r="F11" s="175">
        <f t="shared" si="0"/>
        <v>13.63636363636364</v>
      </c>
      <c r="G11" s="176">
        <f t="shared" si="1"/>
        <v>4.166666666666671</v>
      </c>
      <c r="H11" s="177">
        <f t="shared" si="2"/>
        <v>0</v>
      </c>
    </row>
    <row r="12" spans="1:8" ht="15" customHeight="1">
      <c r="A12" s="4" t="s">
        <v>107</v>
      </c>
      <c r="B12" s="147">
        <v>5</v>
      </c>
      <c r="C12" s="147">
        <v>7</v>
      </c>
      <c r="D12" s="147">
        <v>7</v>
      </c>
      <c r="E12" s="147">
        <v>9</v>
      </c>
      <c r="F12" s="175">
        <f t="shared" si="0"/>
        <v>80</v>
      </c>
      <c r="G12" s="176">
        <f t="shared" si="1"/>
        <v>28.571428571428584</v>
      </c>
      <c r="H12" s="177">
        <f t="shared" si="2"/>
        <v>28.571428571428584</v>
      </c>
    </row>
    <row r="13" spans="1:8" ht="15" customHeight="1">
      <c r="A13" s="8" t="s">
        <v>6</v>
      </c>
      <c r="B13" s="9">
        <f>SUM(B5:B12)</f>
        <v>902</v>
      </c>
      <c r="C13" s="9">
        <f>SUM(C5:C12)</f>
        <v>1027</v>
      </c>
      <c r="D13" s="9">
        <f>SUM(D5:D12)</f>
        <v>1137</v>
      </c>
      <c r="E13" s="9">
        <f>SUM(E5:E12)</f>
        <v>957</v>
      </c>
      <c r="F13" s="178">
        <f t="shared" si="0"/>
        <v>6.097560975609767</v>
      </c>
      <c r="G13" s="179">
        <f t="shared" si="1"/>
        <v>-6.815968841285297</v>
      </c>
      <c r="H13" s="180">
        <f t="shared" si="2"/>
        <v>-15.831134564643804</v>
      </c>
    </row>
    <row r="14" ht="12.75" customHeight="1"/>
    <row r="15" ht="15" customHeight="1">
      <c r="A15" s="173" t="s">
        <v>12</v>
      </c>
    </row>
    <row r="16" spans="1:26" ht="33.75" customHeight="1">
      <c r="A16" s="12" t="s">
        <v>99</v>
      </c>
      <c r="B16" s="146">
        <v>2015</v>
      </c>
      <c r="C16" s="146">
        <v>2016</v>
      </c>
      <c r="D16" s="146">
        <v>2017</v>
      </c>
      <c r="E16" s="12">
        <v>2018</v>
      </c>
      <c r="F16" s="3" t="s">
        <v>569</v>
      </c>
      <c r="G16" s="3" t="s">
        <v>570</v>
      </c>
      <c r="H16" s="174" t="s">
        <v>571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8" ht="15" customHeight="1">
      <c r="A17" s="4" t="s">
        <v>100</v>
      </c>
      <c r="B17" s="147">
        <v>4093</v>
      </c>
      <c r="C17" s="147">
        <v>4520</v>
      </c>
      <c r="D17" s="147">
        <v>4552</v>
      </c>
      <c r="E17" s="147">
        <v>4228</v>
      </c>
      <c r="F17" s="175">
        <f>E17/B17*100-100</f>
        <v>3.29831419496702</v>
      </c>
      <c r="G17" s="176">
        <f>E17/C17*100-100</f>
        <v>-6.460176991150448</v>
      </c>
      <c r="H17" s="177">
        <f>E17/D17*100-100</f>
        <v>-7.117750439367313</v>
      </c>
    </row>
    <row r="18" spans="1:8" ht="15" customHeight="1">
      <c r="A18" s="4" t="s">
        <v>101</v>
      </c>
      <c r="B18" s="147">
        <v>876</v>
      </c>
      <c r="C18" s="147">
        <v>934</v>
      </c>
      <c r="D18" s="147">
        <v>893</v>
      </c>
      <c r="E18" s="147">
        <v>659</v>
      </c>
      <c r="F18" s="175">
        <f aca="true" t="shared" si="3" ref="F18:F25">E18/B18*100-100</f>
        <v>-24.771689497716892</v>
      </c>
      <c r="G18" s="176">
        <f aca="true" t="shared" si="4" ref="G18:G25">E18/C18*100-100</f>
        <v>-29.443254817987153</v>
      </c>
      <c r="H18" s="177">
        <f aca="true" t="shared" si="5" ref="H18:H25">E18/D18*100-100</f>
        <v>-26.203807390817474</v>
      </c>
    </row>
    <row r="19" spans="1:8" ht="15" customHeight="1">
      <c r="A19" s="4" t="s">
        <v>102</v>
      </c>
      <c r="B19" s="147">
        <v>651</v>
      </c>
      <c r="C19" s="147">
        <v>667</v>
      </c>
      <c r="D19" s="147">
        <v>685</v>
      </c>
      <c r="E19" s="147">
        <v>473</v>
      </c>
      <c r="F19" s="175">
        <f t="shared" si="3"/>
        <v>-27.34254992319508</v>
      </c>
      <c r="G19" s="176">
        <f t="shared" si="4"/>
        <v>-29.08545727136432</v>
      </c>
      <c r="H19" s="177">
        <f t="shared" si="5"/>
        <v>-30.94890510948906</v>
      </c>
    </row>
    <row r="20" spans="1:8" ht="15" customHeight="1">
      <c r="A20" s="4" t="s">
        <v>103</v>
      </c>
      <c r="B20" s="147">
        <v>525</v>
      </c>
      <c r="C20" s="147">
        <v>550</v>
      </c>
      <c r="D20" s="147">
        <v>548</v>
      </c>
      <c r="E20" s="147">
        <v>498</v>
      </c>
      <c r="F20" s="175">
        <f t="shared" si="3"/>
        <v>-5.142857142857139</v>
      </c>
      <c r="G20" s="176">
        <f t="shared" si="4"/>
        <v>-9.454545454545453</v>
      </c>
      <c r="H20" s="177">
        <f t="shared" si="5"/>
        <v>-9.12408759124088</v>
      </c>
    </row>
    <row r="21" spans="1:8" ht="15" customHeight="1">
      <c r="A21" s="4" t="s">
        <v>104</v>
      </c>
      <c r="B21" s="147">
        <v>227</v>
      </c>
      <c r="C21" s="147">
        <v>215</v>
      </c>
      <c r="D21" s="147">
        <v>206</v>
      </c>
      <c r="E21" s="147">
        <v>211</v>
      </c>
      <c r="F21" s="175">
        <f t="shared" si="3"/>
        <v>-7.048458149779734</v>
      </c>
      <c r="G21" s="176">
        <f t="shared" si="4"/>
        <v>-1.860465116279073</v>
      </c>
      <c r="H21" s="177">
        <f t="shared" si="5"/>
        <v>2.427184466019412</v>
      </c>
    </row>
    <row r="22" spans="1:45" ht="15" customHeight="1">
      <c r="A22" s="4" t="s">
        <v>105</v>
      </c>
      <c r="B22" s="147">
        <v>194</v>
      </c>
      <c r="C22" s="147">
        <v>202</v>
      </c>
      <c r="D22" s="147">
        <v>216</v>
      </c>
      <c r="E22" s="147">
        <v>213</v>
      </c>
      <c r="F22" s="175">
        <f t="shared" si="3"/>
        <v>9.793814432989706</v>
      </c>
      <c r="G22" s="176">
        <f t="shared" si="4"/>
        <v>5.445544554455452</v>
      </c>
      <c r="H22" s="177">
        <f t="shared" si="5"/>
        <v>-1.3888888888888857</v>
      </c>
      <c r="I22" s="182"/>
      <c r="J22" s="250"/>
      <c r="K22" s="250"/>
      <c r="L22" s="250"/>
      <c r="M22" s="250"/>
      <c r="N22" s="250"/>
      <c r="O22" s="250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</row>
    <row r="23" spans="1:8" ht="15" customHeight="1">
      <c r="A23" s="4" t="s">
        <v>106</v>
      </c>
      <c r="B23" s="147">
        <v>93</v>
      </c>
      <c r="C23" s="147">
        <v>99</v>
      </c>
      <c r="D23" s="147">
        <v>110</v>
      </c>
      <c r="E23" s="147">
        <v>107</v>
      </c>
      <c r="F23" s="175">
        <f t="shared" si="3"/>
        <v>15.053763440860223</v>
      </c>
      <c r="G23" s="176">
        <f t="shared" si="4"/>
        <v>8.080808080808083</v>
      </c>
      <c r="H23" s="177">
        <f t="shared" si="5"/>
        <v>-2.7272727272727195</v>
      </c>
    </row>
    <row r="24" spans="1:8" ht="15" customHeight="1">
      <c r="A24" s="4" t="s">
        <v>107</v>
      </c>
      <c r="B24" s="147">
        <v>28</v>
      </c>
      <c r="C24" s="147">
        <v>28</v>
      </c>
      <c r="D24" s="147">
        <v>30</v>
      </c>
      <c r="E24" s="147">
        <v>36</v>
      </c>
      <c r="F24" s="175">
        <f t="shared" si="3"/>
        <v>28.571428571428584</v>
      </c>
      <c r="G24" s="176">
        <f t="shared" si="4"/>
        <v>28.571428571428584</v>
      </c>
      <c r="H24" s="177">
        <f t="shared" si="5"/>
        <v>20</v>
      </c>
    </row>
    <row r="25" spans="1:8" ht="15" customHeight="1">
      <c r="A25" s="8" t="s">
        <v>6</v>
      </c>
      <c r="B25" s="9">
        <f>SUM(B17:B24)</f>
        <v>6687</v>
      </c>
      <c r="C25" s="9">
        <f>SUM(C17:C24)</f>
        <v>7215</v>
      </c>
      <c r="D25" s="9">
        <v>7240</v>
      </c>
      <c r="E25" s="9">
        <f>SUM(E17:E24)</f>
        <v>6425</v>
      </c>
      <c r="F25" s="178">
        <f t="shared" si="3"/>
        <v>-3.9180499476596395</v>
      </c>
      <c r="G25" s="179">
        <f t="shared" si="4"/>
        <v>-10.949410949410947</v>
      </c>
      <c r="H25" s="180">
        <f t="shared" si="5"/>
        <v>-11.256906077348063</v>
      </c>
    </row>
    <row r="27" ht="15" customHeight="1">
      <c r="A27" s="173" t="s">
        <v>13</v>
      </c>
    </row>
    <row r="28" spans="1:8" ht="33.75" customHeight="1">
      <c r="A28" s="12" t="s">
        <v>99</v>
      </c>
      <c r="B28" s="146">
        <v>2015</v>
      </c>
      <c r="C28" s="146">
        <v>2016</v>
      </c>
      <c r="D28" s="146">
        <v>2017</v>
      </c>
      <c r="E28" s="12">
        <v>2018</v>
      </c>
      <c r="F28" s="3" t="s">
        <v>569</v>
      </c>
      <c r="G28" s="3" t="s">
        <v>570</v>
      </c>
      <c r="H28" s="174" t="s">
        <v>571</v>
      </c>
    </row>
    <row r="29" spans="1:8" ht="15" customHeight="1">
      <c r="A29" s="4" t="s">
        <v>100</v>
      </c>
      <c r="B29" s="170">
        <v>730</v>
      </c>
      <c r="C29" s="147">
        <v>793</v>
      </c>
      <c r="D29" s="170">
        <v>737</v>
      </c>
      <c r="E29" s="170">
        <v>678</v>
      </c>
      <c r="F29" s="175">
        <f>E29/B29*100-100</f>
        <v>-7.123287671232887</v>
      </c>
      <c r="G29" s="176">
        <f>E29/C29*100-100</f>
        <v>-14.501891551071878</v>
      </c>
      <c r="H29" s="177">
        <f>E29/D29*100-100</f>
        <v>-8.005427408412487</v>
      </c>
    </row>
    <row r="30" spans="1:8" ht="15" customHeight="1">
      <c r="A30" s="4" t="s">
        <v>101</v>
      </c>
      <c r="B30" s="170">
        <v>104</v>
      </c>
      <c r="C30" s="147">
        <v>156</v>
      </c>
      <c r="D30" s="170">
        <v>152</v>
      </c>
      <c r="E30" s="170">
        <v>96</v>
      </c>
      <c r="F30" s="175">
        <f aca="true" t="shared" si="6" ref="F30:F37">E30/B30*100-100</f>
        <v>-7.692307692307693</v>
      </c>
      <c r="G30" s="176">
        <f aca="true" t="shared" si="7" ref="G30:G37">E30/C30*100-100</f>
        <v>-38.46153846153846</v>
      </c>
      <c r="H30" s="177">
        <f aca="true" t="shared" si="8" ref="H30:H37">E30/D30*100-100</f>
        <v>-36.8421052631579</v>
      </c>
    </row>
    <row r="31" spans="1:8" ht="15" customHeight="1">
      <c r="A31" s="4" t="s">
        <v>102</v>
      </c>
      <c r="B31" s="170">
        <v>91</v>
      </c>
      <c r="C31" s="147">
        <v>88</v>
      </c>
      <c r="D31" s="170">
        <v>80</v>
      </c>
      <c r="E31" s="170">
        <v>55</v>
      </c>
      <c r="F31" s="175">
        <f t="shared" si="6"/>
        <v>-39.56043956043956</v>
      </c>
      <c r="G31" s="176">
        <f t="shared" si="7"/>
        <v>-37.5</v>
      </c>
      <c r="H31" s="177">
        <f t="shared" si="8"/>
        <v>-31.25</v>
      </c>
    </row>
    <row r="32" spans="1:8" ht="15" customHeight="1">
      <c r="A32" s="4" t="s">
        <v>103</v>
      </c>
      <c r="B32" s="170">
        <v>69</v>
      </c>
      <c r="C32" s="147">
        <v>66</v>
      </c>
      <c r="D32" s="170">
        <v>77</v>
      </c>
      <c r="E32" s="170">
        <v>62</v>
      </c>
      <c r="F32" s="175">
        <f t="shared" si="6"/>
        <v>-10.14492753623189</v>
      </c>
      <c r="G32" s="176">
        <f t="shared" si="7"/>
        <v>-6.060606060606062</v>
      </c>
      <c r="H32" s="177">
        <f t="shared" si="8"/>
        <v>-19.480519480519476</v>
      </c>
    </row>
    <row r="33" spans="1:8" ht="15" customHeight="1">
      <c r="A33" s="4" t="s">
        <v>104</v>
      </c>
      <c r="B33" s="170">
        <v>35</v>
      </c>
      <c r="C33" s="147">
        <v>42</v>
      </c>
      <c r="D33" s="170">
        <v>37</v>
      </c>
      <c r="E33" s="170">
        <v>37</v>
      </c>
      <c r="F33" s="175">
        <f t="shared" si="6"/>
        <v>5.714285714285722</v>
      </c>
      <c r="G33" s="176">
        <f t="shared" si="7"/>
        <v>-11.904761904761912</v>
      </c>
      <c r="H33" s="177">
        <f t="shared" si="8"/>
        <v>0</v>
      </c>
    </row>
    <row r="34" spans="1:8" ht="15" customHeight="1">
      <c r="A34" s="4" t="s">
        <v>105</v>
      </c>
      <c r="B34" s="170">
        <v>49</v>
      </c>
      <c r="C34" s="147">
        <v>40</v>
      </c>
      <c r="D34" s="170">
        <v>40</v>
      </c>
      <c r="E34" s="170">
        <v>38</v>
      </c>
      <c r="F34" s="175">
        <f t="shared" si="6"/>
        <v>-22.448979591836732</v>
      </c>
      <c r="G34" s="176">
        <f t="shared" si="7"/>
        <v>-5</v>
      </c>
      <c r="H34" s="177">
        <f t="shared" si="8"/>
        <v>-5</v>
      </c>
    </row>
    <row r="35" spans="1:8" ht="15" customHeight="1">
      <c r="A35" s="4" t="s">
        <v>106</v>
      </c>
      <c r="B35" s="170">
        <v>12</v>
      </c>
      <c r="C35" s="147">
        <v>18</v>
      </c>
      <c r="D35" s="170">
        <v>19</v>
      </c>
      <c r="E35" s="170">
        <v>22</v>
      </c>
      <c r="F35" s="175">
        <f t="shared" si="6"/>
        <v>83.33333333333331</v>
      </c>
      <c r="G35" s="176">
        <f t="shared" si="7"/>
        <v>22.22222222222223</v>
      </c>
      <c r="H35" s="177">
        <f t="shared" si="8"/>
        <v>15.789473684210535</v>
      </c>
    </row>
    <row r="36" spans="1:8" ht="15" customHeight="1">
      <c r="A36" s="4" t="s">
        <v>107</v>
      </c>
      <c r="B36" s="170">
        <v>5</v>
      </c>
      <c r="C36" s="147">
        <v>2</v>
      </c>
      <c r="D36" s="170">
        <v>5</v>
      </c>
      <c r="E36" s="170">
        <v>4</v>
      </c>
      <c r="F36" s="175">
        <f t="shared" si="6"/>
        <v>-20</v>
      </c>
      <c r="G36" s="176">
        <f t="shared" si="7"/>
        <v>100</v>
      </c>
      <c r="H36" s="177">
        <f t="shared" si="8"/>
        <v>-20</v>
      </c>
    </row>
    <row r="37" spans="1:8" ht="15" customHeight="1">
      <c r="A37" s="8" t="s">
        <v>6</v>
      </c>
      <c r="B37" s="9">
        <f>SUM(B29:B36)</f>
        <v>1095</v>
      </c>
      <c r="C37" s="9">
        <f>SUM(C29:C36)</f>
        <v>1205</v>
      </c>
      <c r="D37" s="9">
        <v>1147</v>
      </c>
      <c r="E37" s="9">
        <f>SUM(E29:E36)</f>
        <v>992</v>
      </c>
      <c r="F37" s="178">
        <f t="shared" si="6"/>
        <v>-9.406392694063925</v>
      </c>
      <c r="G37" s="179">
        <f t="shared" si="7"/>
        <v>-17.67634854771785</v>
      </c>
      <c r="H37" s="180">
        <f t="shared" si="8"/>
        <v>-13.513513513513516</v>
      </c>
    </row>
    <row r="39" ht="15" customHeight="1">
      <c r="A39" s="173" t="s">
        <v>10</v>
      </c>
    </row>
    <row r="40" spans="1:8" ht="33.75" customHeight="1">
      <c r="A40" s="12" t="s">
        <v>99</v>
      </c>
      <c r="B40" s="146">
        <v>2015</v>
      </c>
      <c r="C40" s="146">
        <v>2016</v>
      </c>
      <c r="D40" s="146">
        <v>2017</v>
      </c>
      <c r="E40" s="12">
        <v>2018</v>
      </c>
      <c r="F40" s="3" t="s">
        <v>569</v>
      </c>
      <c r="G40" s="3" t="s">
        <v>570</v>
      </c>
      <c r="H40" s="174" t="s">
        <v>571</v>
      </c>
    </row>
    <row r="41" spans="1:8" ht="15" customHeight="1">
      <c r="A41" s="4" t="s">
        <v>100</v>
      </c>
      <c r="B41" s="170">
        <v>4832</v>
      </c>
      <c r="C41" s="147">
        <v>4314</v>
      </c>
      <c r="D41" s="170">
        <v>4179</v>
      </c>
      <c r="E41" s="170">
        <v>3837</v>
      </c>
      <c r="F41" s="175">
        <f>E41/B41*100-100</f>
        <v>-20.591887417218544</v>
      </c>
      <c r="G41" s="176">
        <f>E41/C41*100-100</f>
        <v>-11.057023643949933</v>
      </c>
      <c r="H41" s="177">
        <f>E41/D41*100-100</f>
        <v>-8.183776022971998</v>
      </c>
    </row>
    <row r="42" spans="1:8" ht="15" customHeight="1">
      <c r="A42" s="4" t="s">
        <v>101</v>
      </c>
      <c r="B42" s="170">
        <v>977</v>
      </c>
      <c r="C42" s="147">
        <v>939</v>
      </c>
      <c r="D42" s="170">
        <v>928</v>
      </c>
      <c r="E42" s="170">
        <v>597</v>
      </c>
      <c r="F42" s="175">
        <f aca="true" t="shared" si="9" ref="F42:F49">E42/B42*100-100</f>
        <v>-38.89457523029682</v>
      </c>
      <c r="G42" s="176">
        <f aca="true" t="shared" si="10" ref="G42:G49">E42/C42*100-100</f>
        <v>-36.421725239616606</v>
      </c>
      <c r="H42" s="177">
        <f aca="true" t="shared" si="11" ref="H42:H49">E42/D42*100-100</f>
        <v>-35.66810344827587</v>
      </c>
    </row>
    <row r="43" spans="1:8" ht="15" customHeight="1">
      <c r="A43" s="4" t="s">
        <v>102</v>
      </c>
      <c r="B43" s="170">
        <v>701</v>
      </c>
      <c r="C43" s="147">
        <v>704</v>
      </c>
      <c r="D43" s="170">
        <v>678</v>
      </c>
      <c r="E43" s="170">
        <v>427</v>
      </c>
      <c r="F43" s="175">
        <f t="shared" si="9"/>
        <v>-39.0870185449358</v>
      </c>
      <c r="G43" s="176">
        <f t="shared" si="10"/>
        <v>-39.34659090909091</v>
      </c>
      <c r="H43" s="177">
        <f t="shared" si="11"/>
        <v>-37.020648967551615</v>
      </c>
    </row>
    <row r="44" spans="1:8" ht="15" customHeight="1">
      <c r="A44" s="4" t="s">
        <v>103</v>
      </c>
      <c r="B44" s="170">
        <v>618</v>
      </c>
      <c r="C44" s="147">
        <v>639</v>
      </c>
      <c r="D44" s="170">
        <v>624</v>
      </c>
      <c r="E44" s="170">
        <v>614</v>
      </c>
      <c r="F44" s="175">
        <f t="shared" si="9"/>
        <v>-0.6472491909385099</v>
      </c>
      <c r="G44" s="176">
        <f t="shared" si="10"/>
        <v>-3.9123630672926453</v>
      </c>
      <c r="H44" s="177">
        <f t="shared" si="11"/>
        <v>-1.6025641025641022</v>
      </c>
    </row>
    <row r="45" spans="1:8" ht="15" customHeight="1">
      <c r="A45" s="4" t="s">
        <v>104</v>
      </c>
      <c r="B45" s="170">
        <v>241</v>
      </c>
      <c r="C45" s="147">
        <v>271</v>
      </c>
      <c r="D45" s="170">
        <v>285</v>
      </c>
      <c r="E45" s="170">
        <v>277</v>
      </c>
      <c r="F45" s="175">
        <f t="shared" si="9"/>
        <v>14.937759336099575</v>
      </c>
      <c r="G45" s="176">
        <f t="shared" si="10"/>
        <v>2.214022140221388</v>
      </c>
      <c r="H45" s="177">
        <f t="shared" si="11"/>
        <v>-2.8070175438596436</v>
      </c>
    </row>
    <row r="46" spans="1:8" ht="15" customHeight="1">
      <c r="A46" s="4" t="s">
        <v>105</v>
      </c>
      <c r="B46" s="170">
        <v>221</v>
      </c>
      <c r="C46" s="147">
        <v>220</v>
      </c>
      <c r="D46" s="170">
        <v>245</v>
      </c>
      <c r="E46" s="170">
        <v>243</v>
      </c>
      <c r="F46" s="175">
        <f t="shared" si="9"/>
        <v>9.954751131221727</v>
      </c>
      <c r="G46" s="176">
        <f t="shared" si="10"/>
        <v>10.454545454545453</v>
      </c>
      <c r="H46" s="177">
        <f t="shared" si="11"/>
        <v>-0.816326530612244</v>
      </c>
    </row>
    <row r="47" spans="1:8" ht="15" customHeight="1">
      <c r="A47" s="4" t="s">
        <v>106</v>
      </c>
      <c r="B47" s="170">
        <v>98</v>
      </c>
      <c r="C47" s="147">
        <v>101</v>
      </c>
      <c r="D47" s="170">
        <v>104</v>
      </c>
      <c r="E47" s="170">
        <v>111</v>
      </c>
      <c r="F47" s="175">
        <f t="shared" si="9"/>
        <v>13.265306122448976</v>
      </c>
      <c r="G47" s="176">
        <f t="shared" si="10"/>
        <v>9.900990099009903</v>
      </c>
      <c r="H47" s="177">
        <f t="shared" si="11"/>
        <v>6.730769230769226</v>
      </c>
    </row>
    <row r="48" spans="1:8" ht="15" customHeight="1">
      <c r="A48" s="4" t="s">
        <v>107</v>
      </c>
      <c r="B48" s="170">
        <v>41</v>
      </c>
      <c r="C48" s="147">
        <v>38</v>
      </c>
      <c r="D48" s="170">
        <v>44</v>
      </c>
      <c r="E48" s="170">
        <v>48</v>
      </c>
      <c r="F48" s="175">
        <f t="shared" si="9"/>
        <v>17.073170731707307</v>
      </c>
      <c r="G48" s="176">
        <f t="shared" si="10"/>
        <v>26.315789473684205</v>
      </c>
      <c r="H48" s="177">
        <f t="shared" si="11"/>
        <v>9.09090909090908</v>
      </c>
    </row>
    <row r="49" spans="1:8" ht="15" customHeight="1">
      <c r="A49" s="8" t="s">
        <v>6</v>
      </c>
      <c r="B49" s="9">
        <f>SUM(B41:B48)</f>
        <v>7729</v>
      </c>
      <c r="C49" s="9">
        <f>SUM(C41:C48)</f>
        <v>7226</v>
      </c>
      <c r="D49" s="9">
        <v>7087</v>
      </c>
      <c r="E49" s="9">
        <f>SUM(E41:E48)</f>
        <v>6154</v>
      </c>
      <c r="F49" s="178">
        <f t="shared" si="9"/>
        <v>-20.37779790399793</v>
      </c>
      <c r="G49" s="179">
        <f t="shared" si="10"/>
        <v>-14.835316911154166</v>
      </c>
      <c r="H49" s="180">
        <f t="shared" si="11"/>
        <v>-13.164949908282779</v>
      </c>
    </row>
    <row r="51" ht="15" customHeight="1">
      <c r="A51" s="173" t="s">
        <v>11</v>
      </c>
    </row>
    <row r="52" spans="1:8" ht="33.75" customHeight="1">
      <c r="A52" s="12" t="s">
        <v>99</v>
      </c>
      <c r="B52" s="146">
        <v>2015</v>
      </c>
      <c r="C52" s="146">
        <v>2016</v>
      </c>
      <c r="D52" s="146">
        <v>2017</v>
      </c>
      <c r="E52" s="12">
        <v>2018</v>
      </c>
      <c r="F52" s="3" t="s">
        <v>569</v>
      </c>
      <c r="G52" s="3" t="s">
        <v>570</v>
      </c>
      <c r="H52" s="174" t="s">
        <v>571</v>
      </c>
    </row>
    <row r="53" spans="1:8" ht="15" customHeight="1">
      <c r="A53" s="4" t="s">
        <v>100</v>
      </c>
      <c r="B53" s="170">
        <v>3970</v>
      </c>
      <c r="C53" s="147">
        <v>4109</v>
      </c>
      <c r="D53" s="170">
        <v>3959</v>
      </c>
      <c r="E53" s="170">
        <v>3745</v>
      </c>
      <c r="F53" s="175">
        <f>E53/B53*100-100</f>
        <v>-5.667506297229224</v>
      </c>
      <c r="G53" s="176">
        <f>E53/C53*100-100</f>
        <v>-8.858603066439514</v>
      </c>
      <c r="H53" s="177">
        <f>E53/D53*100-100</f>
        <v>-5.4054054054054035</v>
      </c>
    </row>
    <row r="54" spans="1:8" ht="15" customHeight="1">
      <c r="A54" s="4" t="s">
        <v>101</v>
      </c>
      <c r="B54" s="170">
        <v>687</v>
      </c>
      <c r="C54" s="147">
        <v>663</v>
      </c>
      <c r="D54" s="170">
        <v>643</v>
      </c>
      <c r="E54" s="170">
        <v>488</v>
      </c>
      <c r="F54" s="175">
        <f aca="true" t="shared" si="12" ref="F54:F61">E54/B54*100-100</f>
        <v>-28.96652110625911</v>
      </c>
      <c r="G54" s="176">
        <f aca="true" t="shared" si="13" ref="G54:G61">E54/C54*100-100</f>
        <v>-26.395173453996975</v>
      </c>
      <c r="H54" s="177">
        <f aca="true" t="shared" si="14" ref="H54:H61">E54/D54*100-100</f>
        <v>-24.10575427682737</v>
      </c>
    </row>
    <row r="55" spans="1:8" ht="15" customHeight="1">
      <c r="A55" s="4" t="s">
        <v>102</v>
      </c>
      <c r="B55" s="170">
        <v>421</v>
      </c>
      <c r="C55" s="147">
        <v>425</v>
      </c>
      <c r="D55" s="170">
        <v>392</v>
      </c>
      <c r="E55" s="170">
        <v>295</v>
      </c>
      <c r="F55" s="175">
        <f t="shared" si="12"/>
        <v>-29.928741092636585</v>
      </c>
      <c r="G55" s="176">
        <f t="shared" si="13"/>
        <v>-30.588235294117652</v>
      </c>
      <c r="H55" s="177">
        <f t="shared" si="14"/>
        <v>-24.744897959183675</v>
      </c>
    </row>
    <row r="56" spans="1:8" ht="15" customHeight="1">
      <c r="A56" s="4" t="s">
        <v>103</v>
      </c>
      <c r="B56" s="170">
        <v>247</v>
      </c>
      <c r="C56" s="147">
        <v>262</v>
      </c>
      <c r="D56" s="170">
        <v>279</v>
      </c>
      <c r="E56" s="170">
        <v>265</v>
      </c>
      <c r="F56" s="175">
        <f t="shared" si="12"/>
        <v>7.287449392712546</v>
      </c>
      <c r="G56" s="176">
        <f t="shared" si="13"/>
        <v>1.1450381679389352</v>
      </c>
      <c r="H56" s="177">
        <f t="shared" si="14"/>
        <v>-5.017921146953412</v>
      </c>
    </row>
    <row r="57" spans="1:8" ht="15" customHeight="1">
      <c r="A57" s="4" t="s">
        <v>104</v>
      </c>
      <c r="B57" s="170">
        <v>100</v>
      </c>
      <c r="C57" s="147">
        <v>102</v>
      </c>
      <c r="D57" s="170">
        <v>104</v>
      </c>
      <c r="E57" s="170">
        <v>113</v>
      </c>
      <c r="F57" s="175">
        <f t="shared" si="12"/>
        <v>12.999999999999986</v>
      </c>
      <c r="G57" s="176">
        <f t="shared" si="13"/>
        <v>10.784313725490208</v>
      </c>
      <c r="H57" s="177">
        <f t="shared" si="14"/>
        <v>8.653846153846146</v>
      </c>
    </row>
    <row r="58" spans="1:8" ht="15" customHeight="1">
      <c r="A58" s="4" t="s">
        <v>105</v>
      </c>
      <c r="B58" s="170">
        <v>111</v>
      </c>
      <c r="C58" s="147">
        <v>106</v>
      </c>
      <c r="D58" s="170">
        <v>96</v>
      </c>
      <c r="E58" s="170">
        <v>92</v>
      </c>
      <c r="F58" s="175">
        <f t="shared" si="12"/>
        <v>-17.117117117117118</v>
      </c>
      <c r="G58" s="176">
        <f t="shared" si="13"/>
        <v>-13.20754716981132</v>
      </c>
      <c r="H58" s="177">
        <f t="shared" si="14"/>
        <v>-4.166666666666657</v>
      </c>
    </row>
    <row r="59" spans="1:8" ht="15" customHeight="1">
      <c r="A59" s="4" t="s">
        <v>106</v>
      </c>
      <c r="B59" s="170">
        <v>41</v>
      </c>
      <c r="C59" s="147">
        <v>44</v>
      </c>
      <c r="D59" s="170">
        <v>47</v>
      </c>
      <c r="E59" s="170">
        <v>50</v>
      </c>
      <c r="F59" s="175">
        <f t="shared" si="12"/>
        <v>21.951219512195124</v>
      </c>
      <c r="G59" s="176">
        <f t="shared" si="13"/>
        <v>13.63636363636364</v>
      </c>
      <c r="H59" s="177">
        <f t="shared" si="14"/>
        <v>6.38297872340425</v>
      </c>
    </row>
    <row r="60" spans="1:8" ht="15" customHeight="1">
      <c r="A60" s="4" t="s">
        <v>107</v>
      </c>
      <c r="B60" s="170">
        <v>15</v>
      </c>
      <c r="C60" s="147">
        <v>16</v>
      </c>
      <c r="D60" s="170">
        <v>19</v>
      </c>
      <c r="E60" s="170">
        <v>19</v>
      </c>
      <c r="F60" s="175">
        <f t="shared" si="12"/>
        <v>26.666666666666657</v>
      </c>
      <c r="G60" s="176">
        <f t="shared" si="13"/>
        <v>18.75</v>
      </c>
      <c r="H60" s="177">
        <f t="shared" si="14"/>
        <v>0</v>
      </c>
    </row>
    <row r="61" spans="1:8" ht="15" customHeight="1">
      <c r="A61" s="8" t="s">
        <v>6</v>
      </c>
      <c r="B61" s="9">
        <f>SUM(B53:B60)</f>
        <v>5592</v>
      </c>
      <c r="C61" s="9">
        <f>SUM(C53:C60)</f>
        <v>5727</v>
      </c>
      <c r="D61" s="9">
        <v>5539</v>
      </c>
      <c r="E61" s="9">
        <f>SUM(E53:E60)</f>
        <v>5067</v>
      </c>
      <c r="F61" s="178">
        <f t="shared" si="12"/>
        <v>-9.388412017167383</v>
      </c>
      <c r="G61" s="179">
        <f t="shared" si="13"/>
        <v>-11.52435830277632</v>
      </c>
      <c r="H61" s="180">
        <f t="shared" si="14"/>
        <v>-8.521393753385084</v>
      </c>
    </row>
    <row r="63" ht="15" customHeight="1">
      <c r="A63" s="173" t="s">
        <v>8</v>
      </c>
    </row>
    <row r="64" spans="1:8" ht="33.75" customHeight="1">
      <c r="A64" s="12" t="s">
        <v>99</v>
      </c>
      <c r="B64" s="146">
        <v>2015</v>
      </c>
      <c r="C64" s="146">
        <v>2016</v>
      </c>
      <c r="D64" s="146">
        <v>2017</v>
      </c>
      <c r="E64" s="12">
        <v>2018</v>
      </c>
      <c r="F64" s="3" t="s">
        <v>569</v>
      </c>
      <c r="G64" s="3" t="s">
        <v>570</v>
      </c>
      <c r="H64" s="174" t="s">
        <v>571</v>
      </c>
    </row>
    <row r="65" spans="1:8" ht="15" customHeight="1">
      <c r="A65" s="4" t="s">
        <v>100</v>
      </c>
      <c r="B65" s="170">
        <v>4693</v>
      </c>
      <c r="C65" s="147">
        <v>4618</v>
      </c>
      <c r="D65" s="170">
        <v>4591</v>
      </c>
      <c r="E65" s="170">
        <v>4096</v>
      </c>
      <c r="F65" s="175">
        <f>E65/B65*100-100</f>
        <v>-12.72107393991051</v>
      </c>
      <c r="G65" s="176">
        <f>E65/C65*100-100</f>
        <v>-11.303594629709835</v>
      </c>
      <c r="H65" s="177">
        <f>E65/D65*100-100</f>
        <v>-10.78196471357002</v>
      </c>
    </row>
    <row r="66" spans="1:8" ht="15" customHeight="1">
      <c r="A66" s="4" t="s">
        <v>101</v>
      </c>
      <c r="B66" s="170">
        <v>1084</v>
      </c>
      <c r="C66" s="147">
        <v>1053</v>
      </c>
      <c r="D66" s="170">
        <v>1015</v>
      </c>
      <c r="E66" s="170">
        <v>823</v>
      </c>
      <c r="F66" s="175">
        <f aca="true" t="shared" si="15" ref="F66:F73">E66/B66*100-100</f>
        <v>-24.077490774907744</v>
      </c>
      <c r="G66" s="176">
        <f aca="true" t="shared" si="16" ref="G66:G73">E66/C66*100-100</f>
        <v>-21.84235517568851</v>
      </c>
      <c r="H66" s="177">
        <f aca="true" t="shared" si="17" ref="H66:H73">E66/D66*100-100</f>
        <v>-18.916256157635473</v>
      </c>
    </row>
    <row r="67" spans="1:8" ht="15" customHeight="1">
      <c r="A67" s="4" t="s">
        <v>102</v>
      </c>
      <c r="B67" s="170">
        <v>861</v>
      </c>
      <c r="C67" s="147">
        <v>812</v>
      </c>
      <c r="D67" s="170">
        <v>850</v>
      </c>
      <c r="E67" s="170">
        <v>584</v>
      </c>
      <c r="F67" s="175">
        <f t="shared" si="15"/>
        <v>-32.1718931475029</v>
      </c>
      <c r="G67" s="176">
        <f t="shared" si="16"/>
        <v>-28.07881773399015</v>
      </c>
      <c r="H67" s="177">
        <f t="shared" si="17"/>
        <v>-31.294117647058826</v>
      </c>
    </row>
    <row r="68" spans="1:8" ht="15" customHeight="1">
      <c r="A68" s="4" t="s">
        <v>103</v>
      </c>
      <c r="B68" s="170">
        <v>773</v>
      </c>
      <c r="C68" s="147">
        <v>775</v>
      </c>
      <c r="D68" s="170">
        <v>756</v>
      </c>
      <c r="E68" s="170">
        <v>688</v>
      </c>
      <c r="F68" s="175">
        <f t="shared" si="15"/>
        <v>-10.996119016817602</v>
      </c>
      <c r="G68" s="176">
        <f t="shared" si="16"/>
        <v>-11.225806451612911</v>
      </c>
      <c r="H68" s="177">
        <f t="shared" si="17"/>
        <v>-8.994708994709</v>
      </c>
    </row>
    <row r="69" spans="1:8" ht="15" customHeight="1">
      <c r="A69" s="4" t="s">
        <v>104</v>
      </c>
      <c r="B69" s="170">
        <v>306</v>
      </c>
      <c r="C69" s="147">
        <v>322</v>
      </c>
      <c r="D69" s="170">
        <v>351</v>
      </c>
      <c r="E69" s="170">
        <v>335</v>
      </c>
      <c r="F69" s="175">
        <f t="shared" si="15"/>
        <v>9.477124183006552</v>
      </c>
      <c r="G69" s="176">
        <f t="shared" si="16"/>
        <v>4.0372670807453375</v>
      </c>
      <c r="H69" s="177">
        <f t="shared" si="17"/>
        <v>-4.558404558404561</v>
      </c>
    </row>
    <row r="70" spans="1:8" ht="15" customHeight="1">
      <c r="A70" s="4" t="s">
        <v>105</v>
      </c>
      <c r="B70" s="170">
        <v>342</v>
      </c>
      <c r="C70" s="147">
        <v>331</v>
      </c>
      <c r="D70" s="170">
        <v>329</v>
      </c>
      <c r="E70" s="170">
        <v>339</v>
      </c>
      <c r="F70" s="175">
        <f t="shared" si="15"/>
        <v>-0.8771929824561369</v>
      </c>
      <c r="G70" s="176">
        <f t="shared" si="16"/>
        <v>2.416918429003019</v>
      </c>
      <c r="H70" s="177">
        <f t="shared" si="17"/>
        <v>3.0395136778115415</v>
      </c>
    </row>
    <row r="71" spans="1:8" ht="15" customHeight="1">
      <c r="A71" s="4" t="s">
        <v>106</v>
      </c>
      <c r="B71" s="170">
        <v>156</v>
      </c>
      <c r="C71" s="147">
        <v>166</v>
      </c>
      <c r="D71" s="170">
        <v>175</v>
      </c>
      <c r="E71" s="170">
        <v>171</v>
      </c>
      <c r="F71" s="175">
        <f t="shared" si="15"/>
        <v>9.615384615384627</v>
      </c>
      <c r="G71" s="176">
        <f t="shared" si="16"/>
        <v>3.0120481927710756</v>
      </c>
      <c r="H71" s="177">
        <f t="shared" si="17"/>
        <v>-2.285714285714292</v>
      </c>
    </row>
    <row r="72" spans="1:8" ht="15" customHeight="1">
      <c r="A72" s="4" t="s">
        <v>107</v>
      </c>
      <c r="B72" s="170">
        <v>61</v>
      </c>
      <c r="C72" s="147">
        <v>60</v>
      </c>
      <c r="D72" s="170">
        <v>62</v>
      </c>
      <c r="E72" s="170">
        <v>63</v>
      </c>
      <c r="F72" s="175">
        <f t="shared" si="15"/>
        <v>3.278688524590166</v>
      </c>
      <c r="G72" s="176">
        <f t="shared" si="16"/>
        <v>5</v>
      </c>
      <c r="H72" s="177">
        <f t="shared" si="17"/>
        <v>1.6129032258064484</v>
      </c>
    </row>
    <row r="73" spans="1:8" ht="15" customHeight="1">
      <c r="A73" s="8" t="s">
        <v>6</v>
      </c>
      <c r="B73" s="9">
        <f>SUM(B65:B72)</f>
        <v>8276</v>
      </c>
      <c r="C73" s="9">
        <f>SUM(C65:C72)</f>
        <v>8137</v>
      </c>
      <c r="D73" s="9">
        <v>8129</v>
      </c>
      <c r="E73" s="9">
        <f>SUM(E65:E72)</f>
        <v>7099</v>
      </c>
      <c r="F73" s="178">
        <f t="shared" si="15"/>
        <v>-14.22184630256163</v>
      </c>
      <c r="G73" s="179">
        <f t="shared" si="16"/>
        <v>-12.756544180902054</v>
      </c>
      <c r="H73" s="180">
        <f t="shared" si="17"/>
        <v>-12.670685201131747</v>
      </c>
    </row>
    <row r="75" ht="15" customHeight="1">
      <c r="A75" s="173" t="s">
        <v>7</v>
      </c>
    </row>
    <row r="76" spans="1:8" ht="33.75" customHeight="1">
      <c r="A76" s="12" t="s">
        <v>99</v>
      </c>
      <c r="B76" s="146">
        <v>2015</v>
      </c>
      <c r="C76" s="146">
        <v>2016</v>
      </c>
      <c r="D76" s="146">
        <v>2017</v>
      </c>
      <c r="E76" s="12">
        <v>2018</v>
      </c>
      <c r="F76" s="3" t="s">
        <v>569</v>
      </c>
      <c r="G76" s="3" t="s">
        <v>570</v>
      </c>
      <c r="H76" s="174" t="s">
        <v>571</v>
      </c>
    </row>
    <row r="77" spans="1:8" ht="15" customHeight="1">
      <c r="A77" s="4" t="s">
        <v>100</v>
      </c>
      <c r="B77" s="170">
        <v>3845</v>
      </c>
      <c r="C77" s="147">
        <v>3877</v>
      </c>
      <c r="D77" s="170">
        <v>3886</v>
      </c>
      <c r="E77" s="170">
        <v>3563</v>
      </c>
      <c r="F77" s="175">
        <f>E77/B77*100-100</f>
        <v>-7.334200260078035</v>
      </c>
      <c r="G77" s="176">
        <f>E77/C77*100-100</f>
        <v>-8.09904565385608</v>
      </c>
      <c r="H77" s="177">
        <f>E77/D77*100-100</f>
        <v>-8.311888831703556</v>
      </c>
    </row>
    <row r="78" spans="1:8" ht="15" customHeight="1">
      <c r="A78" s="4" t="s">
        <v>101</v>
      </c>
      <c r="B78" s="170">
        <v>785</v>
      </c>
      <c r="C78" s="147">
        <v>787</v>
      </c>
      <c r="D78" s="170">
        <v>857</v>
      </c>
      <c r="E78" s="170">
        <v>591</v>
      </c>
      <c r="F78" s="175">
        <f aca="true" t="shared" si="18" ref="F78:F85">E78/B78*100-100</f>
        <v>-24.71337579617834</v>
      </c>
      <c r="G78" s="176">
        <f aca="true" t="shared" si="19" ref="G78:G85">E78/C78*100-100</f>
        <v>-24.90470139771284</v>
      </c>
      <c r="H78" s="177">
        <f aca="true" t="shared" si="20" ref="H78:H85">E78/D78*100-100</f>
        <v>-31.038506417736286</v>
      </c>
    </row>
    <row r="79" spans="1:8" ht="15" customHeight="1">
      <c r="A79" s="4" t="s">
        <v>102</v>
      </c>
      <c r="B79" s="170">
        <v>638</v>
      </c>
      <c r="C79" s="147">
        <v>629</v>
      </c>
      <c r="D79" s="170">
        <v>609</v>
      </c>
      <c r="E79" s="170">
        <v>417</v>
      </c>
      <c r="F79" s="175">
        <f t="shared" si="18"/>
        <v>-34.63949843260188</v>
      </c>
      <c r="G79" s="176">
        <f t="shared" si="19"/>
        <v>-33.70429252782195</v>
      </c>
      <c r="H79" s="177">
        <f t="shared" si="20"/>
        <v>-31.527093596059103</v>
      </c>
    </row>
    <row r="80" spans="1:8" ht="15" customHeight="1">
      <c r="A80" s="4" t="s">
        <v>103</v>
      </c>
      <c r="B80" s="170">
        <v>463</v>
      </c>
      <c r="C80" s="147">
        <v>475</v>
      </c>
      <c r="D80" s="170">
        <v>493</v>
      </c>
      <c r="E80" s="170">
        <v>442</v>
      </c>
      <c r="F80" s="175">
        <f t="shared" si="18"/>
        <v>-4.5356371490280765</v>
      </c>
      <c r="G80" s="176">
        <f t="shared" si="19"/>
        <v>-6.94736842105263</v>
      </c>
      <c r="H80" s="177">
        <f t="shared" si="20"/>
        <v>-10.34482758620689</v>
      </c>
    </row>
    <row r="81" spans="1:8" ht="15" customHeight="1">
      <c r="A81" s="4" t="s">
        <v>104</v>
      </c>
      <c r="B81" s="170">
        <v>167</v>
      </c>
      <c r="C81" s="147">
        <v>165</v>
      </c>
      <c r="D81" s="170">
        <v>169</v>
      </c>
      <c r="E81" s="170">
        <v>174</v>
      </c>
      <c r="F81" s="175">
        <f t="shared" si="18"/>
        <v>4.191616766467064</v>
      </c>
      <c r="G81" s="176">
        <f t="shared" si="19"/>
        <v>5.454545454545439</v>
      </c>
      <c r="H81" s="177">
        <f t="shared" si="20"/>
        <v>2.958579881656803</v>
      </c>
    </row>
    <row r="82" spans="1:8" ht="15" customHeight="1">
      <c r="A82" s="4" t="s">
        <v>105</v>
      </c>
      <c r="B82" s="170">
        <v>198</v>
      </c>
      <c r="C82" s="147">
        <v>205</v>
      </c>
      <c r="D82" s="170">
        <v>210</v>
      </c>
      <c r="E82" s="170">
        <v>203</v>
      </c>
      <c r="F82" s="175">
        <f t="shared" si="18"/>
        <v>2.525252525252526</v>
      </c>
      <c r="G82" s="176">
        <f t="shared" si="19"/>
        <v>-0.9756097560975547</v>
      </c>
      <c r="H82" s="177">
        <f t="shared" si="20"/>
        <v>-3.3333333333333286</v>
      </c>
    </row>
    <row r="83" spans="1:8" ht="15" customHeight="1">
      <c r="A83" s="4" t="s">
        <v>106</v>
      </c>
      <c r="B83" s="170">
        <v>103</v>
      </c>
      <c r="C83" s="147">
        <v>104</v>
      </c>
      <c r="D83" s="170">
        <v>118</v>
      </c>
      <c r="E83" s="170">
        <v>118</v>
      </c>
      <c r="F83" s="175">
        <f t="shared" si="18"/>
        <v>14.5631067961165</v>
      </c>
      <c r="G83" s="176">
        <f t="shared" si="19"/>
        <v>13.461538461538453</v>
      </c>
      <c r="H83" s="177">
        <f t="shared" si="20"/>
        <v>0</v>
      </c>
    </row>
    <row r="84" spans="1:8" ht="15" customHeight="1">
      <c r="A84" s="4" t="s">
        <v>107</v>
      </c>
      <c r="B84" s="170">
        <v>37</v>
      </c>
      <c r="C84" s="147">
        <v>39</v>
      </c>
      <c r="D84" s="170">
        <v>38</v>
      </c>
      <c r="E84" s="170">
        <v>45</v>
      </c>
      <c r="F84" s="175">
        <f t="shared" si="18"/>
        <v>21.621621621621628</v>
      </c>
      <c r="G84" s="176">
        <f t="shared" si="19"/>
        <v>15.384615384615373</v>
      </c>
      <c r="H84" s="177">
        <f t="shared" si="20"/>
        <v>18.42105263157893</v>
      </c>
    </row>
    <row r="85" spans="1:8" ht="15" customHeight="1">
      <c r="A85" s="8" t="s">
        <v>6</v>
      </c>
      <c r="B85" s="9">
        <f>SUM(B77:B84)</f>
        <v>6236</v>
      </c>
      <c r="C85" s="9">
        <f>SUM(C77:C84)</f>
        <v>6281</v>
      </c>
      <c r="D85" s="9">
        <v>6380</v>
      </c>
      <c r="E85" s="9">
        <f>SUM(E77:E84)</f>
        <v>5553</v>
      </c>
      <c r="F85" s="178">
        <f t="shared" si="18"/>
        <v>-10.952533675432974</v>
      </c>
      <c r="G85" s="179">
        <f t="shared" si="19"/>
        <v>-11.590511065117013</v>
      </c>
      <c r="H85" s="180">
        <f t="shared" si="20"/>
        <v>-12.96238244514106</v>
      </c>
    </row>
  </sheetData>
  <sheetProtection/>
  <mergeCells count="6">
    <mergeCell ref="AH22:AM22"/>
    <mergeCell ref="AN22:AS22"/>
    <mergeCell ref="J22:O22"/>
    <mergeCell ref="P22:U22"/>
    <mergeCell ref="V22:AA22"/>
    <mergeCell ref="AB22:AG22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Giusti</dc:creator>
  <cp:keywords/>
  <dc:description/>
  <cp:lastModifiedBy>Arianna Pittarello</cp:lastModifiedBy>
  <cp:lastPrinted>2018-03-01T11:02:50Z</cp:lastPrinted>
  <dcterms:created xsi:type="dcterms:W3CDTF">2017-08-09T10:22:35Z</dcterms:created>
  <dcterms:modified xsi:type="dcterms:W3CDTF">2019-12-03T10:13:25Z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