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CIAA DL\AREA 2\Studi Statistica\PUBBLICAZIONI\DATI COMUNALI\anno 2022\"/>
    </mc:Choice>
  </mc:AlternateContent>
  <bookViews>
    <workbookView xWindow="120" yWindow="120" windowWidth="19425" windowHeight="11025"/>
  </bookViews>
  <sheets>
    <sheet name="DATI" sheetId="1" r:id="rId1"/>
  </sheets>
  <definedNames>
    <definedName name="_xlnm._FilterDatabase" localSheetId="0" hidden="1">DATI!$A$5:$Z$50</definedName>
    <definedName name="_xlnm.Print_Area" localSheetId="0">DATI!$A$2:$S$52</definedName>
  </definedNames>
  <calcPr calcId="162913"/>
</workbook>
</file>

<file path=xl/calcChain.xml><?xml version="1.0" encoding="utf-8"?>
<calcChain xmlns="http://schemas.openxmlformats.org/spreadsheetml/2006/main">
  <c r="S50" i="1" l="1"/>
  <c r="R50" i="1"/>
  <c r="P50" i="1" l="1"/>
  <c r="O50" i="1"/>
  <c r="N50" i="1"/>
  <c r="M50" i="1"/>
  <c r="G58" i="1"/>
  <c r="K57" i="1"/>
  <c r="L50" i="1" l="1"/>
  <c r="K50" i="1"/>
  <c r="E50" i="1"/>
  <c r="E38" i="1"/>
  <c r="E42" i="1"/>
  <c r="E22" i="1"/>
  <c r="E39" i="1"/>
  <c r="E41" i="1"/>
  <c r="E47" i="1"/>
  <c r="K15" i="1"/>
  <c r="K11" i="1"/>
  <c r="L38" i="1"/>
  <c r="L39" i="1"/>
  <c r="K40" i="1"/>
  <c r="L41" i="1"/>
  <c r="L42" i="1"/>
  <c r="L44" i="1"/>
  <c r="L47" i="1"/>
  <c r="K49" i="1"/>
  <c r="K22" i="1"/>
  <c r="K23" i="1"/>
  <c r="K26" i="1"/>
  <c r="K30" i="1"/>
  <c r="K32" i="1"/>
  <c r="K33" i="1"/>
  <c r="K6" i="1"/>
  <c r="L49" i="1"/>
  <c r="L22" i="1"/>
  <c r="K38" i="1"/>
  <c r="E25" i="1"/>
  <c r="E26" i="1"/>
  <c r="E27" i="1"/>
  <c r="E28" i="1"/>
  <c r="E29" i="1"/>
  <c r="E31" i="1"/>
  <c r="E33" i="1"/>
  <c r="E49" i="1"/>
  <c r="L23" i="1"/>
  <c r="L32" i="1"/>
  <c r="E48" i="1"/>
  <c r="K27" i="1"/>
  <c r="L8" i="1"/>
  <c r="L12" i="1"/>
  <c r="L28" i="1"/>
  <c r="L46" i="1"/>
  <c r="K42" i="1"/>
  <c r="L40" i="1"/>
  <c r="E24" i="1"/>
  <c r="E21" i="1"/>
  <c r="E19" i="1"/>
  <c r="E17" i="1"/>
  <c r="E15" i="1"/>
  <c r="E13" i="1"/>
  <c r="E11" i="1"/>
  <c r="E9" i="1"/>
  <c r="E7" i="1"/>
  <c r="L48" i="1"/>
  <c r="E45" i="1"/>
  <c r="E43" i="1"/>
  <c r="E37" i="1"/>
  <c r="E35" i="1"/>
  <c r="K13" i="1"/>
  <c r="K9" i="1"/>
  <c r="L7" i="1"/>
  <c r="K35" i="1"/>
  <c r="K43" i="1"/>
  <c r="K37" i="1"/>
  <c r="K12" i="1"/>
  <c r="K18" i="1"/>
  <c r="L21" i="1"/>
  <c r="K25" i="1"/>
  <c r="K16" i="1"/>
  <c r="K14" i="1"/>
  <c r="K10" i="1"/>
  <c r="L36" i="1"/>
  <c r="K34" i="1"/>
  <c r="L30" i="1"/>
  <c r="L24" i="1"/>
  <c r="L10" i="1"/>
  <c r="L29" i="1"/>
  <c r="L13" i="1"/>
  <c r="E23" i="1"/>
  <c r="E20" i="1"/>
  <c r="E18" i="1"/>
  <c r="E16" i="1"/>
  <c r="E14" i="1"/>
  <c r="E12" i="1"/>
  <c r="E10" i="1"/>
  <c r="E8" i="1"/>
  <c r="K31" i="1"/>
  <c r="K29" i="1"/>
  <c r="K20" i="1"/>
  <c r="K48" i="1"/>
  <c r="L25" i="1"/>
  <c r="L18" i="1"/>
  <c r="K8" i="1"/>
  <c r="K36" i="1"/>
  <c r="L34" i="1"/>
  <c r="K47" i="1"/>
  <c r="K45" i="1"/>
  <c r="K28" i="1"/>
  <c r="K24" i="1"/>
  <c r="K19" i="1"/>
  <c r="K17" i="1"/>
  <c r="K44" i="1"/>
  <c r="L11" i="1"/>
  <c r="L20" i="1"/>
  <c r="L16" i="1"/>
  <c r="L31" i="1"/>
  <c r="L9" i="1"/>
  <c r="L45" i="1"/>
  <c r="K41" i="1"/>
  <c r="L14" i="1"/>
  <c r="L26" i="1"/>
  <c r="E6" i="1"/>
  <c r="E46" i="1"/>
  <c r="E44" i="1"/>
  <c r="E40" i="1"/>
  <c r="E36" i="1"/>
  <c r="E34" i="1"/>
  <c r="E32" i="1"/>
  <c r="E30" i="1"/>
  <c r="L27" i="1"/>
  <c r="K39" i="1"/>
  <c r="L15" i="1"/>
  <c r="K7" i="1"/>
  <c r="L33" i="1"/>
  <c r="K21" i="1"/>
  <c r="K46" i="1"/>
  <c r="L37" i="1"/>
  <c r="L17" i="1"/>
  <c r="L35" i="1"/>
  <c r="L19" i="1"/>
  <c r="L43" i="1"/>
  <c r="L6" i="1"/>
</calcChain>
</file>

<file path=xl/sharedStrings.xml><?xml version="1.0" encoding="utf-8"?>
<sst xmlns="http://schemas.openxmlformats.org/spreadsheetml/2006/main" count="184" uniqueCount="120">
  <si>
    <t>ANNONE VENETO</t>
  </si>
  <si>
    <t>CAMPAGNA LUPIA</t>
  </si>
  <si>
    <t>CAMPOLONGO MAGGIORE</t>
  </si>
  <si>
    <t>CAMPONOGARA</t>
  </si>
  <si>
    <t>CAORLE</t>
  </si>
  <si>
    <t>CAVARZERE</t>
  </si>
  <si>
    <t>CEGGIA</t>
  </si>
  <si>
    <t>CHIOGGIA</t>
  </si>
  <si>
    <t>CINTO CAOMAGGIORE</t>
  </si>
  <si>
    <t>CONA</t>
  </si>
  <si>
    <t>CONCORDIA SAGITTARIA</t>
  </si>
  <si>
    <t>DOLO</t>
  </si>
  <si>
    <t>ERACLEA</t>
  </si>
  <si>
    <t>FIESSO D'ARTICO</t>
  </si>
  <si>
    <t>FOSSALTA DI PIAVE</t>
  </si>
  <si>
    <t>FOSSALTA DI PORTOGRUARO</t>
  </si>
  <si>
    <t>FOSSO'</t>
  </si>
  <si>
    <t>GRUARO</t>
  </si>
  <si>
    <t>JESOLO</t>
  </si>
  <si>
    <t>MARCON</t>
  </si>
  <si>
    <t>MARTELLAGO</t>
  </si>
  <si>
    <t>MEOLO</t>
  </si>
  <si>
    <t>MIRA</t>
  </si>
  <si>
    <t>MIRANO</t>
  </si>
  <si>
    <t>MUSILE DI PIAVE</t>
  </si>
  <si>
    <t>NOALE</t>
  </si>
  <si>
    <t>NOVENTA DI PIAVE</t>
  </si>
  <si>
    <t>PIANIGA</t>
  </si>
  <si>
    <t>PORTOGRUARO</t>
  </si>
  <si>
    <t>PRAMAGGIORE</t>
  </si>
  <si>
    <t>QUARTO D'ALTINO</t>
  </si>
  <si>
    <t>SALZANO</t>
  </si>
  <si>
    <t>SAN DONA' DI PIAVE</t>
  </si>
  <si>
    <t>SANTA MARIA DI SALA</t>
  </si>
  <si>
    <t>SCORZE'</t>
  </si>
  <si>
    <t>SPINEA</t>
  </si>
  <si>
    <t>STRA</t>
  </si>
  <si>
    <t>TEGLIO VENETO</t>
  </si>
  <si>
    <t>TORRE DI MOSTO</t>
  </si>
  <si>
    <t>VIGONOVO</t>
  </si>
  <si>
    <t>CODICE COMUNE</t>
  </si>
  <si>
    <t>DENOMINAZIONE</t>
  </si>
  <si>
    <t>BILANCIO DEMOGRAFICO</t>
  </si>
  <si>
    <t>di cui stranieri</t>
  </si>
  <si>
    <t>PROVINCIA DI VENEZIA</t>
  </si>
  <si>
    <t>DENSITA' (abitanti per kmq)</t>
  </si>
  <si>
    <t>Maschi</t>
  </si>
  <si>
    <t>Femmine</t>
  </si>
  <si>
    <t>TOT</t>
  </si>
  <si>
    <t>(*) Gli addetti (dipendendenti e indipendenti)  si riferiscono alle localizzazoni di impresa (sedi o Ul) presenti nel Comune calcolati a partire dalla fornitura dati INPS del trimestre precedente.</t>
  </si>
  <si>
    <t xml:space="preserve">SUPERFICIE (KMQ) </t>
  </si>
  <si>
    <t>Totale</t>
  </si>
  <si>
    <t>Fonte</t>
  </si>
  <si>
    <t>REGIONE DEL VENETO</t>
  </si>
  <si>
    <t>ISTAT
http://dati.istat.it/
Caratteristiche del territorio</t>
  </si>
  <si>
    <t>STOCKVIEW-Infocamere
Database RI Camera di Commercio</t>
  </si>
  <si>
    <t>ISTAT
http://dati.istat.it/
Popolazione e Famiglie</t>
  </si>
  <si>
    <t>BANCA D'ITALIA-Base dati statistica
https://infostat.bancaditalia.it/inquiry/</t>
  </si>
  <si>
    <t>SEDI IMPRESE GIOVANILI (Attive)</t>
  </si>
  <si>
    <t>ADDETTI ALLE LOCALIZZAZIONI DI IMPRESE *</t>
  </si>
  <si>
    <t>SEDI IMPRESE REGISTRATE</t>
  </si>
  <si>
    <t>SEDI IMPRESE REGISTRATE PER KMQ</t>
  </si>
  <si>
    <t>SEDI IMPRESE REGISTRATE OGNI 1000 ABITANTI</t>
  </si>
  <si>
    <t>n.d.</t>
  </si>
  <si>
    <t>SAN MICHELE AL TAGLIAMENTO</t>
  </si>
  <si>
    <t>SAN STINO DI LIVENZA</t>
  </si>
  <si>
    <t>VENEZIA</t>
  </si>
  <si>
    <t>CAVALLINO TREPORTI</t>
  </si>
  <si>
    <t>IMPRESE FEMMINILI (Attive)</t>
  </si>
  <si>
    <t>IMPRESE STRANIERE (Attive)</t>
  </si>
  <si>
    <t>BANCHE</t>
  </si>
  <si>
    <t>Comprensorio</t>
  </si>
  <si>
    <t>PORTOGRUARESE</t>
  </si>
  <si>
    <t>DOLESE</t>
  </si>
  <si>
    <t>COMPRENSORIO SUD</t>
  </si>
  <si>
    <t>SANDONATESE</t>
  </si>
  <si>
    <t>TERRAFERMA VENEZIANA</t>
  </si>
  <si>
    <t>MIRANESE</t>
  </si>
  <si>
    <t>VENEZIANO</t>
  </si>
  <si>
    <t>sedi attive</t>
  </si>
  <si>
    <t>%giovanili</t>
  </si>
  <si>
    <t>POPOLAZIONE AL 1/01/2023</t>
  </si>
  <si>
    <t>TESSUTO IMPRENDITORIALE E INDICATORI ECONOMICI (dati al 31/12/2022)</t>
  </si>
  <si>
    <t>TURISMO - ultimi dati disponibili a livello comunale</t>
  </si>
  <si>
    <t>N. SPORTELLI BANCARI
(dati al 31/12/2019, ultimo dato disponibile)</t>
  </si>
  <si>
    <t>TERRITORIO (dati al 2020, ultimi disponibili)</t>
  </si>
  <si>
    <t>Arrivi</t>
  </si>
  <si>
    <t>Presenze</t>
  </si>
  <si>
    <t>27002 - Campagna Lupia</t>
  </si>
  <si>
    <t>27003 - Campolongo Maggiore</t>
  </si>
  <si>
    <t>27005 - Caorle</t>
  </si>
  <si>
    <t>27006 - Cavarzere</t>
  </si>
  <si>
    <t>27008 - Chioggia</t>
  </si>
  <si>
    <t>27012 - Dolo</t>
  </si>
  <si>
    <t>27013 - Eraclea</t>
  </si>
  <si>
    <t>27015 - Fossalta di Piave</t>
  </si>
  <si>
    <t>27016 - Fossalta di Portogruaro</t>
  </si>
  <si>
    <t>27017 - Fossò</t>
  </si>
  <si>
    <t>27018 - Gruaro</t>
  </si>
  <si>
    <t>27019 - Jesolo</t>
  </si>
  <si>
    <t>27020 - Marcon</t>
  </si>
  <si>
    <t>27021 - Martellago</t>
  </si>
  <si>
    <t>27022 - Meolo</t>
  </si>
  <si>
    <t>27023 - Mira</t>
  </si>
  <si>
    <t>27024 - Mirano</t>
  </si>
  <si>
    <t>27026 - Noale</t>
  </si>
  <si>
    <t>27027 - Noventa di Piave</t>
  </si>
  <si>
    <t>27028 - Pianiga</t>
  </si>
  <si>
    <t>27029 - Portogruaro</t>
  </si>
  <si>
    <t>27031 - Quarto d'Altino</t>
  </si>
  <si>
    <t>27032 - Salzano</t>
  </si>
  <si>
    <t>27033 - San Donà di Piave</t>
  </si>
  <si>
    <t>27034 - San Michele al Tagliamento</t>
  </si>
  <si>
    <t>27035 - Santa Maria di Sala</t>
  </si>
  <si>
    <t>27039 - Stra</t>
  </si>
  <si>
    <t>27041 - Torre di Mosto</t>
  </si>
  <si>
    <t>27042 - Venezia</t>
  </si>
  <si>
    <t>27044 - Cavallino</t>
  </si>
  <si>
    <t>ARRIVI 2022</t>
  </si>
  <si>
    <t>PRESENZE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</si>
</sst>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sz val="8"/>
      <name val="Verdana"/>
      <family val="2"/>
    </font>
    <font>
      <sz val="10"/>
      <color indexed="40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  <font>
      <sz val="10"/>
      <name val="Century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1" fillId="0" borderId="0" xfId="0" applyFont="1" applyFill="1" applyBorder="1"/>
    <xf numFmtId="0" fontId="4" fillId="0" borderId="0" xfId="0" applyFont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3" fontId="3" fillId="0" borderId="0" xfId="0" applyNumberFormat="1" applyFont="1" applyBorder="1"/>
    <xf numFmtId="0" fontId="3" fillId="7" borderId="0" xfId="0" applyFont="1" applyFill="1" applyBorder="1"/>
    <xf numFmtId="0" fontId="8" fillId="0" borderId="0" xfId="0" applyFont="1" applyFill="1" applyBorder="1"/>
    <xf numFmtId="0" fontId="0" fillId="0" borderId="0" xfId="0" applyBorder="1"/>
    <xf numFmtId="3" fontId="7" fillId="2" borderId="0" xfId="0" applyNumberFormat="1" applyFont="1" applyFill="1" applyBorder="1" applyAlignment="1">
      <alignment horizontal="right"/>
    </xf>
    <xf numFmtId="0" fontId="0" fillId="3" borderId="0" xfId="0" applyFill="1" applyBorder="1"/>
    <xf numFmtId="0" fontId="12" fillId="5" borderId="0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wrapText="1"/>
    </xf>
    <xf numFmtId="0" fontId="9" fillId="6" borderId="4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12" fillId="6" borderId="2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left" vertical="center"/>
    </xf>
    <xf numFmtId="0" fontId="4" fillId="10" borderId="8" xfId="0" applyFont="1" applyFill="1" applyBorder="1" applyAlignment="1">
      <alignment horizontal="center"/>
    </xf>
    <xf numFmtId="43" fontId="4" fillId="11" borderId="1" xfId="1" applyNumberFormat="1" applyFont="1" applyFill="1" applyBorder="1" applyAlignment="1">
      <alignment horizontal="center" vertical="center" wrapText="1"/>
    </xf>
    <xf numFmtId="43" fontId="3" fillId="0" borderId="0" xfId="1" applyNumberFormat="1" applyFont="1" applyBorder="1" applyAlignment="1">
      <alignment horizontal="left" indent="3"/>
    </xf>
    <xf numFmtId="43" fontId="4" fillId="11" borderId="1" xfId="1" applyNumberFormat="1" applyFont="1" applyFill="1" applyBorder="1" applyAlignment="1">
      <alignment horizontal="left" vertical="center" wrapText="1" indent="3"/>
    </xf>
    <xf numFmtId="43" fontId="12" fillId="11" borderId="0" xfId="1" applyNumberFormat="1" applyFont="1" applyFill="1" applyBorder="1" applyAlignment="1">
      <alignment horizontal="left" vertical="center" wrapText="1" indent="3"/>
    </xf>
    <xf numFmtId="43" fontId="12" fillId="11" borderId="9" xfId="1" applyNumberFormat="1" applyFont="1" applyFill="1" applyBorder="1" applyAlignment="1">
      <alignment horizontal="left" vertical="center" wrapText="1" indent="3"/>
    </xf>
    <xf numFmtId="43" fontId="3" fillId="0" borderId="0" xfId="1" applyNumberFormat="1" applyFont="1" applyFill="1" applyBorder="1" applyAlignment="1">
      <alignment horizontal="left" indent="3"/>
    </xf>
    <xf numFmtId="43" fontId="0" fillId="0" borderId="0" xfId="1" applyNumberFormat="1" applyFont="1" applyBorder="1" applyAlignment="1">
      <alignment horizontal="left" indent="3"/>
    </xf>
    <xf numFmtId="43" fontId="0" fillId="3" borderId="0" xfId="1" applyNumberFormat="1" applyFont="1" applyFill="1" applyBorder="1" applyAlignment="1">
      <alignment horizontal="left" indent="3"/>
    </xf>
    <xf numFmtId="43" fontId="11" fillId="11" borderId="0" xfId="1" applyNumberFormat="1" applyFont="1" applyFill="1" applyBorder="1" applyAlignment="1">
      <alignment horizontal="right" vertical="center" wrapText="1" indent="1"/>
    </xf>
    <xf numFmtId="43" fontId="3" fillId="11" borderId="0" xfId="1" applyNumberFormat="1" applyFont="1" applyFill="1" applyBorder="1" applyAlignment="1">
      <alignment horizontal="right" vertical="center" wrapText="1" indent="1"/>
    </xf>
    <xf numFmtId="2" fontId="3" fillId="4" borderId="0" xfId="0" applyNumberFormat="1" applyFont="1" applyFill="1" applyBorder="1" applyAlignment="1">
      <alignment horizontal="right" vertical="center" wrapText="1" indent="1"/>
    </xf>
    <xf numFmtId="2" fontId="3" fillId="4" borderId="4" xfId="0" applyNumberFormat="1" applyFont="1" applyFill="1" applyBorder="1" applyAlignment="1">
      <alignment horizontal="right" vertical="center" wrapText="1" indent="1"/>
    </xf>
    <xf numFmtId="43" fontId="3" fillId="11" borderId="0" xfId="1" applyNumberFormat="1" applyFont="1" applyFill="1" applyBorder="1" applyAlignment="1">
      <alignment horizontal="right" vertical="center" indent="1"/>
    </xf>
    <xf numFmtId="43" fontId="4" fillId="11" borderId="7" xfId="1" applyNumberFormat="1" applyFont="1" applyFill="1" applyBorder="1" applyAlignment="1">
      <alignment horizontal="right" vertical="center" indent="1"/>
    </xf>
    <xf numFmtId="43" fontId="4" fillId="11" borderId="7" xfId="1" applyNumberFormat="1" applyFont="1" applyFill="1" applyBorder="1" applyAlignment="1">
      <alignment horizontal="right" vertical="center" wrapText="1" indent="1"/>
    </xf>
    <xf numFmtId="2" fontId="4" fillId="4" borderId="7" xfId="0" applyNumberFormat="1" applyFont="1" applyFill="1" applyBorder="1" applyAlignment="1">
      <alignment horizontal="right" vertical="center" wrapText="1" indent="1"/>
    </xf>
    <xf numFmtId="3" fontId="11" fillId="5" borderId="0" xfId="0" applyNumberFormat="1" applyFont="1" applyFill="1" applyBorder="1" applyAlignment="1">
      <alignment horizontal="right" vertical="center" wrapText="1" indent="1"/>
    </xf>
    <xf numFmtId="3" fontId="12" fillId="5" borderId="7" xfId="0" applyNumberFormat="1" applyFont="1" applyFill="1" applyBorder="1" applyAlignment="1">
      <alignment horizontal="right" vertical="center" wrapText="1" indent="1"/>
    </xf>
    <xf numFmtId="3" fontId="11" fillId="5" borderId="12" xfId="0" applyNumberFormat="1" applyFont="1" applyFill="1" applyBorder="1" applyAlignment="1">
      <alignment horizontal="right" vertical="center" wrapText="1" indent="1"/>
    </xf>
    <xf numFmtId="3" fontId="11" fillId="5" borderId="13" xfId="0" applyNumberFormat="1" applyFont="1" applyFill="1" applyBorder="1" applyAlignment="1">
      <alignment horizontal="right" vertical="center" wrapText="1" indent="1"/>
    </xf>
    <xf numFmtId="3" fontId="3" fillId="9" borderId="0" xfId="0" applyNumberFormat="1" applyFont="1" applyFill="1" applyBorder="1" applyAlignment="1">
      <alignment horizontal="right" vertical="center"/>
    </xf>
    <xf numFmtId="3" fontId="3" fillId="9" borderId="4" xfId="0" applyNumberFormat="1" applyFont="1" applyFill="1" applyBorder="1" applyAlignment="1">
      <alignment horizontal="right" vertical="center"/>
    </xf>
    <xf numFmtId="3" fontId="3" fillId="9" borderId="14" xfId="0" applyNumberFormat="1" applyFont="1" applyFill="1" applyBorder="1" applyAlignment="1">
      <alignment horizontal="right" vertical="center"/>
    </xf>
    <xf numFmtId="3" fontId="3" fillId="9" borderId="11" xfId="0" applyNumberFormat="1" applyFont="1" applyFill="1" applyBorder="1" applyAlignment="1">
      <alignment horizontal="right" vertical="center"/>
    </xf>
    <xf numFmtId="3" fontId="11" fillId="4" borderId="3" xfId="0" applyNumberFormat="1" applyFont="1" applyFill="1" applyBorder="1" applyAlignment="1">
      <alignment horizontal="right" vertical="center" wrapText="1" indent="1"/>
    </xf>
    <xf numFmtId="3" fontId="11" fillId="4" borderId="0" xfId="0" applyNumberFormat="1" applyFont="1" applyFill="1" applyBorder="1" applyAlignment="1">
      <alignment horizontal="right" vertical="center" wrapText="1" indent="1"/>
    </xf>
    <xf numFmtId="3" fontId="12" fillId="4" borderId="2" xfId="0" applyNumberFormat="1" applyFont="1" applyFill="1" applyBorder="1" applyAlignment="1">
      <alignment horizontal="right" vertical="center" wrapText="1" indent="1"/>
    </xf>
    <xf numFmtId="3" fontId="12" fillId="4" borderId="7" xfId="0" applyNumberFormat="1" applyFont="1" applyFill="1" applyBorder="1" applyAlignment="1">
      <alignment horizontal="right" vertical="center" wrapText="1" indent="1"/>
    </xf>
    <xf numFmtId="3" fontId="11" fillId="8" borderId="3" xfId="0" applyNumberFormat="1" applyFont="1" applyFill="1" applyBorder="1" applyAlignment="1">
      <alignment horizontal="right" vertical="center" indent="1"/>
    </xf>
    <xf numFmtId="3" fontId="11" fillId="8" borderId="0" xfId="0" applyNumberFormat="1" applyFont="1" applyFill="1" applyBorder="1" applyAlignment="1">
      <alignment horizontal="right" vertical="center" indent="1"/>
    </xf>
    <xf numFmtId="3" fontId="3" fillId="8" borderId="3" xfId="0" applyNumberFormat="1" applyFont="1" applyFill="1" applyBorder="1" applyAlignment="1">
      <alignment horizontal="right" vertical="center" indent="1"/>
    </xf>
    <xf numFmtId="3" fontId="3" fillId="8" borderId="0" xfId="0" applyNumberFormat="1" applyFont="1" applyFill="1" applyBorder="1" applyAlignment="1">
      <alignment horizontal="right" vertical="center" indent="1"/>
    </xf>
    <xf numFmtId="3" fontId="4" fillId="8" borderId="2" xfId="0" applyNumberFormat="1" applyFont="1" applyFill="1" applyBorder="1" applyAlignment="1">
      <alignment horizontal="right" vertical="center" indent="1"/>
    </xf>
    <xf numFmtId="3" fontId="4" fillId="8" borderId="7" xfId="0" applyNumberFormat="1" applyFont="1" applyFill="1" applyBorder="1" applyAlignment="1">
      <alignment horizontal="right" vertical="center" indent="1"/>
    </xf>
    <xf numFmtId="3" fontId="13" fillId="8" borderId="4" xfId="0" applyNumberFormat="1" applyFont="1" applyFill="1" applyBorder="1" applyAlignment="1">
      <alignment horizontal="right" vertical="center" indent="1"/>
    </xf>
    <xf numFmtId="3" fontId="6" fillId="8" borderId="4" xfId="0" applyNumberFormat="1" applyFont="1" applyFill="1" applyBorder="1" applyAlignment="1">
      <alignment horizontal="right" vertical="center" indent="1"/>
    </xf>
    <xf numFmtId="3" fontId="5" fillId="8" borderId="8" xfId="0" applyNumberFormat="1" applyFont="1" applyFill="1" applyBorder="1" applyAlignment="1">
      <alignment horizontal="right" vertical="center" indent="1"/>
    </xf>
    <xf numFmtId="3" fontId="3" fillId="9" borderId="3" xfId="0" applyNumberFormat="1" applyFont="1" applyFill="1" applyBorder="1" applyAlignment="1">
      <alignment horizontal="right" vertical="center"/>
    </xf>
    <xf numFmtId="3" fontId="4" fillId="9" borderId="10" xfId="0" applyNumberFormat="1" applyFont="1" applyFill="1" applyBorder="1" applyAlignment="1">
      <alignment horizontal="right" vertical="center"/>
    </xf>
    <xf numFmtId="0" fontId="4" fillId="13" borderId="13" xfId="0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0" fontId="4" fillId="13" borderId="5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center" vertical="center" wrapText="1"/>
    </xf>
    <xf numFmtId="0" fontId="0" fillId="9" borderId="8" xfId="0" applyFill="1" applyBorder="1"/>
    <xf numFmtId="0" fontId="4" fillId="13" borderId="15" xfId="0" applyFont="1" applyFill="1" applyBorder="1" applyAlignment="1">
      <alignment horizontal="center" vertical="center" wrapText="1"/>
    </xf>
    <xf numFmtId="0" fontId="4" fillId="13" borderId="13" xfId="0" applyFont="1" applyFill="1" applyBorder="1" applyAlignment="1">
      <alignment horizontal="center" vertical="center" wrapText="1"/>
    </xf>
    <xf numFmtId="43" fontId="4" fillId="14" borderId="2" xfId="1" applyNumberFormat="1" applyFont="1" applyFill="1" applyBorder="1" applyAlignment="1">
      <alignment horizontal="center" wrapText="1"/>
    </xf>
    <xf numFmtId="43" fontId="4" fillId="14" borderId="8" xfId="1" applyNumberFormat="1" applyFont="1" applyFill="1" applyBorder="1" applyAlignment="1">
      <alignment horizontal="center" wrapText="1"/>
    </xf>
    <xf numFmtId="0" fontId="4" fillId="15" borderId="2" xfId="0" applyFont="1" applyFill="1" applyBorder="1" applyAlignment="1">
      <alignment horizontal="center"/>
    </xf>
    <xf numFmtId="0" fontId="0" fillId="15" borderId="7" xfId="0" applyFill="1" applyBorder="1"/>
    <xf numFmtId="0" fontId="0" fillId="15" borderId="8" xfId="0" applyFill="1" applyBorder="1"/>
    <xf numFmtId="0" fontId="4" fillId="8" borderId="2" xfId="0" applyFont="1" applyFill="1" applyBorder="1" applyAlignment="1">
      <alignment horizontal="center" vertical="center"/>
    </xf>
    <xf numFmtId="0" fontId="0" fillId="8" borderId="7" xfId="0" applyFill="1" applyBorder="1"/>
    <xf numFmtId="0" fontId="0" fillId="8" borderId="8" xfId="0" applyFill="1" applyBorder="1"/>
    <xf numFmtId="0" fontId="4" fillId="8" borderId="2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4" fillId="16" borderId="2" xfId="0" applyFont="1" applyFill="1" applyBorder="1" applyAlignment="1">
      <alignment horizontal="center"/>
    </xf>
    <xf numFmtId="0" fontId="0" fillId="16" borderId="7" xfId="0" applyFill="1" applyBorder="1"/>
    <xf numFmtId="0" fontId="0" fillId="16" borderId="8" xfId="0" applyFill="1" applyBorder="1"/>
    <xf numFmtId="0" fontId="14" fillId="0" borderId="16" xfId="0" applyFont="1" applyBorder="1" applyAlignment="1">
      <alignment horizontal="left"/>
    </xf>
    <xf numFmtId="3" fontId="14" fillId="0" borderId="16" xfId="0" applyNumberFormat="1" applyFont="1" applyBorder="1" applyAlignment="1">
      <alignment horizontal="right"/>
    </xf>
    <xf numFmtId="0" fontId="14" fillId="0" borderId="16" xfId="0" applyFont="1" applyBorder="1" applyAlignment="1">
      <alignment horizontal="right"/>
    </xf>
    <xf numFmtId="3" fontId="4" fillId="9" borderId="1" xfId="0" applyNumberFormat="1" applyFont="1" applyFill="1" applyBorder="1" applyAlignment="1">
      <alignment horizontal="right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1"/>
  <sheetViews>
    <sheetView tabSelected="1" zoomScaleNormal="100" workbookViewId="0">
      <pane xSplit="2" topLeftCell="J1" activePane="topRight" state="frozen"/>
      <selection pane="topRight" activeCell="S5" sqref="S5"/>
    </sheetView>
  </sheetViews>
  <sheetFormatPr defaultColWidth="9.140625" defaultRowHeight="12.75" x14ac:dyDescent="0.2"/>
  <cols>
    <col min="1" max="1" width="13.5703125" style="5" customWidth="1"/>
    <col min="2" max="3" width="30.140625" style="5" customWidth="1"/>
    <col min="4" max="5" width="14.28515625" style="34" customWidth="1"/>
    <col min="6" max="12" width="13.5703125" style="5" customWidth="1"/>
    <col min="13" max="15" width="13.5703125" style="11" customWidth="1"/>
    <col min="16" max="17" width="13.5703125" style="1" customWidth="1"/>
    <col min="18" max="18" width="14.28515625" style="5" customWidth="1"/>
    <col min="19" max="19" width="15.7109375" style="5" customWidth="1"/>
    <col min="20" max="20" width="11" style="5" customWidth="1"/>
    <col min="21" max="21" width="21.42578125" style="5" customWidth="1"/>
    <col min="22" max="22" width="11.28515625" style="5" customWidth="1"/>
    <col min="23" max="23" width="11.140625" style="5" customWidth="1"/>
    <col min="24" max="25" width="11.28515625" style="5" customWidth="1"/>
    <col min="26" max="16384" width="9.140625" style="5"/>
  </cols>
  <sheetData>
    <row r="1" spans="1:25" hidden="1" x14ac:dyDescent="0.2">
      <c r="A1" s="5">
        <v>1</v>
      </c>
      <c r="B1" s="5">
        <v>2</v>
      </c>
      <c r="D1" s="34">
        <v>3</v>
      </c>
      <c r="E1" s="34">
        <v>4</v>
      </c>
      <c r="F1" s="5">
        <v>5</v>
      </c>
      <c r="G1" s="5">
        <v>6</v>
      </c>
      <c r="H1" s="5">
        <v>7</v>
      </c>
      <c r="I1" s="5">
        <v>8</v>
      </c>
      <c r="J1" s="5">
        <v>9</v>
      </c>
      <c r="K1" s="5">
        <v>10</v>
      </c>
      <c r="L1" s="5">
        <v>11</v>
      </c>
      <c r="M1" s="6">
        <v>12</v>
      </c>
      <c r="N1" s="6">
        <v>13</v>
      </c>
      <c r="O1" s="6">
        <v>14</v>
      </c>
      <c r="P1" s="1">
        <v>15</v>
      </c>
      <c r="Q1" s="1">
        <v>18</v>
      </c>
      <c r="R1" s="5">
        <v>38</v>
      </c>
      <c r="S1" s="5">
        <v>39</v>
      </c>
      <c r="T1" s="5">
        <v>40</v>
      </c>
      <c r="U1" s="5">
        <v>42</v>
      </c>
      <c r="V1" s="5">
        <v>43</v>
      </c>
      <c r="W1" s="5">
        <v>44</v>
      </c>
      <c r="X1" s="5">
        <v>45</v>
      </c>
      <c r="Y1" s="5">
        <v>46</v>
      </c>
    </row>
    <row r="2" spans="1:25" ht="33.75" customHeight="1" x14ac:dyDescent="0.2">
      <c r="A2" s="78" t="s">
        <v>40</v>
      </c>
      <c r="B2" s="78" t="s">
        <v>41</v>
      </c>
      <c r="C2" s="74"/>
      <c r="D2" s="80" t="s">
        <v>85</v>
      </c>
      <c r="E2" s="81"/>
      <c r="F2" s="94" t="s">
        <v>82</v>
      </c>
      <c r="G2" s="95"/>
      <c r="H2" s="95"/>
      <c r="I2" s="95"/>
      <c r="J2" s="95"/>
      <c r="K2" s="95"/>
      <c r="L2" s="96"/>
      <c r="M2" s="82" t="s">
        <v>42</v>
      </c>
      <c r="N2" s="83"/>
      <c r="O2" s="83"/>
      <c r="P2" s="84"/>
      <c r="Q2" s="32" t="s">
        <v>70</v>
      </c>
      <c r="R2" s="75" t="s">
        <v>83</v>
      </c>
      <c r="S2" s="75"/>
    </row>
    <row r="3" spans="1:25" s="7" customFormat="1" ht="81.75" customHeight="1" x14ac:dyDescent="0.2">
      <c r="A3" s="79"/>
      <c r="B3" s="79"/>
      <c r="C3" s="72" t="s">
        <v>71</v>
      </c>
      <c r="D3" s="33" t="s">
        <v>50</v>
      </c>
      <c r="E3" s="33" t="s">
        <v>45</v>
      </c>
      <c r="F3" s="2" t="s">
        <v>58</v>
      </c>
      <c r="G3" s="2" t="s">
        <v>68</v>
      </c>
      <c r="H3" s="2" t="s">
        <v>69</v>
      </c>
      <c r="I3" s="2" t="s">
        <v>59</v>
      </c>
      <c r="J3" s="2" t="s">
        <v>60</v>
      </c>
      <c r="K3" s="2" t="s">
        <v>61</v>
      </c>
      <c r="L3" s="17" t="s">
        <v>62</v>
      </c>
      <c r="M3" s="85" t="s">
        <v>81</v>
      </c>
      <c r="N3" s="86"/>
      <c r="O3" s="86"/>
      <c r="P3" s="87"/>
      <c r="Q3" s="3" t="s">
        <v>84</v>
      </c>
      <c r="R3" s="20" t="s">
        <v>118</v>
      </c>
      <c r="S3" s="20" t="s">
        <v>119</v>
      </c>
    </row>
    <row r="4" spans="1:25" s="7" customFormat="1" ht="98.25" customHeight="1" x14ac:dyDescent="0.2">
      <c r="A4" s="4" t="s">
        <v>52</v>
      </c>
      <c r="B4" s="4"/>
      <c r="C4" s="4"/>
      <c r="D4" s="33" t="s">
        <v>54</v>
      </c>
      <c r="E4" s="35"/>
      <c r="F4" s="91" t="s">
        <v>55</v>
      </c>
      <c r="G4" s="92"/>
      <c r="H4" s="92"/>
      <c r="I4" s="92"/>
      <c r="J4" s="92"/>
      <c r="K4" s="92"/>
      <c r="L4" s="93"/>
      <c r="M4" s="88" t="s">
        <v>56</v>
      </c>
      <c r="N4" s="89"/>
      <c r="O4" s="89"/>
      <c r="P4" s="90"/>
      <c r="Q4" s="3" t="s">
        <v>57</v>
      </c>
      <c r="R4" s="76" t="s">
        <v>53</v>
      </c>
      <c r="S4" s="77"/>
      <c r="V4" s="7" t="s">
        <v>86</v>
      </c>
      <c r="W4" s="7" t="s">
        <v>87</v>
      </c>
    </row>
    <row r="5" spans="1:25" s="8" customFormat="1" ht="25.5" x14ac:dyDescent="0.2">
      <c r="A5" s="16"/>
      <c r="B5" s="16"/>
      <c r="C5" s="16"/>
      <c r="D5" s="36"/>
      <c r="E5" s="37"/>
      <c r="F5" s="24"/>
      <c r="G5" s="18"/>
      <c r="H5" s="18"/>
      <c r="I5" s="18"/>
      <c r="J5" s="18"/>
      <c r="K5" s="18"/>
      <c r="L5" s="25"/>
      <c r="M5" s="26" t="s">
        <v>46</v>
      </c>
      <c r="N5" s="26" t="s">
        <v>47</v>
      </c>
      <c r="O5" s="26" t="s">
        <v>51</v>
      </c>
      <c r="P5" s="19" t="s">
        <v>43</v>
      </c>
      <c r="Q5" s="15"/>
      <c r="R5" s="27"/>
      <c r="S5" s="28"/>
    </row>
    <row r="6" spans="1:25" x14ac:dyDescent="0.2">
      <c r="A6" s="21">
        <v>27001</v>
      </c>
      <c r="B6" s="22" t="s">
        <v>0</v>
      </c>
      <c r="C6" s="23" t="s">
        <v>72</v>
      </c>
      <c r="D6" s="41">
        <v>25.933900000000001</v>
      </c>
      <c r="E6" s="42">
        <f t="shared" ref="E6:E49" si="0">O6/D6</f>
        <v>147.06619521167275</v>
      </c>
      <c r="F6" s="57">
        <v>31</v>
      </c>
      <c r="G6" s="58">
        <v>82</v>
      </c>
      <c r="H6" s="58">
        <v>58</v>
      </c>
      <c r="I6" s="58">
        <v>1632</v>
      </c>
      <c r="J6" s="58">
        <v>422</v>
      </c>
      <c r="K6" s="43">
        <f t="shared" ref="K6:K49" si="1">J6/D6</f>
        <v>16.272138012408469</v>
      </c>
      <c r="L6" s="44">
        <f t="shared" ref="L6:L49" si="2">J6*1000/O6</f>
        <v>110.64499213424226</v>
      </c>
      <c r="M6" s="61">
        <v>1925</v>
      </c>
      <c r="N6" s="62">
        <v>1889</v>
      </c>
      <c r="O6" s="62">
        <v>3814</v>
      </c>
      <c r="P6" s="67">
        <v>491</v>
      </c>
      <c r="Q6" s="49">
        <v>3</v>
      </c>
      <c r="R6" s="70" t="s">
        <v>63</v>
      </c>
      <c r="S6" s="54" t="s">
        <v>63</v>
      </c>
      <c r="U6" s="97" t="s">
        <v>88</v>
      </c>
      <c r="V6" s="98">
        <v>8847</v>
      </c>
      <c r="W6" s="98">
        <v>24543</v>
      </c>
    </row>
    <row r="7" spans="1:25" x14ac:dyDescent="0.2">
      <c r="A7" s="21">
        <v>27002</v>
      </c>
      <c r="B7" s="22" t="s">
        <v>1</v>
      </c>
      <c r="C7" s="23" t="s">
        <v>73</v>
      </c>
      <c r="D7" s="41">
        <v>87.590999999999994</v>
      </c>
      <c r="E7" s="42">
        <f t="shared" si="0"/>
        <v>81.378223790115428</v>
      </c>
      <c r="F7" s="57">
        <v>37</v>
      </c>
      <c r="G7" s="58">
        <v>100</v>
      </c>
      <c r="H7" s="58">
        <v>51</v>
      </c>
      <c r="I7" s="58">
        <v>1804</v>
      </c>
      <c r="J7" s="58">
        <v>585</v>
      </c>
      <c r="K7" s="43">
        <f t="shared" si="1"/>
        <v>6.6787683666130082</v>
      </c>
      <c r="L7" s="44">
        <f t="shared" si="2"/>
        <v>82.070707070707073</v>
      </c>
      <c r="M7" s="61">
        <v>3527</v>
      </c>
      <c r="N7" s="62">
        <v>3601</v>
      </c>
      <c r="O7" s="62">
        <v>7128</v>
      </c>
      <c r="P7" s="67">
        <v>557</v>
      </c>
      <c r="Q7" s="49">
        <v>2</v>
      </c>
      <c r="R7" s="70">
        <v>8847</v>
      </c>
      <c r="S7" s="54">
        <v>24543</v>
      </c>
      <c r="U7" s="97" t="s">
        <v>89</v>
      </c>
      <c r="V7" s="99">
        <v>437</v>
      </c>
      <c r="W7" s="99">
        <v>968</v>
      </c>
    </row>
    <row r="8" spans="1:25" x14ac:dyDescent="0.2">
      <c r="A8" s="21">
        <v>27003</v>
      </c>
      <c r="B8" s="22" t="s">
        <v>2</v>
      </c>
      <c r="C8" s="23" t="s">
        <v>73</v>
      </c>
      <c r="D8" s="41">
        <v>23.614599999999999</v>
      </c>
      <c r="E8" s="42">
        <f t="shared" si="0"/>
        <v>454.16818408950394</v>
      </c>
      <c r="F8" s="57">
        <v>56</v>
      </c>
      <c r="G8" s="58">
        <v>145</v>
      </c>
      <c r="H8" s="58">
        <v>59</v>
      </c>
      <c r="I8" s="58">
        <v>1955</v>
      </c>
      <c r="J8" s="58">
        <v>883</v>
      </c>
      <c r="K8" s="43">
        <f t="shared" si="1"/>
        <v>37.392121822940048</v>
      </c>
      <c r="L8" s="44">
        <f t="shared" si="2"/>
        <v>82.331002331002324</v>
      </c>
      <c r="M8" s="61">
        <v>5336</v>
      </c>
      <c r="N8" s="62">
        <v>5389</v>
      </c>
      <c r="O8" s="62">
        <v>10725</v>
      </c>
      <c r="P8" s="67">
        <v>641</v>
      </c>
      <c r="Q8" s="49">
        <v>3</v>
      </c>
      <c r="R8" s="70">
        <v>437</v>
      </c>
      <c r="S8" s="54">
        <v>968</v>
      </c>
      <c r="U8" s="97" t="s">
        <v>90</v>
      </c>
      <c r="V8" s="98">
        <v>705117</v>
      </c>
      <c r="W8" s="98">
        <v>4297996</v>
      </c>
    </row>
    <row r="9" spans="1:25" x14ac:dyDescent="0.2">
      <c r="A9" s="21">
        <v>27004</v>
      </c>
      <c r="B9" s="22" t="s">
        <v>3</v>
      </c>
      <c r="C9" s="23" t="s">
        <v>73</v>
      </c>
      <c r="D9" s="41">
        <v>21.298999999999999</v>
      </c>
      <c r="E9" s="42">
        <f t="shared" si="0"/>
        <v>610.59204657495661</v>
      </c>
      <c r="F9" s="57">
        <v>63</v>
      </c>
      <c r="G9" s="58">
        <v>153</v>
      </c>
      <c r="H9" s="58">
        <v>71</v>
      </c>
      <c r="I9" s="58">
        <v>2411</v>
      </c>
      <c r="J9" s="58">
        <v>905</v>
      </c>
      <c r="K9" s="43">
        <f t="shared" si="1"/>
        <v>42.490257758580213</v>
      </c>
      <c r="L9" s="44">
        <f t="shared" si="2"/>
        <v>69.588619761630142</v>
      </c>
      <c r="M9" s="61">
        <v>6389</v>
      </c>
      <c r="N9" s="62">
        <v>6616</v>
      </c>
      <c r="O9" s="62">
        <v>13005</v>
      </c>
      <c r="P9" s="67">
        <v>781</v>
      </c>
      <c r="Q9" s="49">
        <v>5</v>
      </c>
      <c r="R9" s="70" t="s">
        <v>63</v>
      </c>
      <c r="S9" s="54" t="s">
        <v>63</v>
      </c>
      <c r="U9" s="97" t="s">
        <v>91</v>
      </c>
      <c r="V9" s="98">
        <v>4229</v>
      </c>
      <c r="W9" s="98">
        <v>13103</v>
      </c>
    </row>
    <row r="10" spans="1:25" x14ac:dyDescent="0.2">
      <c r="A10" s="21">
        <v>27005</v>
      </c>
      <c r="B10" s="22" t="s">
        <v>4</v>
      </c>
      <c r="C10" s="23" t="s">
        <v>72</v>
      </c>
      <c r="D10" s="41">
        <v>153.834</v>
      </c>
      <c r="E10" s="42">
        <f t="shared" si="0"/>
        <v>72.513228545055057</v>
      </c>
      <c r="F10" s="57">
        <v>79</v>
      </c>
      <c r="G10" s="58">
        <v>333</v>
      </c>
      <c r="H10" s="58">
        <v>145</v>
      </c>
      <c r="I10" s="58">
        <v>7056</v>
      </c>
      <c r="J10" s="58">
        <v>1480</v>
      </c>
      <c r="K10" s="43">
        <f t="shared" si="1"/>
        <v>9.6207600400431641</v>
      </c>
      <c r="L10" s="44">
        <f t="shared" si="2"/>
        <v>132.67593007619902</v>
      </c>
      <c r="M10" s="61">
        <v>5397</v>
      </c>
      <c r="N10" s="62">
        <v>5758</v>
      </c>
      <c r="O10" s="62">
        <v>11155</v>
      </c>
      <c r="P10" s="67">
        <v>927</v>
      </c>
      <c r="Q10" s="49">
        <v>7</v>
      </c>
      <c r="R10" s="70">
        <v>705117</v>
      </c>
      <c r="S10" s="54">
        <v>4297996</v>
      </c>
      <c r="U10" s="97" t="s">
        <v>92</v>
      </c>
      <c r="V10" s="98">
        <v>307553</v>
      </c>
      <c r="W10" s="98">
        <v>1475435</v>
      </c>
    </row>
    <row r="11" spans="1:25" x14ac:dyDescent="0.2">
      <c r="A11" s="21">
        <v>27006</v>
      </c>
      <c r="B11" s="22" t="s">
        <v>5</v>
      </c>
      <c r="C11" s="23" t="s">
        <v>74</v>
      </c>
      <c r="D11" s="41">
        <v>140.4375</v>
      </c>
      <c r="E11" s="42">
        <f t="shared" si="0"/>
        <v>92.29728526924788</v>
      </c>
      <c r="F11" s="57">
        <v>74</v>
      </c>
      <c r="G11" s="58">
        <v>297</v>
      </c>
      <c r="H11" s="58">
        <v>100</v>
      </c>
      <c r="I11" s="58">
        <v>3179</v>
      </c>
      <c r="J11" s="58">
        <v>1274</v>
      </c>
      <c r="K11" s="43">
        <f t="shared" si="1"/>
        <v>9.0716510903426784</v>
      </c>
      <c r="L11" s="44">
        <f t="shared" si="2"/>
        <v>98.287301342385433</v>
      </c>
      <c r="M11" s="61">
        <v>6375</v>
      </c>
      <c r="N11" s="62">
        <v>6587</v>
      </c>
      <c r="O11" s="62">
        <v>12962</v>
      </c>
      <c r="P11" s="67">
        <v>1030</v>
      </c>
      <c r="Q11" s="49">
        <v>5</v>
      </c>
      <c r="R11" s="70">
        <v>4229</v>
      </c>
      <c r="S11" s="54">
        <v>13103</v>
      </c>
      <c r="U11" s="97" t="s">
        <v>93</v>
      </c>
      <c r="V11" s="98">
        <v>16266</v>
      </c>
      <c r="W11" s="98">
        <v>34333</v>
      </c>
    </row>
    <row r="12" spans="1:25" x14ac:dyDescent="0.2">
      <c r="A12" s="21">
        <v>27007</v>
      </c>
      <c r="B12" s="22" t="s">
        <v>6</v>
      </c>
      <c r="C12" s="23" t="s">
        <v>75</v>
      </c>
      <c r="D12" s="41">
        <v>22.103899999999999</v>
      </c>
      <c r="E12" s="42">
        <f t="shared" si="0"/>
        <v>278.0504797795864</v>
      </c>
      <c r="F12" s="57">
        <v>26</v>
      </c>
      <c r="G12" s="58">
        <v>82</v>
      </c>
      <c r="H12" s="58">
        <v>65</v>
      </c>
      <c r="I12" s="58">
        <v>1732</v>
      </c>
      <c r="J12" s="58">
        <v>430</v>
      </c>
      <c r="K12" s="43">
        <f t="shared" si="1"/>
        <v>19.45358058985066</v>
      </c>
      <c r="L12" s="44">
        <f t="shared" si="2"/>
        <v>69.964204360559719</v>
      </c>
      <c r="M12" s="61">
        <v>3048</v>
      </c>
      <c r="N12" s="62">
        <v>3098</v>
      </c>
      <c r="O12" s="62">
        <v>6146</v>
      </c>
      <c r="P12" s="67">
        <v>651</v>
      </c>
      <c r="Q12" s="49">
        <v>3</v>
      </c>
      <c r="R12" s="70" t="s">
        <v>63</v>
      </c>
      <c r="S12" s="54" t="s">
        <v>63</v>
      </c>
      <c r="U12" s="97" t="s">
        <v>94</v>
      </c>
      <c r="V12" s="98">
        <v>64639</v>
      </c>
      <c r="W12" s="98">
        <v>464490</v>
      </c>
    </row>
    <row r="13" spans="1:25" x14ac:dyDescent="0.2">
      <c r="A13" s="21">
        <v>27008</v>
      </c>
      <c r="B13" s="22" t="s">
        <v>7</v>
      </c>
      <c r="C13" s="23" t="s">
        <v>74</v>
      </c>
      <c r="D13" s="41">
        <v>187.91130000000001</v>
      </c>
      <c r="E13" s="42">
        <f t="shared" si="0"/>
        <v>254.92346655044159</v>
      </c>
      <c r="F13" s="57">
        <v>262</v>
      </c>
      <c r="G13" s="58">
        <v>753</v>
      </c>
      <c r="H13" s="58">
        <v>203</v>
      </c>
      <c r="I13" s="58">
        <v>13136</v>
      </c>
      <c r="J13" s="58">
        <v>4173</v>
      </c>
      <c r="K13" s="43">
        <f t="shared" si="1"/>
        <v>22.207286097217143</v>
      </c>
      <c r="L13" s="44">
        <f t="shared" si="2"/>
        <v>87.113541949355991</v>
      </c>
      <c r="M13" s="61">
        <v>23774</v>
      </c>
      <c r="N13" s="62">
        <v>24129</v>
      </c>
      <c r="O13" s="62">
        <v>47903</v>
      </c>
      <c r="P13" s="67">
        <v>1862</v>
      </c>
      <c r="Q13" s="49">
        <v>22</v>
      </c>
      <c r="R13" s="70">
        <v>307553</v>
      </c>
      <c r="S13" s="54">
        <v>1475435</v>
      </c>
      <c r="U13" s="97" t="s">
        <v>95</v>
      </c>
      <c r="V13" s="98">
        <v>1776</v>
      </c>
      <c r="W13" s="98">
        <v>3181</v>
      </c>
    </row>
    <row r="14" spans="1:25" x14ac:dyDescent="0.2">
      <c r="A14" s="21">
        <v>27009</v>
      </c>
      <c r="B14" s="22" t="s">
        <v>8</v>
      </c>
      <c r="C14" s="23" t="s">
        <v>72</v>
      </c>
      <c r="D14" s="41">
        <v>21.319600000000001</v>
      </c>
      <c r="E14" s="42">
        <f t="shared" si="0"/>
        <v>146.06277791328168</v>
      </c>
      <c r="F14" s="57">
        <v>13</v>
      </c>
      <c r="G14" s="58">
        <v>58</v>
      </c>
      <c r="H14" s="58">
        <v>26</v>
      </c>
      <c r="I14" s="58">
        <v>639</v>
      </c>
      <c r="J14" s="58">
        <v>265</v>
      </c>
      <c r="K14" s="43">
        <f t="shared" si="1"/>
        <v>12.429876733146962</v>
      </c>
      <c r="L14" s="44">
        <f t="shared" si="2"/>
        <v>85.099550417469487</v>
      </c>
      <c r="M14" s="61">
        <v>1535</v>
      </c>
      <c r="N14" s="62">
        <v>1579</v>
      </c>
      <c r="O14" s="62">
        <v>3114</v>
      </c>
      <c r="P14" s="67">
        <v>254</v>
      </c>
      <c r="Q14" s="49">
        <v>1</v>
      </c>
      <c r="R14" s="70" t="s">
        <v>63</v>
      </c>
      <c r="S14" s="54" t="s">
        <v>63</v>
      </c>
      <c r="U14" s="97" t="s">
        <v>96</v>
      </c>
      <c r="V14" s="99">
        <v>782</v>
      </c>
      <c r="W14" s="98">
        <v>1619</v>
      </c>
    </row>
    <row r="15" spans="1:25" x14ac:dyDescent="0.2">
      <c r="A15" s="21">
        <v>27010</v>
      </c>
      <c r="B15" s="22" t="s">
        <v>9</v>
      </c>
      <c r="C15" s="23" t="s">
        <v>74</v>
      </c>
      <c r="D15" s="41">
        <v>65.111199999999997</v>
      </c>
      <c r="E15" s="42">
        <f t="shared" si="0"/>
        <v>42.819054171939698</v>
      </c>
      <c r="F15" s="57">
        <v>13</v>
      </c>
      <c r="G15" s="58">
        <v>54</v>
      </c>
      <c r="H15" s="58">
        <v>11</v>
      </c>
      <c r="I15" s="58">
        <v>1425</v>
      </c>
      <c r="J15" s="58">
        <v>258</v>
      </c>
      <c r="K15" s="43">
        <f t="shared" si="1"/>
        <v>3.9624519283932722</v>
      </c>
      <c r="L15" s="44">
        <f t="shared" si="2"/>
        <v>92.539454806312776</v>
      </c>
      <c r="M15" s="61">
        <v>1364</v>
      </c>
      <c r="N15" s="62">
        <v>1424</v>
      </c>
      <c r="O15" s="62">
        <v>2788</v>
      </c>
      <c r="P15" s="67">
        <v>202</v>
      </c>
      <c r="Q15" s="49">
        <v>1</v>
      </c>
      <c r="R15" s="70" t="s">
        <v>63</v>
      </c>
      <c r="S15" s="54" t="s">
        <v>63</v>
      </c>
      <c r="U15" s="97" t="s">
        <v>97</v>
      </c>
      <c r="V15" s="98">
        <v>1713</v>
      </c>
      <c r="W15" s="98">
        <v>3818</v>
      </c>
    </row>
    <row r="16" spans="1:25" x14ac:dyDescent="0.2">
      <c r="A16" s="21">
        <v>27011</v>
      </c>
      <c r="B16" s="22" t="s">
        <v>10</v>
      </c>
      <c r="C16" s="23" t="s">
        <v>72</v>
      </c>
      <c r="D16" s="41">
        <v>66.834900000000005</v>
      </c>
      <c r="E16" s="42">
        <f t="shared" si="0"/>
        <v>152.97397018623502</v>
      </c>
      <c r="F16" s="57">
        <v>46</v>
      </c>
      <c r="G16" s="58">
        <v>135</v>
      </c>
      <c r="H16" s="58">
        <v>64</v>
      </c>
      <c r="I16" s="58">
        <v>2082</v>
      </c>
      <c r="J16" s="58">
        <v>735</v>
      </c>
      <c r="K16" s="43">
        <f t="shared" si="1"/>
        <v>10.997248443552694</v>
      </c>
      <c r="L16" s="44">
        <f t="shared" si="2"/>
        <v>71.889671361502351</v>
      </c>
      <c r="M16" s="61">
        <v>4976</v>
      </c>
      <c r="N16" s="62">
        <v>5248</v>
      </c>
      <c r="O16" s="62">
        <v>10224</v>
      </c>
      <c r="P16" s="67">
        <v>488</v>
      </c>
      <c r="Q16" s="49">
        <v>3</v>
      </c>
      <c r="R16" s="70" t="s">
        <v>63</v>
      </c>
      <c r="S16" s="54" t="s">
        <v>63</v>
      </c>
      <c r="U16" s="97" t="s">
        <v>98</v>
      </c>
      <c r="V16" s="98">
        <v>1552</v>
      </c>
      <c r="W16" s="98">
        <v>4112</v>
      </c>
    </row>
    <row r="17" spans="1:26" x14ac:dyDescent="0.2">
      <c r="A17" s="21">
        <v>27012</v>
      </c>
      <c r="B17" s="22" t="s">
        <v>11</v>
      </c>
      <c r="C17" s="23" t="s">
        <v>73</v>
      </c>
      <c r="D17" s="41">
        <v>24.283999999999999</v>
      </c>
      <c r="E17" s="42">
        <f t="shared" si="0"/>
        <v>615.261077252512</v>
      </c>
      <c r="F17" s="57">
        <v>71</v>
      </c>
      <c r="G17" s="58">
        <v>253</v>
      </c>
      <c r="H17" s="58">
        <v>115</v>
      </c>
      <c r="I17" s="58">
        <v>3807</v>
      </c>
      <c r="J17" s="58">
        <v>1293</v>
      </c>
      <c r="K17" s="43">
        <f t="shared" si="1"/>
        <v>53.244934936583761</v>
      </c>
      <c r="L17" s="44">
        <f t="shared" si="2"/>
        <v>86.54039220935681</v>
      </c>
      <c r="M17" s="61">
        <v>7279</v>
      </c>
      <c r="N17" s="62">
        <v>7662</v>
      </c>
      <c r="O17" s="62">
        <v>14941</v>
      </c>
      <c r="P17" s="67">
        <v>1532</v>
      </c>
      <c r="Q17" s="49">
        <v>6</v>
      </c>
      <c r="R17" s="70">
        <v>16266</v>
      </c>
      <c r="S17" s="54">
        <v>34333</v>
      </c>
      <c r="U17" s="97" t="s">
        <v>99</v>
      </c>
      <c r="V17" s="98">
        <v>1108080</v>
      </c>
      <c r="W17" s="98">
        <v>5188712</v>
      </c>
      <c r="Z17" s="9"/>
    </row>
    <row r="18" spans="1:26" x14ac:dyDescent="0.2">
      <c r="A18" s="21">
        <v>27013</v>
      </c>
      <c r="B18" s="22" t="s">
        <v>12</v>
      </c>
      <c r="C18" s="23" t="s">
        <v>75</v>
      </c>
      <c r="D18" s="41">
        <v>95.453500000000005</v>
      </c>
      <c r="E18" s="42">
        <f t="shared" si="0"/>
        <v>125.77852043141424</v>
      </c>
      <c r="F18" s="57">
        <v>62</v>
      </c>
      <c r="G18" s="58">
        <v>198</v>
      </c>
      <c r="H18" s="58">
        <v>95</v>
      </c>
      <c r="I18" s="58">
        <v>3464</v>
      </c>
      <c r="J18" s="58">
        <v>1247</v>
      </c>
      <c r="K18" s="43">
        <f t="shared" si="1"/>
        <v>13.063952605195199</v>
      </c>
      <c r="L18" s="44">
        <f t="shared" si="2"/>
        <v>103.86473429951691</v>
      </c>
      <c r="M18" s="61">
        <v>5965</v>
      </c>
      <c r="N18" s="62">
        <v>6041</v>
      </c>
      <c r="O18" s="62">
        <v>12006</v>
      </c>
      <c r="P18" s="67">
        <v>972</v>
      </c>
      <c r="Q18" s="49">
        <v>4</v>
      </c>
      <c r="R18" s="70">
        <v>64639</v>
      </c>
      <c r="S18" s="54">
        <v>464490</v>
      </c>
      <c r="U18" s="97" t="s">
        <v>100</v>
      </c>
      <c r="V18" s="98">
        <v>30084</v>
      </c>
      <c r="W18" s="98">
        <v>56698</v>
      </c>
    </row>
    <row r="19" spans="1:26" x14ac:dyDescent="0.2">
      <c r="A19" s="21">
        <v>27014</v>
      </c>
      <c r="B19" s="22" t="s">
        <v>13</v>
      </c>
      <c r="C19" s="23" t="s">
        <v>73</v>
      </c>
      <c r="D19" s="41">
        <v>6.3103999999999996</v>
      </c>
      <c r="E19" s="42">
        <f t="shared" si="0"/>
        <v>1334.6222109533469</v>
      </c>
      <c r="F19" s="57">
        <v>42</v>
      </c>
      <c r="G19" s="58">
        <v>138</v>
      </c>
      <c r="H19" s="58">
        <v>86</v>
      </c>
      <c r="I19" s="58">
        <v>3364</v>
      </c>
      <c r="J19" s="58">
        <v>692</v>
      </c>
      <c r="K19" s="43">
        <f t="shared" si="1"/>
        <v>109.66024340770792</v>
      </c>
      <c r="L19" s="44">
        <f t="shared" si="2"/>
        <v>82.165756352410355</v>
      </c>
      <c r="M19" s="61">
        <v>4159</v>
      </c>
      <c r="N19" s="62">
        <v>4263</v>
      </c>
      <c r="O19" s="62">
        <v>8422</v>
      </c>
      <c r="P19" s="67">
        <v>948</v>
      </c>
      <c r="Q19" s="49">
        <v>2</v>
      </c>
      <c r="R19" s="70" t="s">
        <v>63</v>
      </c>
      <c r="S19" s="54" t="s">
        <v>63</v>
      </c>
      <c r="U19" s="97" t="s">
        <v>101</v>
      </c>
      <c r="V19" s="99">
        <v>549</v>
      </c>
      <c r="W19" s="98">
        <v>5845</v>
      </c>
    </row>
    <row r="20" spans="1:26" x14ac:dyDescent="0.2">
      <c r="A20" s="21">
        <v>27015</v>
      </c>
      <c r="B20" s="22" t="s">
        <v>14</v>
      </c>
      <c r="C20" s="23" t="s">
        <v>75</v>
      </c>
      <c r="D20" s="41">
        <v>9.6402000000000001</v>
      </c>
      <c r="E20" s="42">
        <f t="shared" si="0"/>
        <v>430.17779714113817</v>
      </c>
      <c r="F20" s="57">
        <v>23</v>
      </c>
      <c r="G20" s="58">
        <v>58</v>
      </c>
      <c r="H20" s="58">
        <v>40</v>
      </c>
      <c r="I20" s="58">
        <v>1571</v>
      </c>
      <c r="J20" s="58">
        <v>358</v>
      </c>
      <c r="K20" s="43">
        <f t="shared" si="1"/>
        <v>37.136159000850604</v>
      </c>
      <c r="L20" s="44">
        <f t="shared" si="2"/>
        <v>86.327465637810462</v>
      </c>
      <c r="M20" s="61">
        <v>2035</v>
      </c>
      <c r="N20" s="62">
        <v>2112</v>
      </c>
      <c r="O20" s="62">
        <v>4147</v>
      </c>
      <c r="P20" s="67">
        <v>451</v>
      </c>
      <c r="Q20" s="49">
        <v>2</v>
      </c>
      <c r="R20" s="70">
        <v>1776</v>
      </c>
      <c r="S20" s="54">
        <v>3181</v>
      </c>
      <c r="U20" s="97" t="s">
        <v>102</v>
      </c>
      <c r="V20" s="98">
        <v>6998</v>
      </c>
      <c r="W20" s="98">
        <v>23149</v>
      </c>
    </row>
    <row r="21" spans="1:26" x14ac:dyDescent="0.2">
      <c r="A21" s="21">
        <v>27016</v>
      </c>
      <c r="B21" s="22" t="s">
        <v>15</v>
      </c>
      <c r="C21" s="23" t="s">
        <v>72</v>
      </c>
      <c r="D21" s="41">
        <v>31.104099999999999</v>
      </c>
      <c r="E21" s="42">
        <f t="shared" si="0"/>
        <v>186.21339308965699</v>
      </c>
      <c r="F21" s="57">
        <v>28</v>
      </c>
      <c r="G21" s="58">
        <v>82</v>
      </c>
      <c r="H21" s="58">
        <v>37</v>
      </c>
      <c r="I21" s="58">
        <v>2568</v>
      </c>
      <c r="J21" s="58">
        <v>503</v>
      </c>
      <c r="K21" s="43">
        <f t="shared" si="1"/>
        <v>16.171501506232296</v>
      </c>
      <c r="L21" s="44">
        <f t="shared" si="2"/>
        <v>86.843922651933696</v>
      </c>
      <c r="M21" s="61">
        <v>2808</v>
      </c>
      <c r="N21" s="62">
        <v>2984</v>
      </c>
      <c r="O21" s="62">
        <v>5792</v>
      </c>
      <c r="P21" s="67">
        <v>310</v>
      </c>
      <c r="Q21" s="49">
        <v>2</v>
      </c>
      <c r="R21" s="70">
        <v>782</v>
      </c>
      <c r="S21" s="54">
        <v>1619</v>
      </c>
      <c r="U21" s="97" t="s">
        <v>103</v>
      </c>
      <c r="V21" s="98">
        <v>52156</v>
      </c>
      <c r="W21" s="98">
        <v>116114</v>
      </c>
    </row>
    <row r="22" spans="1:26" x14ac:dyDescent="0.2">
      <c r="A22" s="21">
        <v>27017</v>
      </c>
      <c r="B22" s="22" t="s">
        <v>16</v>
      </c>
      <c r="C22" s="23" t="s">
        <v>73</v>
      </c>
      <c r="D22" s="41">
        <v>10.18</v>
      </c>
      <c r="E22" s="42">
        <f t="shared" si="0"/>
        <v>692.63261296660119</v>
      </c>
      <c r="F22" s="57">
        <v>44</v>
      </c>
      <c r="G22" s="58">
        <v>124</v>
      </c>
      <c r="H22" s="58">
        <v>55</v>
      </c>
      <c r="I22" s="58">
        <v>2839</v>
      </c>
      <c r="J22" s="58">
        <v>649</v>
      </c>
      <c r="K22" s="43">
        <f t="shared" si="1"/>
        <v>63.752455795677804</v>
      </c>
      <c r="L22" s="44">
        <f t="shared" si="2"/>
        <v>92.043681747269886</v>
      </c>
      <c r="M22" s="63">
        <v>3457</v>
      </c>
      <c r="N22" s="64">
        <v>3594</v>
      </c>
      <c r="O22" s="64">
        <v>7051</v>
      </c>
      <c r="P22" s="68">
        <v>572</v>
      </c>
      <c r="Q22" s="49">
        <v>3</v>
      </c>
      <c r="R22" s="70">
        <v>1713</v>
      </c>
      <c r="S22" s="54">
        <v>3818</v>
      </c>
      <c r="U22" s="97" t="s">
        <v>104</v>
      </c>
      <c r="V22" s="98">
        <v>54712</v>
      </c>
      <c r="W22" s="98">
        <v>91499</v>
      </c>
      <c r="Z22" s="9"/>
    </row>
    <row r="23" spans="1:26" x14ac:dyDescent="0.2">
      <c r="A23" s="21">
        <v>27018</v>
      </c>
      <c r="B23" s="22" t="s">
        <v>17</v>
      </c>
      <c r="C23" s="23" t="s">
        <v>72</v>
      </c>
      <c r="D23" s="41">
        <v>17.488099999999999</v>
      </c>
      <c r="E23" s="42">
        <f t="shared" si="0"/>
        <v>156.73515133147683</v>
      </c>
      <c r="F23" s="57">
        <v>15</v>
      </c>
      <c r="G23" s="58">
        <v>44</v>
      </c>
      <c r="H23" s="58">
        <v>20</v>
      </c>
      <c r="I23" s="58">
        <v>1708</v>
      </c>
      <c r="J23" s="58">
        <v>265</v>
      </c>
      <c r="K23" s="43">
        <f t="shared" si="1"/>
        <v>15.153161292536067</v>
      </c>
      <c r="L23" s="44">
        <f t="shared" si="2"/>
        <v>96.68004377964246</v>
      </c>
      <c r="M23" s="61">
        <v>1326</v>
      </c>
      <c r="N23" s="62">
        <v>1415</v>
      </c>
      <c r="O23" s="62">
        <v>2741</v>
      </c>
      <c r="P23" s="67">
        <v>127</v>
      </c>
      <c r="Q23" s="49">
        <v>1</v>
      </c>
      <c r="R23" s="70">
        <v>1552</v>
      </c>
      <c r="S23" s="54">
        <v>4112</v>
      </c>
      <c r="U23" s="97" t="s">
        <v>105</v>
      </c>
      <c r="V23" s="98">
        <v>11306</v>
      </c>
      <c r="W23" s="98">
        <v>25779</v>
      </c>
    </row>
    <row r="24" spans="1:26" x14ac:dyDescent="0.2">
      <c r="A24" s="21">
        <v>27019</v>
      </c>
      <c r="B24" s="22" t="s">
        <v>18</v>
      </c>
      <c r="C24" s="23" t="s">
        <v>75</v>
      </c>
      <c r="D24" s="41">
        <v>96.396699999999996</v>
      </c>
      <c r="E24" s="42">
        <f t="shared" si="0"/>
        <v>275.48660898142782</v>
      </c>
      <c r="F24" s="57">
        <v>278</v>
      </c>
      <c r="G24" s="58">
        <v>791</v>
      </c>
      <c r="H24" s="58">
        <v>381</v>
      </c>
      <c r="I24" s="58">
        <v>17837</v>
      </c>
      <c r="J24" s="58">
        <v>4133</v>
      </c>
      <c r="K24" s="43">
        <f t="shared" si="1"/>
        <v>42.874911693035138</v>
      </c>
      <c r="L24" s="44">
        <f t="shared" si="2"/>
        <v>155.63337852086158</v>
      </c>
      <c r="M24" s="61">
        <v>12892</v>
      </c>
      <c r="N24" s="62">
        <v>13664</v>
      </c>
      <c r="O24" s="62">
        <v>26556</v>
      </c>
      <c r="P24" s="67">
        <v>2691</v>
      </c>
      <c r="Q24" s="49">
        <v>17</v>
      </c>
      <c r="R24" s="70">
        <v>1108080</v>
      </c>
      <c r="S24" s="54">
        <v>5188712</v>
      </c>
      <c r="U24" s="97" t="s">
        <v>106</v>
      </c>
      <c r="V24" s="98">
        <v>62322</v>
      </c>
      <c r="W24" s="98">
        <v>98848</v>
      </c>
    </row>
    <row r="25" spans="1:26" x14ac:dyDescent="0.2">
      <c r="A25" s="21">
        <v>27020</v>
      </c>
      <c r="B25" s="22" t="s">
        <v>19</v>
      </c>
      <c r="C25" s="23" t="s">
        <v>76</v>
      </c>
      <c r="D25" s="41">
        <v>25.5472</v>
      </c>
      <c r="E25" s="42">
        <f t="shared" si="0"/>
        <v>687.27688357236798</v>
      </c>
      <c r="F25" s="57">
        <v>76</v>
      </c>
      <c r="G25" s="58">
        <v>203</v>
      </c>
      <c r="H25" s="58">
        <v>102</v>
      </c>
      <c r="I25" s="58">
        <v>7552</v>
      </c>
      <c r="J25" s="58">
        <v>1214</v>
      </c>
      <c r="K25" s="43">
        <f t="shared" si="1"/>
        <v>47.519884762322292</v>
      </c>
      <c r="L25" s="44">
        <f t="shared" si="2"/>
        <v>69.142271329308571</v>
      </c>
      <c r="M25" s="61">
        <v>8768</v>
      </c>
      <c r="N25" s="62">
        <v>8790</v>
      </c>
      <c r="O25" s="62">
        <v>17558</v>
      </c>
      <c r="P25" s="67">
        <v>1012</v>
      </c>
      <c r="Q25" s="49">
        <v>6</v>
      </c>
      <c r="R25" s="70">
        <v>30084</v>
      </c>
      <c r="S25" s="54">
        <v>56698</v>
      </c>
      <c r="U25" s="97" t="s">
        <v>107</v>
      </c>
      <c r="V25" s="98">
        <v>9180</v>
      </c>
      <c r="W25" s="98">
        <v>22638</v>
      </c>
    </row>
    <row r="26" spans="1:26" x14ac:dyDescent="0.2">
      <c r="A26" s="21">
        <v>27021</v>
      </c>
      <c r="B26" s="22" t="s">
        <v>20</v>
      </c>
      <c r="C26" s="23" t="s">
        <v>76</v>
      </c>
      <c r="D26" s="41">
        <v>20.1706</v>
      </c>
      <c r="E26" s="42">
        <f t="shared" si="0"/>
        <v>1054.9512657035486</v>
      </c>
      <c r="F26" s="57">
        <v>104</v>
      </c>
      <c r="G26" s="58">
        <v>249</v>
      </c>
      <c r="H26" s="58">
        <v>126</v>
      </c>
      <c r="I26" s="58">
        <v>4598</v>
      </c>
      <c r="J26" s="58">
        <v>1463</v>
      </c>
      <c r="K26" s="43">
        <f t="shared" si="1"/>
        <v>72.53130794324413</v>
      </c>
      <c r="L26" s="44">
        <f t="shared" si="2"/>
        <v>68.75323088491001</v>
      </c>
      <c r="M26" s="61">
        <v>10369</v>
      </c>
      <c r="N26" s="62">
        <v>10910</v>
      </c>
      <c r="O26" s="62">
        <v>21279</v>
      </c>
      <c r="P26" s="67">
        <v>1216</v>
      </c>
      <c r="Q26" s="49">
        <v>6</v>
      </c>
      <c r="R26" s="70">
        <v>549</v>
      </c>
      <c r="S26" s="54">
        <v>5845</v>
      </c>
      <c r="U26" s="97" t="s">
        <v>108</v>
      </c>
      <c r="V26" s="98">
        <v>18479</v>
      </c>
      <c r="W26" s="98">
        <v>43520</v>
      </c>
    </row>
    <row r="27" spans="1:26" x14ac:dyDescent="0.2">
      <c r="A27" s="21">
        <v>27022</v>
      </c>
      <c r="B27" s="22" t="s">
        <v>21</v>
      </c>
      <c r="C27" s="23" t="s">
        <v>75</v>
      </c>
      <c r="D27" s="41">
        <v>26.611999999999998</v>
      </c>
      <c r="E27" s="42">
        <f t="shared" si="0"/>
        <v>234.06733804298813</v>
      </c>
      <c r="F27" s="57">
        <v>32</v>
      </c>
      <c r="G27" s="58">
        <v>92</v>
      </c>
      <c r="H27" s="58">
        <v>56</v>
      </c>
      <c r="I27" s="58">
        <v>1725</v>
      </c>
      <c r="J27" s="58">
        <v>476</v>
      </c>
      <c r="K27" s="43">
        <f t="shared" si="1"/>
        <v>17.886667668720879</v>
      </c>
      <c r="L27" s="44">
        <f t="shared" si="2"/>
        <v>76.416760314657253</v>
      </c>
      <c r="M27" s="61">
        <v>3124</v>
      </c>
      <c r="N27" s="62">
        <v>3105</v>
      </c>
      <c r="O27" s="62">
        <v>6229</v>
      </c>
      <c r="P27" s="67">
        <v>600</v>
      </c>
      <c r="Q27" s="49">
        <v>2</v>
      </c>
      <c r="R27" s="70">
        <v>6998</v>
      </c>
      <c r="S27" s="54">
        <v>23149</v>
      </c>
      <c r="U27" s="97" t="s">
        <v>109</v>
      </c>
      <c r="V27" s="98">
        <v>55391</v>
      </c>
      <c r="W27" s="98">
        <v>109862</v>
      </c>
    </row>
    <row r="28" spans="1:26" s="10" customFormat="1" x14ac:dyDescent="0.2">
      <c r="A28" s="21">
        <v>27023</v>
      </c>
      <c r="B28" s="22" t="s">
        <v>22</v>
      </c>
      <c r="C28" s="23" t="s">
        <v>73</v>
      </c>
      <c r="D28" s="41">
        <v>99.134399999999999</v>
      </c>
      <c r="E28" s="42">
        <f t="shared" si="0"/>
        <v>379.04097871172871</v>
      </c>
      <c r="F28" s="57">
        <v>177</v>
      </c>
      <c r="G28" s="58">
        <v>442</v>
      </c>
      <c r="H28" s="58">
        <v>258</v>
      </c>
      <c r="I28" s="58">
        <v>7826</v>
      </c>
      <c r="J28" s="58">
        <v>2186</v>
      </c>
      <c r="K28" s="43">
        <f t="shared" si="1"/>
        <v>22.050872351070868</v>
      </c>
      <c r="L28" s="44">
        <f t="shared" si="2"/>
        <v>58.1754311262508</v>
      </c>
      <c r="M28" s="61">
        <v>18366</v>
      </c>
      <c r="N28" s="62">
        <v>19210</v>
      </c>
      <c r="O28" s="62">
        <v>37576</v>
      </c>
      <c r="P28" s="67">
        <v>3587</v>
      </c>
      <c r="Q28" s="49">
        <v>10</v>
      </c>
      <c r="R28" s="70">
        <v>52156</v>
      </c>
      <c r="S28" s="54">
        <v>116114</v>
      </c>
      <c r="U28" s="97" t="s">
        <v>110</v>
      </c>
      <c r="V28" s="98">
        <v>2989</v>
      </c>
      <c r="W28" s="98">
        <v>6552</v>
      </c>
    </row>
    <row r="29" spans="1:26" x14ac:dyDescent="0.2">
      <c r="A29" s="21">
        <v>27024</v>
      </c>
      <c r="B29" s="22" t="s">
        <v>23</v>
      </c>
      <c r="C29" s="23" t="s">
        <v>77</v>
      </c>
      <c r="D29" s="41">
        <v>45.630299999999998</v>
      </c>
      <c r="E29" s="42">
        <f t="shared" si="0"/>
        <v>595.72257907574578</v>
      </c>
      <c r="F29" s="57">
        <v>178</v>
      </c>
      <c r="G29" s="58">
        <v>472</v>
      </c>
      <c r="H29" s="58">
        <v>218</v>
      </c>
      <c r="I29" s="58">
        <v>8404</v>
      </c>
      <c r="J29" s="58">
        <v>2383</v>
      </c>
      <c r="K29" s="43">
        <f t="shared" si="1"/>
        <v>52.224070409355193</v>
      </c>
      <c r="L29" s="44">
        <f t="shared" si="2"/>
        <v>87.665084795644333</v>
      </c>
      <c r="M29" s="61">
        <v>13187</v>
      </c>
      <c r="N29" s="62">
        <v>13996</v>
      </c>
      <c r="O29" s="62">
        <v>27183</v>
      </c>
      <c r="P29" s="67">
        <v>1855</v>
      </c>
      <c r="Q29" s="49">
        <v>8</v>
      </c>
      <c r="R29" s="70">
        <v>54712</v>
      </c>
      <c r="S29" s="54">
        <v>91499</v>
      </c>
      <c r="U29" s="97" t="s">
        <v>111</v>
      </c>
      <c r="V29" s="98">
        <v>39181</v>
      </c>
      <c r="W29" s="98">
        <v>69971</v>
      </c>
    </row>
    <row r="30" spans="1:26" x14ac:dyDescent="0.2">
      <c r="A30" s="21">
        <v>27025</v>
      </c>
      <c r="B30" s="22" t="s">
        <v>24</v>
      </c>
      <c r="C30" s="23" t="s">
        <v>75</v>
      </c>
      <c r="D30" s="41">
        <v>44.868400000000001</v>
      </c>
      <c r="E30" s="42">
        <f t="shared" si="0"/>
        <v>252.4270979130078</v>
      </c>
      <c r="F30" s="57">
        <v>69</v>
      </c>
      <c r="G30" s="58">
        <v>134</v>
      </c>
      <c r="H30" s="58">
        <v>161</v>
      </c>
      <c r="I30" s="58">
        <v>2521</v>
      </c>
      <c r="J30" s="58">
        <v>923</v>
      </c>
      <c r="K30" s="43">
        <f t="shared" si="1"/>
        <v>20.571270649276549</v>
      </c>
      <c r="L30" s="44">
        <f t="shared" si="2"/>
        <v>81.493907822708806</v>
      </c>
      <c r="M30" s="61">
        <v>5617</v>
      </c>
      <c r="N30" s="62">
        <v>5709</v>
      </c>
      <c r="O30" s="62">
        <v>11326</v>
      </c>
      <c r="P30" s="67">
        <v>1274</v>
      </c>
      <c r="Q30" s="49">
        <v>3</v>
      </c>
      <c r="R30" s="70" t="s">
        <v>63</v>
      </c>
      <c r="S30" s="54" t="s">
        <v>63</v>
      </c>
      <c r="U30" s="97" t="s">
        <v>112</v>
      </c>
      <c r="V30" s="98">
        <v>815144</v>
      </c>
      <c r="W30" s="98">
        <v>5474146</v>
      </c>
    </row>
    <row r="31" spans="1:26" x14ac:dyDescent="0.2">
      <c r="A31" s="21">
        <v>27026</v>
      </c>
      <c r="B31" s="22" t="s">
        <v>25</v>
      </c>
      <c r="C31" s="23" t="s">
        <v>77</v>
      </c>
      <c r="D31" s="41">
        <v>24.689800000000002</v>
      </c>
      <c r="E31" s="42">
        <f t="shared" si="0"/>
        <v>653.22521851128806</v>
      </c>
      <c r="F31" s="57">
        <v>91</v>
      </c>
      <c r="G31" s="58">
        <v>245</v>
      </c>
      <c r="H31" s="58">
        <v>114</v>
      </c>
      <c r="I31" s="58">
        <v>5273</v>
      </c>
      <c r="J31" s="58">
        <v>1363</v>
      </c>
      <c r="K31" s="43">
        <f t="shared" si="1"/>
        <v>55.204983434454711</v>
      </c>
      <c r="L31" s="44">
        <f t="shared" si="2"/>
        <v>84.511408730158735</v>
      </c>
      <c r="M31" s="61">
        <v>7803</v>
      </c>
      <c r="N31" s="62">
        <v>8325</v>
      </c>
      <c r="O31" s="62">
        <v>16128</v>
      </c>
      <c r="P31" s="67">
        <v>1128</v>
      </c>
      <c r="Q31" s="49">
        <v>6</v>
      </c>
      <c r="R31" s="70">
        <v>11306</v>
      </c>
      <c r="S31" s="54">
        <v>25779</v>
      </c>
      <c r="U31" s="97" t="s">
        <v>113</v>
      </c>
      <c r="V31" s="98">
        <v>1641</v>
      </c>
      <c r="W31" s="98">
        <v>3599</v>
      </c>
    </row>
    <row r="32" spans="1:26" x14ac:dyDescent="0.2">
      <c r="A32" s="21">
        <v>27027</v>
      </c>
      <c r="B32" s="22" t="s">
        <v>26</v>
      </c>
      <c r="C32" s="23" t="s">
        <v>75</v>
      </c>
      <c r="D32" s="41">
        <v>17.996099999999998</v>
      </c>
      <c r="E32" s="42">
        <f t="shared" si="0"/>
        <v>386.30592183862063</v>
      </c>
      <c r="F32" s="57">
        <v>38</v>
      </c>
      <c r="G32" s="58">
        <v>131</v>
      </c>
      <c r="H32" s="58">
        <v>86</v>
      </c>
      <c r="I32" s="58">
        <v>5294</v>
      </c>
      <c r="J32" s="58">
        <v>730</v>
      </c>
      <c r="K32" s="43">
        <f t="shared" si="1"/>
        <v>40.564344496863214</v>
      </c>
      <c r="L32" s="44">
        <f t="shared" si="2"/>
        <v>105.00575373993095</v>
      </c>
      <c r="M32" s="61">
        <v>3433</v>
      </c>
      <c r="N32" s="62">
        <v>3519</v>
      </c>
      <c r="O32" s="62">
        <v>6952</v>
      </c>
      <c r="P32" s="67">
        <v>788</v>
      </c>
      <c r="Q32" s="49">
        <v>3</v>
      </c>
      <c r="R32" s="70">
        <v>62322</v>
      </c>
      <c r="S32" s="54">
        <v>98848</v>
      </c>
      <c r="U32" s="97" t="s">
        <v>114</v>
      </c>
      <c r="V32" s="98">
        <v>31929</v>
      </c>
      <c r="W32" s="98">
        <v>45156</v>
      </c>
    </row>
    <row r="33" spans="1:23" x14ac:dyDescent="0.2">
      <c r="A33" s="21">
        <v>27028</v>
      </c>
      <c r="B33" s="22" t="s">
        <v>27</v>
      </c>
      <c r="C33" s="23" t="s">
        <v>73</v>
      </c>
      <c r="D33" s="41">
        <v>20.067399999999999</v>
      </c>
      <c r="E33" s="42">
        <f t="shared" si="0"/>
        <v>609.79499088073192</v>
      </c>
      <c r="F33" s="57">
        <v>67</v>
      </c>
      <c r="G33" s="58">
        <v>198</v>
      </c>
      <c r="H33" s="58">
        <v>83</v>
      </c>
      <c r="I33" s="58">
        <v>4909</v>
      </c>
      <c r="J33" s="58">
        <v>1045</v>
      </c>
      <c r="K33" s="43">
        <f t="shared" si="1"/>
        <v>52.074508904990182</v>
      </c>
      <c r="L33" s="44">
        <f t="shared" si="2"/>
        <v>85.396747568848568</v>
      </c>
      <c r="M33" s="61">
        <v>6046</v>
      </c>
      <c r="N33" s="62">
        <v>6191</v>
      </c>
      <c r="O33" s="62">
        <v>12237</v>
      </c>
      <c r="P33" s="67">
        <v>864</v>
      </c>
      <c r="Q33" s="49">
        <v>3</v>
      </c>
      <c r="R33" s="70">
        <v>9180</v>
      </c>
      <c r="S33" s="54">
        <v>22638</v>
      </c>
      <c r="U33" s="97" t="s">
        <v>115</v>
      </c>
      <c r="V33" s="99">
        <v>542</v>
      </c>
      <c r="W33" s="98">
        <v>2360</v>
      </c>
    </row>
    <row r="34" spans="1:23" x14ac:dyDescent="0.2">
      <c r="A34" s="21">
        <v>27029</v>
      </c>
      <c r="B34" s="22" t="s">
        <v>28</v>
      </c>
      <c r="C34" s="23" t="s">
        <v>72</v>
      </c>
      <c r="D34" s="41">
        <v>102.3109</v>
      </c>
      <c r="E34" s="42">
        <f t="shared" si="0"/>
        <v>239.34888658002225</v>
      </c>
      <c r="F34" s="57">
        <v>147</v>
      </c>
      <c r="G34" s="58">
        <v>430</v>
      </c>
      <c r="H34" s="58">
        <v>198</v>
      </c>
      <c r="I34" s="58">
        <v>8407</v>
      </c>
      <c r="J34" s="58">
        <v>2235</v>
      </c>
      <c r="K34" s="43">
        <f t="shared" si="1"/>
        <v>21.845179741356979</v>
      </c>
      <c r="L34" s="44">
        <f t="shared" si="2"/>
        <v>91.269193074158778</v>
      </c>
      <c r="M34" s="61">
        <v>11789</v>
      </c>
      <c r="N34" s="62">
        <v>12699</v>
      </c>
      <c r="O34" s="62">
        <v>24488</v>
      </c>
      <c r="P34" s="67">
        <v>1978</v>
      </c>
      <c r="Q34" s="49">
        <v>19</v>
      </c>
      <c r="R34" s="70">
        <v>18479</v>
      </c>
      <c r="S34" s="54">
        <v>43520</v>
      </c>
      <c r="U34" s="97" t="s">
        <v>116</v>
      </c>
      <c r="V34" s="98">
        <v>4646360</v>
      </c>
      <c r="W34" s="98">
        <v>10946464</v>
      </c>
    </row>
    <row r="35" spans="1:23" x14ac:dyDescent="0.2">
      <c r="A35" s="21">
        <v>27030</v>
      </c>
      <c r="B35" s="22" t="s">
        <v>29</v>
      </c>
      <c r="C35" s="23" t="s">
        <v>72</v>
      </c>
      <c r="D35" s="41">
        <v>24.2151</v>
      </c>
      <c r="E35" s="42">
        <f t="shared" si="0"/>
        <v>194.96099541195369</v>
      </c>
      <c r="F35" s="57">
        <v>26</v>
      </c>
      <c r="G35" s="58">
        <v>75</v>
      </c>
      <c r="H35" s="58">
        <v>63</v>
      </c>
      <c r="I35" s="58">
        <v>1415</v>
      </c>
      <c r="J35" s="58">
        <v>412</v>
      </c>
      <c r="K35" s="43">
        <f t="shared" si="1"/>
        <v>17.014177104368763</v>
      </c>
      <c r="L35" s="44">
        <f t="shared" si="2"/>
        <v>87.269646261385304</v>
      </c>
      <c r="M35" s="61">
        <v>2364</v>
      </c>
      <c r="N35" s="62">
        <v>2357</v>
      </c>
      <c r="O35" s="62">
        <v>4721</v>
      </c>
      <c r="P35" s="67">
        <v>635</v>
      </c>
      <c r="Q35" s="49">
        <v>2</v>
      </c>
      <c r="R35" s="70" t="s">
        <v>63</v>
      </c>
      <c r="S35" s="54" t="s">
        <v>63</v>
      </c>
      <c r="U35" s="97" t="s">
        <v>117</v>
      </c>
      <c r="V35" s="98">
        <v>846673</v>
      </c>
      <c r="W35" s="98">
        <v>6697898</v>
      </c>
    </row>
    <row r="36" spans="1:23" x14ac:dyDescent="0.2">
      <c r="A36" s="21">
        <v>27031</v>
      </c>
      <c r="B36" s="22" t="s">
        <v>30</v>
      </c>
      <c r="C36" s="23" t="s">
        <v>76</v>
      </c>
      <c r="D36" s="41">
        <v>28.328600000000002</v>
      </c>
      <c r="E36" s="42">
        <f t="shared" si="0"/>
        <v>282.40011860804981</v>
      </c>
      <c r="F36" s="57">
        <v>37</v>
      </c>
      <c r="G36" s="58">
        <v>97</v>
      </c>
      <c r="H36" s="58">
        <v>54</v>
      </c>
      <c r="I36" s="58">
        <v>3322</v>
      </c>
      <c r="J36" s="58">
        <v>637</v>
      </c>
      <c r="K36" s="43">
        <f t="shared" si="1"/>
        <v>22.486109444165965</v>
      </c>
      <c r="L36" s="44">
        <f t="shared" si="2"/>
        <v>79.625</v>
      </c>
      <c r="M36" s="61">
        <v>3905</v>
      </c>
      <c r="N36" s="62">
        <v>4095</v>
      </c>
      <c r="O36" s="62">
        <v>8000</v>
      </c>
      <c r="P36" s="67">
        <v>864</v>
      </c>
      <c r="Q36" s="49">
        <v>2</v>
      </c>
      <c r="R36" s="70">
        <v>55391</v>
      </c>
      <c r="S36" s="54">
        <v>109862</v>
      </c>
    </row>
    <row r="37" spans="1:23" x14ac:dyDescent="0.2">
      <c r="A37" s="21">
        <v>27032</v>
      </c>
      <c r="B37" s="23" t="s">
        <v>31</v>
      </c>
      <c r="C37" s="23" t="s">
        <v>77</v>
      </c>
      <c r="D37" s="41">
        <v>17.183599999999998</v>
      </c>
      <c r="E37" s="42">
        <f t="shared" si="0"/>
        <v>745.01268651504927</v>
      </c>
      <c r="F37" s="57">
        <v>51</v>
      </c>
      <c r="G37" s="58">
        <v>141</v>
      </c>
      <c r="H37" s="58">
        <v>73</v>
      </c>
      <c r="I37" s="58">
        <v>2939</v>
      </c>
      <c r="J37" s="58">
        <v>852</v>
      </c>
      <c r="K37" s="43">
        <f t="shared" si="1"/>
        <v>49.582159733699577</v>
      </c>
      <c r="L37" s="44">
        <f t="shared" si="2"/>
        <v>66.55210123418216</v>
      </c>
      <c r="M37" s="61">
        <v>6363</v>
      </c>
      <c r="N37" s="62">
        <v>6439</v>
      </c>
      <c r="O37" s="62">
        <v>12802</v>
      </c>
      <c r="P37" s="67">
        <v>631</v>
      </c>
      <c r="Q37" s="49">
        <v>3</v>
      </c>
      <c r="R37" s="70">
        <v>2989</v>
      </c>
      <c r="S37" s="54">
        <v>6552</v>
      </c>
    </row>
    <row r="38" spans="1:23" x14ac:dyDescent="0.2">
      <c r="A38" s="21">
        <v>27033</v>
      </c>
      <c r="B38" s="23" t="s">
        <v>32</v>
      </c>
      <c r="C38" s="23" t="s">
        <v>75</v>
      </c>
      <c r="D38" s="45">
        <v>78.876900000000006</v>
      </c>
      <c r="E38" s="42">
        <f t="shared" si="0"/>
        <v>528.21548514203778</v>
      </c>
      <c r="F38" s="57">
        <v>281</v>
      </c>
      <c r="G38" s="58">
        <v>782</v>
      </c>
      <c r="H38" s="58">
        <v>490</v>
      </c>
      <c r="I38" s="58">
        <v>11734</v>
      </c>
      <c r="J38" s="58">
        <v>4142</v>
      </c>
      <c r="K38" s="43">
        <f t="shared" si="1"/>
        <v>52.512205728166293</v>
      </c>
      <c r="L38" s="44">
        <f t="shared" si="2"/>
        <v>99.414362519201234</v>
      </c>
      <c r="M38" s="63">
        <v>20014</v>
      </c>
      <c r="N38" s="64">
        <v>21650</v>
      </c>
      <c r="O38" s="64">
        <v>41664</v>
      </c>
      <c r="P38" s="68">
        <v>4346</v>
      </c>
      <c r="Q38" s="51">
        <v>20</v>
      </c>
      <c r="R38" s="53">
        <v>39181</v>
      </c>
      <c r="S38" s="54">
        <v>69971</v>
      </c>
    </row>
    <row r="39" spans="1:23" x14ac:dyDescent="0.2">
      <c r="A39" s="21">
        <v>27034</v>
      </c>
      <c r="B39" s="23" t="s">
        <v>64</v>
      </c>
      <c r="C39" s="23" t="s">
        <v>72</v>
      </c>
      <c r="D39" s="41">
        <v>114.4092</v>
      </c>
      <c r="E39" s="42">
        <f t="shared" si="0"/>
        <v>99.913293686172096</v>
      </c>
      <c r="F39" s="57">
        <v>86</v>
      </c>
      <c r="G39" s="58">
        <v>328</v>
      </c>
      <c r="H39" s="58">
        <v>182</v>
      </c>
      <c r="I39" s="58">
        <v>7691</v>
      </c>
      <c r="J39" s="58">
        <v>1648</v>
      </c>
      <c r="K39" s="43">
        <f t="shared" si="1"/>
        <v>14.404436006894551</v>
      </c>
      <c r="L39" s="44">
        <f t="shared" si="2"/>
        <v>144.16936401014783</v>
      </c>
      <c r="M39" s="63">
        <v>5558</v>
      </c>
      <c r="N39" s="64">
        <v>5873</v>
      </c>
      <c r="O39" s="64">
        <v>11431</v>
      </c>
      <c r="P39" s="68">
        <v>1167</v>
      </c>
      <c r="Q39" s="51">
        <v>9</v>
      </c>
      <c r="R39" s="53">
        <v>815144</v>
      </c>
      <c r="S39" s="54">
        <v>5474146</v>
      </c>
    </row>
    <row r="40" spans="1:23" x14ac:dyDescent="0.2">
      <c r="A40" s="21">
        <v>27035</v>
      </c>
      <c r="B40" s="23" t="s">
        <v>33</v>
      </c>
      <c r="C40" s="23" t="s">
        <v>77</v>
      </c>
      <c r="D40" s="41">
        <v>28.050999999999998</v>
      </c>
      <c r="E40" s="42">
        <f t="shared" si="0"/>
        <v>622.04555987308834</v>
      </c>
      <c r="F40" s="57">
        <v>88</v>
      </c>
      <c r="G40" s="58">
        <v>242</v>
      </c>
      <c r="H40" s="58">
        <v>117</v>
      </c>
      <c r="I40" s="58">
        <v>7188</v>
      </c>
      <c r="J40" s="58">
        <v>1341</v>
      </c>
      <c r="K40" s="43">
        <f t="shared" si="1"/>
        <v>47.805782325050806</v>
      </c>
      <c r="L40" s="44">
        <f t="shared" si="2"/>
        <v>76.852541692933698</v>
      </c>
      <c r="M40" s="61">
        <v>8716</v>
      </c>
      <c r="N40" s="62">
        <v>8733</v>
      </c>
      <c r="O40" s="62">
        <v>17449</v>
      </c>
      <c r="P40" s="67">
        <v>1151</v>
      </c>
      <c r="Q40" s="51">
        <v>4</v>
      </c>
      <c r="R40" s="53">
        <v>1641</v>
      </c>
      <c r="S40" s="54">
        <v>3599</v>
      </c>
    </row>
    <row r="41" spans="1:23" x14ac:dyDescent="0.2">
      <c r="A41" s="21">
        <v>27036</v>
      </c>
      <c r="B41" s="23" t="s">
        <v>65</v>
      </c>
      <c r="C41" s="23" t="s">
        <v>72</v>
      </c>
      <c r="D41" s="41">
        <v>67.9666</v>
      </c>
      <c r="E41" s="42">
        <f t="shared" si="0"/>
        <v>187.15074757307266</v>
      </c>
      <c r="F41" s="57">
        <v>87</v>
      </c>
      <c r="G41" s="58">
        <v>203</v>
      </c>
      <c r="H41" s="58">
        <v>147</v>
      </c>
      <c r="I41" s="58">
        <v>3390</v>
      </c>
      <c r="J41" s="58">
        <v>1195</v>
      </c>
      <c r="K41" s="43">
        <f t="shared" si="1"/>
        <v>17.582165357690396</v>
      </c>
      <c r="L41" s="44">
        <f t="shared" si="2"/>
        <v>93.94654088050315</v>
      </c>
      <c r="M41" s="63">
        <v>6290</v>
      </c>
      <c r="N41" s="64">
        <v>6430</v>
      </c>
      <c r="O41" s="64">
        <v>12720</v>
      </c>
      <c r="P41" s="68">
        <v>1205</v>
      </c>
      <c r="Q41" s="51">
        <v>6</v>
      </c>
      <c r="R41" s="53" t="s">
        <v>63</v>
      </c>
      <c r="S41" s="54" t="s">
        <v>63</v>
      </c>
    </row>
    <row r="42" spans="1:23" x14ac:dyDescent="0.2">
      <c r="A42" s="21">
        <v>27037</v>
      </c>
      <c r="B42" s="23" t="s">
        <v>34</v>
      </c>
      <c r="C42" s="23" t="s">
        <v>77</v>
      </c>
      <c r="D42" s="45">
        <v>33.287199999999999</v>
      </c>
      <c r="E42" s="42">
        <f t="shared" si="0"/>
        <v>569.73851810906297</v>
      </c>
      <c r="F42" s="57">
        <v>102</v>
      </c>
      <c r="G42" s="58">
        <v>283</v>
      </c>
      <c r="H42" s="58">
        <v>148</v>
      </c>
      <c r="I42" s="58">
        <v>6929</v>
      </c>
      <c r="J42" s="58">
        <v>1684</v>
      </c>
      <c r="K42" s="43">
        <f t="shared" si="1"/>
        <v>50.590016582950803</v>
      </c>
      <c r="L42" s="44">
        <f t="shared" si="2"/>
        <v>88.795148958607967</v>
      </c>
      <c r="M42" s="63">
        <v>9483</v>
      </c>
      <c r="N42" s="64">
        <v>9482</v>
      </c>
      <c r="O42" s="64">
        <v>18965</v>
      </c>
      <c r="P42" s="68">
        <v>1653</v>
      </c>
      <c r="Q42" s="51">
        <v>6</v>
      </c>
      <c r="R42" s="53" t="s">
        <v>63</v>
      </c>
      <c r="S42" s="54" t="s">
        <v>63</v>
      </c>
    </row>
    <row r="43" spans="1:23" x14ac:dyDescent="0.2">
      <c r="A43" s="21">
        <v>27038</v>
      </c>
      <c r="B43" s="23" t="s">
        <v>35</v>
      </c>
      <c r="C43" s="23" t="s">
        <v>76</v>
      </c>
      <c r="D43" s="41">
        <v>14.9588</v>
      </c>
      <c r="E43" s="42">
        <f t="shared" si="0"/>
        <v>1855.0284782201782</v>
      </c>
      <c r="F43" s="57">
        <v>124</v>
      </c>
      <c r="G43" s="58">
        <v>309</v>
      </c>
      <c r="H43" s="58">
        <v>256</v>
      </c>
      <c r="I43" s="58">
        <v>5811</v>
      </c>
      <c r="J43" s="58">
        <v>1665</v>
      </c>
      <c r="K43" s="43">
        <f t="shared" si="1"/>
        <v>111.30571971013718</v>
      </c>
      <c r="L43" s="44">
        <f t="shared" si="2"/>
        <v>60.002162240080722</v>
      </c>
      <c r="M43" s="61">
        <v>13306</v>
      </c>
      <c r="N43" s="62">
        <v>14443</v>
      </c>
      <c r="O43" s="62">
        <v>27749</v>
      </c>
      <c r="P43" s="67">
        <v>3209</v>
      </c>
      <c r="Q43" s="51">
        <v>8</v>
      </c>
      <c r="R43" s="53" t="s">
        <v>63</v>
      </c>
      <c r="S43" s="54" t="s">
        <v>63</v>
      </c>
    </row>
    <row r="44" spans="1:23" x14ac:dyDescent="0.2">
      <c r="A44" s="21">
        <v>27039</v>
      </c>
      <c r="B44" s="23" t="s">
        <v>36</v>
      </c>
      <c r="C44" s="23" t="s">
        <v>73</v>
      </c>
      <c r="D44" s="41">
        <v>8.8154000000000003</v>
      </c>
      <c r="E44" s="42">
        <f t="shared" si="0"/>
        <v>862.01420241849485</v>
      </c>
      <c r="F44" s="57">
        <v>47</v>
      </c>
      <c r="G44" s="58">
        <v>119</v>
      </c>
      <c r="H44" s="58">
        <v>90</v>
      </c>
      <c r="I44" s="58">
        <v>1642</v>
      </c>
      <c r="J44" s="58">
        <v>741</v>
      </c>
      <c r="K44" s="43">
        <f t="shared" si="1"/>
        <v>84.057444925925083</v>
      </c>
      <c r="L44" s="44">
        <f t="shared" si="2"/>
        <v>97.512830635609944</v>
      </c>
      <c r="M44" s="61">
        <v>3694</v>
      </c>
      <c r="N44" s="62">
        <v>3905</v>
      </c>
      <c r="O44" s="62">
        <v>7599</v>
      </c>
      <c r="P44" s="67">
        <v>1058</v>
      </c>
      <c r="Q44" s="51">
        <v>4</v>
      </c>
      <c r="R44" s="53">
        <v>31929</v>
      </c>
      <c r="S44" s="54">
        <v>45156</v>
      </c>
    </row>
    <row r="45" spans="1:23" x14ac:dyDescent="0.2">
      <c r="A45" s="21">
        <v>27040</v>
      </c>
      <c r="B45" s="23" t="s">
        <v>37</v>
      </c>
      <c r="C45" s="23" t="s">
        <v>72</v>
      </c>
      <c r="D45" s="41">
        <v>11.4427</v>
      </c>
      <c r="E45" s="42">
        <f t="shared" si="0"/>
        <v>197.15626556669318</v>
      </c>
      <c r="F45" s="57">
        <v>13</v>
      </c>
      <c r="G45" s="58">
        <v>31</v>
      </c>
      <c r="H45" s="58">
        <v>18</v>
      </c>
      <c r="I45" s="58">
        <v>383</v>
      </c>
      <c r="J45" s="58">
        <v>157</v>
      </c>
      <c r="K45" s="43">
        <f t="shared" si="1"/>
        <v>13.720537984916147</v>
      </c>
      <c r="L45" s="44">
        <f t="shared" si="2"/>
        <v>69.592198581560282</v>
      </c>
      <c r="M45" s="61">
        <v>1143</v>
      </c>
      <c r="N45" s="62">
        <v>1113</v>
      </c>
      <c r="O45" s="62">
        <v>2256</v>
      </c>
      <c r="P45" s="67">
        <v>133</v>
      </c>
      <c r="Q45" s="51">
        <v>1</v>
      </c>
      <c r="R45" s="70" t="s">
        <v>63</v>
      </c>
      <c r="S45" s="54" t="s">
        <v>63</v>
      </c>
    </row>
    <row r="46" spans="1:23" x14ac:dyDescent="0.2">
      <c r="A46" s="21">
        <v>27041</v>
      </c>
      <c r="B46" s="23" t="s">
        <v>38</v>
      </c>
      <c r="C46" s="23" t="s">
        <v>75</v>
      </c>
      <c r="D46" s="41">
        <v>37.998100000000001</v>
      </c>
      <c r="E46" s="42">
        <f t="shared" si="0"/>
        <v>125.42732399777883</v>
      </c>
      <c r="F46" s="57">
        <v>34</v>
      </c>
      <c r="G46" s="58">
        <v>104</v>
      </c>
      <c r="H46" s="58">
        <v>57</v>
      </c>
      <c r="I46" s="58">
        <v>1882</v>
      </c>
      <c r="J46" s="58">
        <v>566</v>
      </c>
      <c r="K46" s="43">
        <f t="shared" si="1"/>
        <v>14.895481616186071</v>
      </c>
      <c r="L46" s="44">
        <f t="shared" si="2"/>
        <v>118.75786823331934</v>
      </c>
      <c r="M46" s="61">
        <v>2377</v>
      </c>
      <c r="N46" s="62">
        <v>2389</v>
      </c>
      <c r="O46" s="62">
        <v>4766</v>
      </c>
      <c r="P46" s="67">
        <v>409</v>
      </c>
      <c r="Q46" s="51">
        <v>2</v>
      </c>
      <c r="R46" s="53">
        <v>542</v>
      </c>
      <c r="S46" s="54">
        <v>2360</v>
      </c>
    </row>
    <row r="47" spans="1:23" x14ac:dyDescent="0.2">
      <c r="A47" s="21">
        <v>27042</v>
      </c>
      <c r="B47" s="23" t="s">
        <v>66</v>
      </c>
      <c r="C47" s="23" t="s">
        <v>78</v>
      </c>
      <c r="D47" s="41">
        <v>415.89269999999999</v>
      </c>
      <c r="E47" s="42">
        <f t="shared" si="0"/>
        <v>605.79086865434283</v>
      </c>
      <c r="F47" s="57">
        <v>1833</v>
      </c>
      <c r="G47" s="58">
        <v>4261</v>
      </c>
      <c r="H47" s="58">
        <v>3721</v>
      </c>
      <c r="I47" s="58">
        <v>123474</v>
      </c>
      <c r="J47" s="58">
        <v>24571</v>
      </c>
      <c r="K47" s="43">
        <f t="shared" si="1"/>
        <v>59.08014254638276</v>
      </c>
      <c r="L47" s="44">
        <f t="shared" si="2"/>
        <v>97.525640618550156</v>
      </c>
      <c r="M47" s="63">
        <v>120714</v>
      </c>
      <c r="N47" s="64">
        <v>131230</v>
      </c>
      <c r="O47" s="64">
        <v>251944</v>
      </c>
      <c r="P47" s="68">
        <v>38177</v>
      </c>
      <c r="Q47" s="51">
        <v>125</v>
      </c>
      <c r="R47" s="53">
        <v>4646360</v>
      </c>
      <c r="S47" s="54">
        <v>10946464</v>
      </c>
    </row>
    <row r="48" spans="1:23" x14ac:dyDescent="0.2">
      <c r="A48" s="21">
        <v>27043</v>
      </c>
      <c r="B48" s="23" t="s">
        <v>39</v>
      </c>
      <c r="C48" s="23" t="s">
        <v>73</v>
      </c>
      <c r="D48" s="41">
        <v>12.8657</v>
      </c>
      <c r="E48" s="42">
        <f t="shared" si="0"/>
        <v>768.71060261004061</v>
      </c>
      <c r="F48" s="57">
        <v>48</v>
      </c>
      <c r="G48" s="58">
        <v>139</v>
      </c>
      <c r="H48" s="58">
        <v>85</v>
      </c>
      <c r="I48" s="58">
        <v>2406</v>
      </c>
      <c r="J48" s="58">
        <v>782</v>
      </c>
      <c r="K48" s="43">
        <f t="shared" si="1"/>
        <v>60.781768578468331</v>
      </c>
      <c r="L48" s="44">
        <f t="shared" si="2"/>
        <v>79.069767441860463</v>
      </c>
      <c r="M48" s="61">
        <v>4875</v>
      </c>
      <c r="N48" s="62">
        <v>5015</v>
      </c>
      <c r="O48" s="62">
        <v>9890</v>
      </c>
      <c r="P48" s="67">
        <v>1167</v>
      </c>
      <c r="Q48" s="51">
        <v>3</v>
      </c>
      <c r="R48" s="53" t="s">
        <v>63</v>
      </c>
      <c r="S48" s="54" t="s">
        <v>63</v>
      </c>
    </row>
    <row r="49" spans="1:21" x14ac:dyDescent="0.2">
      <c r="A49" s="21">
        <v>27044</v>
      </c>
      <c r="B49" s="23" t="s">
        <v>67</v>
      </c>
      <c r="C49" s="23" t="s">
        <v>78</v>
      </c>
      <c r="D49" s="45">
        <v>44.713799999999999</v>
      </c>
      <c r="E49" s="42">
        <f t="shared" si="0"/>
        <v>299.32593516990283</v>
      </c>
      <c r="F49" s="57">
        <v>64</v>
      </c>
      <c r="G49" s="58">
        <v>224</v>
      </c>
      <c r="H49" s="58">
        <v>66</v>
      </c>
      <c r="I49" s="58">
        <v>4996</v>
      </c>
      <c r="J49" s="58">
        <v>1189</v>
      </c>
      <c r="K49" s="43">
        <f t="shared" si="1"/>
        <v>26.591343164750032</v>
      </c>
      <c r="L49" s="43">
        <f t="shared" si="2"/>
        <v>88.837417812313205</v>
      </c>
      <c r="M49" s="63">
        <v>6544</v>
      </c>
      <c r="N49" s="64">
        <v>6840</v>
      </c>
      <c r="O49" s="64">
        <v>13384</v>
      </c>
      <c r="P49" s="68">
        <v>1073</v>
      </c>
      <c r="Q49" s="52">
        <v>7</v>
      </c>
      <c r="R49" s="55">
        <v>846673</v>
      </c>
      <c r="S49" s="56">
        <v>6697898</v>
      </c>
    </row>
    <row r="50" spans="1:21" s="29" customFormat="1" x14ac:dyDescent="0.2">
      <c r="A50" s="30" t="s">
        <v>48</v>
      </c>
      <c r="B50" s="31" t="s">
        <v>44</v>
      </c>
      <c r="C50" s="31"/>
      <c r="D50" s="46">
        <v>2472.8827000000001</v>
      </c>
      <c r="E50" s="47">
        <f t="shared" ref="E50" si="3">O50/D50</f>
        <v>338.43740344012269</v>
      </c>
      <c r="F50" s="59">
        <v>5163</v>
      </c>
      <c r="G50" s="60">
        <v>13814</v>
      </c>
      <c r="H50" s="60">
        <v>8651</v>
      </c>
      <c r="I50" s="60">
        <v>315920</v>
      </c>
      <c r="J50" s="60">
        <v>76150</v>
      </c>
      <c r="K50" s="48">
        <f t="shared" ref="K50" si="4">J50/D50</f>
        <v>30.794020274394736</v>
      </c>
      <c r="L50" s="48">
        <f t="shared" ref="L50" si="5">J50*1000/O50</f>
        <v>90.988820861352878</v>
      </c>
      <c r="M50" s="65">
        <f>SUM(M6:M49)</f>
        <v>407415</v>
      </c>
      <c r="N50" s="66">
        <f>SUM(N6:N49)</f>
        <v>429501</v>
      </c>
      <c r="O50" s="66">
        <f>SUM(O6:O49)</f>
        <v>836916</v>
      </c>
      <c r="P50" s="69">
        <f>SUM(P6:P49)</f>
        <v>86667</v>
      </c>
      <c r="Q50" s="50">
        <v>360</v>
      </c>
      <c r="R50" s="71">
        <f>SUM(R6:R49)</f>
        <v>8906627</v>
      </c>
      <c r="S50" s="100">
        <f>SUM(S6:S49)</f>
        <v>35352408</v>
      </c>
    </row>
    <row r="51" spans="1:21" x14ac:dyDescent="0.2">
      <c r="A51" s="1"/>
      <c r="D51" s="38"/>
      <c r="E51" s="38"/>
      <c r="R51" s="1"/>
      <c r="S51" s="1"/>
      <c r="T51" s="1"/>
      <c r="U51" s="1"/>
    </row>
    <row r="52" spans="1:21" ht="29.25" customHeight="1" x14ac:dyDescent="0.2">
      <c r="A52" s="1" t="s">
        <v>49</v>
      </c>
      <c r="D52" s="38"/>
      <c r="E52" s="38"/>
    </row>
    <row r="53" spans="1:21" x14ac:dyDescent="0.2">
      <c r="M53" s="5"/>
      <c r="N53" s="5"/>
      <c r="O53" s="5"/>
      <c r="P53" s="5"/>
      <c r="Q53" s="5"/>
    </row>
    <row r="54" spans="1:21" ht="12.75" customHeight="1" x14ac:dyDescent="0.2">
      <c r="M54" s="5"/>
      <c r="N54" s="5"/>
      <c r="O54" s="5"/>
      <c r="P54" s="5"/>
      <c r="Q54" s="13"/>
    </row>
    <row r="55" spans="1:21" x14ac:dyDescent="0.2">
      <c r="M55" s="5"/>
      <c r="N55" s="5"/>
      <c r="O55" s="5"/>
      <c r="P55" s="5"/>
      <c r="Q55" s="5"/>
    </row>
    <row r="56" spans="1:21" x14ac:dyDescent="0.2">
      <c r="M56" s="5"/>
      <c r="N56" s="5"/>
      <c r="O56" s="5"/>
      <c r="P56" s="5"/>
      <c r="Q56" s="5"/>
    </row>
    <row r="57" spans="1:21" x14ac:dyDescent="0.2">
      <c r="F57" s="5" t="s">
        <v>79</v>
      </c>
      <c r="G57" s="5">
        <v>67530</v>
      </c>
      <c r="K57" s="73">
        <f>+D16/D50</f>
        <v>2.702712101952915E-2</v>
      </c>
      <c r="M57" s="5"/>
      <c r="N57" s="5"/>
      <c r="O57" s="5"/>
      <c r="P57" s="5"/>
      <c r="Q57" s="5"/>
    </row>
    <row r="58" spans="1:21" x14ac:dyDescent="0.2">
      <c r="F58" s="5" t="s">
        <v>80</v>
      </c>
      <c r="G58" s="73">
        <f>F50/G57</f>
        <v>7.6454908929364726E-2</v>
      </c>
      <c r="M58" s="5"/>
      <c r="N58" s="5"/>
      <c r="O58" s="5"/>
      <c r="P58" s="5"/>
      <c r="Q58" s="5"/>
    </row>
    <row r="59" spans="1:21" x14ac:dyDescent="0.2">
      <c r="M59" s="5"/>
      <c r="N59" s="5"/>
      <c r="O59" s="5"/>
      <c r="P59" s="5"/>
      <c r="Q59" s="5"/>
    </row>
    <row r="60" spans="1:21" x14ac:dyDescent="0.2">
      <c r="M60" s="5"/>
      <c r="N60" s="5"/>
      <c r="O60" s="5"/>
      <c r="P60" s="5"/>
      <c r="Q60" s="5"/>
    </row>
    <row r="61" spans="1:21" x14ac:dyDescent="0.2">
      <c r="M61" s="5"/>
      <c r="N61" s="5"/>
      <c r="O61" s="5"/>
      <c r="P61" s="5"/>
      <c r="Q61" s="5"/>
    </row>
    <row r="62" spans="1:21" x14ac:dyDescent="0.2">
      <c r="M62" s="5"/>
      <c r="N62" s="5"/>
      <c r="O62" s="5"/>
      <c r="P62" s="5"/>
      <c r="Q62" s="5"/>
    </row>
    <row r="63" spans="1:21" x14ac:dyDescent="0.2">
      <c r="M63" s="5"/>
      <c r="N63" s="5"/>
      <c r="O63" s="5"/>
      <c r="P63" s="5"/>
      <c r="Q63" s="5"/>
    </row>
    <row r="64" spans="1:21" x14ac:dyDescent="0.2">
      <c r="M64" s="5"/>
      <c r="N64" s="5"/>
      <c r="O64" s="5"/>
      <c r="P64" s="5"/>
      <c r="Q64" s="5"/>
    </row>
    <row r="65" spans="13:17" x14ac:dyDescent="0.2">
      <c r="M65" s="5"/>
      <c r="N65" s="5"/>
      <c r="O65" s="5"/>
      <c r="P65" s="5"/>
      <c r="Q65" s="5"/>
    </row>
    <row r="66" spans="13:17" x14ac:dyDescent="0.2">
      <c r="M66" s="5"/>
      <c r="N66" s="5"/>
      <c r="O66" s="5"/>
      <c r="P66" s="5"/>
      <c r="Q66" s="5"/>
    </row>
    <row r="67" spans="13:17" x14ac:dyDescent="0.2">
      <c r="M67" s="5"/>
      <c r="N67" s="5"/>
      <c r="O67" s="5"/>
      <c r="P67" s="5"/>
      <c r="Q67" s="5"/>
    </row>
    <row r="68" spans="13:17" x14ac:dyDescent="0.2">
      <c r="M68" s="5"/>
      <c r="N68" s="5"/>
      <c r="O68" s="5"/>
      <c r="P68" s="5"/>
      <c r="Q68" s="5"/>
    </row>
    <row r="69" spans="13:17" x14ac:dyDescent="0.2">
      <c r="M69" s="5"/>
      <c r="N69" s="5"/>
      <c r="O69" s="5"/>
      <c r="P69" s="5"/>
      <c r="Q69" s="5"/>
    </row>
    <row r="70" spans="13:17" x14ac:dyDescent="0.2">
      <c r="M70" s="5"/>
      <c r="N70" s="5"/>
      <c r="O70" s="5"/>
      <c r="P70" s="5"/>
      <c r="Q70" s="5"/>
    </row>
    <row r="71" spans="13:17" x14ac:dyDescent="0.2">
      <c r="M71" s="5"/>
      <c r="N71" s="5"/>
      <c r="O71" s="5"/>
      <c r="P71" s="5"/>
      <c r="Q71" s="5"/>
    </row>
    <row r="72" spans="13:17" x14ac:dyDescent="0.2">
      <c r="M72" s="5"/>
      <c r="N72" s="5"/>
      <c r="O72" s="5"/>
      <c r="P72" s="5"/>
      <c r="Q72" s="5"/>
    </row>
    <row r="73" spans="13:17" x14ac:dyDescent="0.2">
      <c r="M73" s="5"/>
      <c r="N73" s="5"/>
      <c r="O73" s="5"/>
      <c r="P73" s="5"/>
      <c r="Q73" s="5"/>
    </row>
    <row r="74" spans="13:17" x14ac:dyDescent="0.2">
      <c r="M74" s="5"/>
      <c r="N74" s="5"/>
      <c r="O74" s="5"/>
      <c r="P74" s="5"/>
      <c r="Q74" s="5"/>
    </row>
    <row r="75" spans="13:17" x14ac:dyDescent="0.2">
      <c r="M75" s="5"/>
      <c r="N75" s="5"/>
      <c r="O75" s="5"/>
      <c r="P75" s="5"/>
      <c r="Q75" s="5"/>
    </row>
    <row r="76" spans="13:17" x14ac:dyDescent="0.2">
      <c r="M76" s="5"/>
      <c r="N76" s="5"/>
      <c r="O76" s="5"/>
      <c r="P76" s="5"/>
      <c r="Q76" s="5"/>
    </row>
    <row r="77" spans="13:17" x14ac:dyDescent="0.2">
      <c r="M77" s="5"/>
      <c r="N77" s="5"/>
      <c r="O77" s="5"/>
      <c r="P77" s="5"/>
      <c r="Q77" s="5"/>
    </row>
    <row r="78" spans="13:17" x14ac:dyDescent="0.2">
      <c r="M78" s="5"/>
      <c r="N78" s="5"/>
      <c r="O78" s="5"/>
      <c r="P78" s="5"/>
      <c r="Q78" s="5"/>
    </row>
    <row r="79" spans="13:17" x14ac:dyDescent="0.2">
      <c r="M79" s="5"/>
      <c r="N79" s="5"/>
      <c r="O79" s="5"/>
      <c r="P79" s="5"/>
      <c r="Q79" s="5"/>
    </row>
    <row r="80" spans="13:17" x14ac:dyDescent="0.2">
      <c r="M80" s="5"/>
      <c r="N80" s="5"/>
      <c r="O80" s="5"/>
      <c r="P80" s="5"/>
      <c r="Q80" s="5"/>
    </row>
    <row r="81" spans="13:17" x14ac:dyDescent="0.2">
      <c r="M81" s="5"/>
      <c r="N81" s="5"/>
      <c r="O81" s="5"/>
      <c r="P81" s="5"/>
      <c r="Q81" s="5"/>
    </row>
    <row r="82" spans="13:17" x14ac:dyDescent="0.2">
      <c r="M82" s="5"/>
      <c r="N82" s="5"/>
      <c r="O82" s="5"/>
      <c r="P82" s="5"/>
      <c r="Q82" s="5"/>
    </row>
    <row r="83" spans="13:17" x14ac:dyDescent="0.2">
      <c r="M83" s="5"/>
      <c r="N83" s="5"/>
      <c r="O83" s="5"/>
      <c r="P83" s="5"/>
      <c r="Q83" s="5"/>
    </row>
    <row r="84" spans="13:17" x14ac:dyDescent="0.2">
      <c r="M84" s="5"/>
      <c r="N84" s="5"/>
      <c r="O84" s="5"/>
      <c r="P84" s="5"/>
      <c r="Q84" s="5"/>
    </row>
    <row r="85" spans="13:17" x14ac:dyDescent="0.2">
      <c r="M85" s="5"/>
      <c r="N85" s="5"/>
      <c r="O85" s="5"/>
      <c r="P85" s="5"/>
      <c r="Q85" s="5"/>
    </row>
    <row r="86" spans="13:17" x14ac:dyDescent="0.2">
      <c r="M86" s="5"/>
      <c r="N86" s="5"/>
      <c r="O86" s="5"/>
      <c r="P86" s="5"/>
      <c r="Q86" s="5"/>
    </row>
    <row r="87" spans="13:17" x14ac:dyDescent="0.2">
      <c r="M87" s="5"/>
      <c r="N87" s="5"/>
      <c r="O87" s="5"/>
      <c r="P87" s="5"/>
      <c r="Q87" s="5"/>
    </row>
    <row r="88" spans="13:17" x14ac:dyDescent="0.2">
      <c r="M88" s="5"/>
      <c r="N88" s="5"/>
      <c r="O88" s="5"/>
      <c r="P88" s="5"/>
      <c r="Q88" s="5"/>
    </row>
    <row r="89" spans="13:17" x14ac:dyDescent="0.2">
      <c r="M89" s="5"/>
      <c r="N89" s="5"/>
      <c r="O89" s="5"/>
      <c r="P89" s="5"/>
      <c r="Q89" s="5"/>
    </row>
    <row r="90" spans="13:17" x14ac:dyDescent="0.2">
      <c r="M90" s="5"/>
      <c r="N90" s="5"/>
      <c r="O90" s="5"/>
      <c r="P90" s="5"/>
      <c r="Q90" s="5"/>
    </row>
    <row r="91" spans="13:17" x14ac:dyDescent="0.2">
      <c r="M91" s="5"/>
      <c r="N91" s="5"/>
      <c r="O91" s="5"/>
      <c r="P91" s="5"/>
      <c r="Q91" s="5"/>
    </row>
    <row r="92" spans="13:17" x14ac:dyDescent="0.2">
      <c r="M92" s="5"/>
      <c r="N92" s="5"/>
      <c r="O92" s="5"/>
      <c r="P92" s="5"/>
      <c r="Q92" s="5"/>
    </row>
    <row r="93" spans="13:17" x14ac:dyDescent="0.2">
      <c r="M93" s="5"/>
      <c r="N93" s="5"/>
      <c r="O93" s="5"/>
      <c r="P93" s="5"/>
      <c r="Q93" s="5"/>
    </row>
    <row r="94" spans="13:17" x14ac:dyDescent="0.2">
      <c r="M94" s="5"/>
      <c r="N94" s="5"/>
      <c r="O94" s="5"/>
      <c r="P94" s="5"/>
      <c r="Q94" s="5"/>
    </row>
    <row r="95" spans="13:17" x14ac:dyDescent="0.2">
      <c r="M95" s="5"/>
      <c r="N95" s="5"/>
      <c r="O95" s="5"/>
      <c r="P95" s="5"/>
      <c r="Q95" s="5"/>
    </row>
    <row r="96" spans="13:17" x14ac:dyDescent="0.2">
      <c r="M96" s="5"/>
      <c r="N96" s="5"/>
      <c r="O96" s="5"/>
      <c r="P96" s="5"/>
      <c r="Q96" s="5"/>
    </row>
    <row r="97" spans="13:17" x14ac:dyDescent="0.2">
      <c r="M97" s="5"/>
      <c r="N97" s="5"/>
      <c r="O97" s="5"/>
      <c r="P97" s="5"/>
      <c r="Q97" s="5"/>
    </row>
    <row r="98" spans="13:17" x14ac:dyDescent="0.2">
      <c r="M98" s="5"/>
      <c r="N98" s="5"/>
      <c r="O98" s="5"/>
      <c r="P98" s="5"/>
      <c r="Q98" s="5"/>
    </row>
    <row r="99" spans="13:17" x14ac:dyDescent="0.2">
      <c r="M99" s="5"/>
      <c r="N99" s="5"/>
      <c r="O99" s="5"/>
      <c r="P99" s="5"/>
      <c r="Q99" s="5"/>
    </row>
    <row r="100" spans="13:17" x14ac:dyDescent="0.2">
      <c r="M100" s="5"/>
      <c r="N100" s="5"/>
      <c r="O100" s="5"/>
      <c r="P100" s="5"/>
      <c r="Q100" s="5"/>
    </row>
    <row r="101" spans="13:17" x14ac:dyDescent="0.2">
      <c r="M101" s="5"/>
      <c r="N101" s="5"/>
      <c r="O101" s="5"/>
      <c r="P101" s="5"/>
      <c r="Q101" s="5"/>
    </row>
    <row r="102" spans="13:17" x14ac:dyDescent="0.2">
      <c r="M102" s="5"/>
      <c r="N102" s="5"/>
      <c r="O102" s="5"/>
      <c r="P102" s="5"/>
      <c r="Q102" s="5"/>
    </row>
    <row r="103" spans="13:17" x14ac:dyDescent="0.2">
      <c r="M103" s="5"/>
      <c r="N103" s="5"/>
      <c r="O103" s="5"/>
      <c r="P103" s="5"/>
      <c r="Q103" s="5"/>
    </row>
    <row r="104" spans="13:17" x14ac:dyDescent="0.2">
      <c r="M104" s="5"/>
      <c r="N104" s="5"/>
      <c r="O104" s="5"/>
      <c r="P104" s="5"/>
      <c r="Q104" s="5"/>
    </row>
    <row r="105" spans="13:17" x14ac:dyDescent="0.2">
      <c r="M105" s="5"/>
      <c r="N105" s="5"/>
      <c r="O105" s="5"/>
      <c r="P105" s="5"/>
      <c r="Q105" s="5"/>
    </row>
    <row r="106" spans="13:17" x14ac:dyDescent="0.2">
      <c r="M106" s="5"/>
      <c r="N106" s="5"/>
      <c r="O106" s="5"/>
      <c r="P106" s="5"/>
      <c r="Q106" s="5"/>
    </row>
    <row r="107" spans="13:17" x14ac:dyDescent="0.2">
      <c r="M107" s="5"/>
      <c r="N107" s="5"/>
      <c r="O107" s="5"/>
      <c r="P107" s="5"/>
      <c r="Q107" s="5"/>
    </row>
    <row r="108" spans="13:17" x14ac:dyDescent="0.2">
      <c r="M108" s="5"/>
      <c r="N108" s="5"/>
      <c r="O108" s="5"/>
      <c r="P108" s="5"/>
      <c r="Q108" s="5"/>
    </row>
    <row r="109" spans="13:17" x14ac:dyDescent="0.2">
      <c r="M109" s="5"/>
      <c r="N109" s="5"/>
      <c r="O109" s="5"/>
      <c r="P109" s="5"/>
      <c r="Q109" s="5"/>
    </row>
    <row r="110" spans="13:17" x14ac:dyDescent="0.2">
      <c r="M110" s="5"/>
      <c r="N110" s="5"/>
      <c r="O110" s="5"/>
      <c r="P110" s="5"/>
      <c r="Q110" s="5"/>
    </row>
    <row r="111" spans="13:17" x14ac:dyDescent="0.2">
      <c r="M111" s="5"/>
      <c r="N111" s="5"/>
      <c r="O111" s="5"/>
      <c r="P111" s="5"/>
      <c r="Q111" s="5"/>
    </row>
    <row r="112" spans="13:17" x14ac:dyDescent="0.2">
      <c r="M112" s="5"/>
      <c r="N112" s="5"/>
      <c r="O112" s="5"/>
      <c r="P112" s="5"/>
      <c r="Q112" s="5"/>
    </row>
    <row r="113" spans="13:17" x14ac:dyDescent="0.2">
      <c r="M113" s="5"/>
      <c r="N113" s="5"/>
      <c r="O113" s="5"/>
      <c r="P113" s="5"/>
      <c r="Q113" s="5"/>
    </row>
    <row r="114" spans="13:17" x14ac:dyDescent="0.2">
      <c r="M114" s="5"/>
      <c r="N114" s="5"/>
      <c r="O114" s="5"/>
      <c r="P114" s="5"/>
      <c r="Q114" s="5"/>
    </row>
    <row r="115" spans="13:17" x14ac:dyDescent="0.2">
      <c r="M115" s="5"/>
      <c r="N115" s="5"/>
      <c r="O115" s="5"/>
      <c r="P115" s="5"/>
      <c r="Q115" s="5"/>
    </row>
    <row r="116" spans="13:17" x14ac:dyDescent="0.2">
      <c r="M116" s="5"/>
      <c r="N116" s="5"/>
      <c r="O116" s="5"/>
      <c r="P116" s="5"/>
      <c r="Q116" s="5"/>
    </row>
    <row r="117" spans="13:17" x14ac:dyDescent="0.2">
      <c r="M117" s="5"/>
      <c r="N117" s="5"/>
      <c r="O117" s="5"/>
      <c r="P117" s="5"/>
      <c r="Q117" s="5"/>
    </row>
    <row r="118" spans="13:17" x14ac:dyDescent="0.2">
      <c r="M118" s="5"/>
      <c r="N118" s="5"/>
      <c r="O118" s="5"/>
      <c r="P118" s="5"/>
      <c r="Q118" s="5"/>
    </row>
    <row r="119" spans="13:17" x14ac:dyDescent="0.2">
      <c r="M119" s="5"/>
      <c r="N119" s="5"/>
      <c r="O119" s="5"/>
      <c r="P119" s="5"/>
      <c r="Q119" s="5"/>
    </row>
    <row r="120" spans="13:17" x14ac:dyDescent="0.2">
      <c r="M120" s="5"/>
      <c r="N120" s="5"/>
      <c r="O120" s="5"/>
      <c r="P120" s="5"/>
      <c r="Q120" s="5"/>
    </row>
    <row r="121" spans="13:17" x14ac:dyDescent="0.2">
      <c r="M121" s="5"/>
      <c r="N121" s="5"/>
      <c r="O121" s="5"/>
      <c r="P121" s="5"/>
      <c r="Q121" s="5"/>
    </row>
    <row r="122" spans="13:17" x14ac:dyDescent="0.2">
      <c r="M122" s="5"/>
      <c r="N122" s="5"/>
      <c r="O122" s="5"/>
      <c r="P122" s="5"/>
      <c r="Q122" s="5"/>
    </row>
    <row r="123" spans="13:17" x14ac:dyDescent="0.2">
      <c r="M123" s="5"/>
      <c r="N123" s="5"/>
      <c r="O123" s="5"/>
      <c r="P123" s="5"/>
      <c r="Q123" s="5"/>
    </row>
    <row r="124" spans="13:17" x14ac:dyDescent="0.2">
      <c r="M124" s="5"/>
      <c r="N124" s="5"/>
      <c r="O124" s="5"/>
      <c r="P124" s="5"/>
      <c r="Q124" s="5"/>
    </row>
    <row r="125" spans="13:17" x14ac:dyDescent="0.2">
      <c r="M125" s="5"/>
      <c r="N125" s="5"/>
      <c r="O125" s="5"/>
      <c r="P125" s="5"/>
      <c r="Q125" s="5"/>
    </row>
    <row r="126" spans="13:17" x14ac:dyDescent="0.2">
      <c r="M126" s="5"/>
      <c r="N126" s="5"/>
      <c r="O126" s="5"/>
      <c r="P126" s="5"/>
      <c r="Q126" s="5"/>
    </row>
    <row r="127" spans="13:17" x14ac:dyDescent="0.2">
      <c r="M127" s="5"/>
      <c r="N127" s="5"/>
      <c r="O127" s="5"/>
      <c r="P127" s="5"/>
      <c r="Q127" s="5"/>
    </row>
    <row r="128" spans="13:17" x14ac:dyDescent="0.2">
      <c r="M128" s="5"/>
      <c r="N128" s="5"/>
      <c r="O128" s="5"/>
      <c r="P128" s="5"/>
      <c r="Q128" s="5"/>
    </row>
    <row r="129" spans="13:17" x14ac:dyDescent="0.2">
      <c r="M129" s="5"/>
      <c r="N129" s="5"/>
      <c r="O129" s="5"/>
      <c r="P129" s="5"/>
      <c r="Q129" s="5"/>
    </row>
    <row r="130" spans="13:17" x14ac:dyDescent="0.2">
      <c r="M130" s="5"/>
      <c r="N130" s="5"/>
      <c r="O130" s="5"/>
      <c r="P130" s="5"/>
      <c r="Q130" s="5"/>
    </row>
    <row r="131" spans="13:17" x14ac:dyDescent="0.2">
      <c r="M131" s="5"/>
      <c r="N131" s="5"/>
      <c r="O131" s="5"/>
      <c r="P131" s="5"/>
      <c r="Q131" s="5"/>
    </row>
    <row r="132" spans="13:17" x14ac:dyDescent="0.2">
      <c r="M132" s="5"/>
      <c r="N132" s="5"/>
      <c r="O132" s="5"/>
      <c r="P132" s="5"/>
      <c r="Q132" s="5"/>
    </row>
    <row r="133" spans="13:17" x14ac:dyDescent="0.2">
      <c r="M133" s="5"/>
      <c r="N133" s="5"/>
      <c r="O133" s="5"/>
      <c r="P133" s="5"/>
      <c r="Q133" s="5"/>
    </row>
    <row r="134" spans="13:17" x14ac:dyDescent="0.2">
      <c r="M134" s="5"/>
      <c r="N134" s="5"/>
      <c r="O134" s="5"/>
      <c r="P134" s="5"/>
      <c r="Q134" s="5"/>
    </row>
    <row r="135" spans="13:17" x14ac:dyDescent="0.2">
      <c r="M135" s="5"/>
      <c r="N135" s="5"/>
      <c r="O135" s="5"/>
      <c r="P135" s="5"/>
      <c r="Q135" s="5"/>
    </row>
    <row r="136" spans="13:17" x14ac:dyDescent="0.2">
      <c r="M136" s="5"/>
      <c r="N136" s="5"/>
      <c r="O136" s="5"/>
      <c r="P136" s="5"/>
      <c r="Q136" s="5"/>
    </row>
    <row r="137" spans="13:17" x14ac:dyDescent="0.2">
      <c r="M137" s="5"/>
      <c r="N137" s="5"/>
      <c r="O137" s="5"/>
      <c r="P137" s="5"/>
      <c r="Q137" s="5"/>
    </row>
    <row r="138" spans="13:17" x14ac:dyDescent="0.2">
      <c r="M138" s="5"/>
      <c r="N138" s="5"/>
      <c r="O138" s="5"/>
      <c r="P138" s="5"/>
      <c r="Q138" s="5"/>
    </row>
    <row r="139" spans="13:17" x14ac:dyDescent="0.2">
      <c r="M139" s="5"/>
      <c r="N139" s="5"/>
      <c r="O139" s="5"/>
      <c r="P139" s="5"/>
      <c r="Q139" s="5"/>
    </row>
    <row r="140" spans="13:17" x14ac:dyDescent="0.2">
      <c r="M140" s="5"/>
      <c r="N140" s="5"/>
      <c r="O140" s="5"/>
      <c r="P140" s="5"/>
      <c r="Q140" s="5"/>
    </row>
    <row r="141" spans="13:17" x14ac:dyDescent="0.2">
      <c r="M141" s="5"/>
      <c r="N141" s="5"/>
      <c r="O141" s="5"/>
      <c r="P141" s="5"/>
      <c r="Q141" s="5"/>
    </row>
    <row r="142" spans="13:17" x14ac:dyDescent="0.2">
      <c r="M142" s="5"/>
      <c r="N142" s="5"/>
      <c r="O142" s="5"/>
      <c r="P142" s="5"/>
      <c r="Q142" s="5"/>
    </row>
    <row r="143" spans="13:17" x14ac:dyDescent="0.2">
      <c r="M143" s="5"/>
      <c r="N143" s="5"/>
      <c r="O143" s="5"/>
      <c r="P143" s="5"/>
      <c r="Q143" s="5"/>
    </row>
    <row r="144" spans="13:17" x14ac:dyDescent="0.2">
      <c r="M144" s="5"/>
      <c r="N144" s="5"/>
      <c r="O144" s="5"/>
      <c r="P144" s="5"/>
      <c r="Q144" s="5"/>
    </row>
    <row r="145" spans="4:17" x14ac:dyDescent="0.2">
      <c r="M145" s="5"/>
      <c r="N145" s="5"/>
      <c r="O145" s="5"/>
      <c r="P145" s="5"/>
      <c r="Q145" s="5"/>
    </row>
    <row r="146" spans="4:17" x14ac:dyDescent="0.2">
      <c r="M146" s="5"/>
      <c r="N146" s="5"/>
      <c r="O146" s="5"/>
      <c r="P146" s="5"/>
      <c r="Q146" s="5"/>
    </row>
    <row r="147" spans="4:17" x14ac:dyDescent="0.2">
      <c r="M147" s="5"/>
      <c r="N147" s="5"/>
      <c r="O147" s="5"/>
      <c r="P147" s="5"/>
      <c r="Q147" s="5"/>
    </row>
    <row r="148" spans="4:17" x14ac:dyDescent="0.2">
      <c r="M148" s="5"/>
      <c r="N148" s="5"/>
      <c r="O148" s="5"/>
      <c r="P148" s="5"/>
      <c r="Q148" s="5"/>
    </row>
    <row r="149" spans="4:17" x14ac:dyDescent="0.2">
      <c r="M149" s="5"/>
      <c r="N149" s="5"/>
      <c r="O149" s="5"/>
      <c r="P149" s="5"/>
      <c r="Q149" s="5"/>
    </row>
    <row r="150" spans="4:17" x14ac:dyDescent="0.2">
      <c r="M150" s="5"/>
      <c r="N150" s="5"/>
      <c r="O150" s="5"/>
      <c r="P150" s="5"/>
      <c r="Q150" s="5"/>
    </row>
    <row r="151" spans="4:17" x14ac:dyDescent="0.2">
      <c r="M151" s="5"/>
      <c r="N151" s="5"/>
      <c r="O151" s="5"/>
      <c r="P151" s="5"/>
      <c r="Q151" s="5"/>
    </row>
    <row r="152" spans="4:17" x14ac:dyDescent="0.2">
      <c r="M152" s="5"/>
      <c r="N152" s="5"/>
      <c r="O152" s="5"/>
      <c r="P152" s="5"/>
      <c r="Q152" s="5"/>
    </row>
    <row r="153" spans="4:17" x14ac:dyDescent="0.2">
      <c r="M153" s="5"/>
      <c r="N153" s="5"/>
      <c r="O153" s="5"/>
      <c r="P153" s="5"/>
      <c r="Q153" s="5"/>
    </row>
    <row r="154" spans="4:17" x14ac:dyDescent="0.2">
      <c r="M154" s="5"/>
      <c r="N154" s="5"/>
      <c r="O154" s="5"/>
      <c r="P154" s="5"/>
      <c r="Q154" s="5"/>
    </row>
    <row r="155" spans="4:17" x14ac:dyDescent="0.2">
      <c r="M155" s="5"/>
      <c r="N155" s="5"/>
      <c r="O155" s="5"/>
      <c r="P155" s="5"/>
      <c r="Q155" s="5"/>
    </row>
    <row r="156" spans="4:17" x14ac:dyDescent="0.2">
      <c r="M156" s="5"/>
      <c r="N156" s="5"/>
      <c r="O156" s="5"/>
      <c r="P156" s="5"/>
      <c r="Q156" s="5"/>
    </row>
    <row r="157" spans="4:17" s="12" customFormat="1" x14ac:dyDescent="0.2">
      <c r="D157" s="39"/>
      <c r="E157" s="39"/>
    </row>
    <row r="158" spans="4:17" s="12" customFormat="1" x14ac:dyDescent="0.2">
      <c r="D158" s="39"/>
      <c r="E158" s="39"/>
    </row>
    <row r="159" spans="4:17" s="12" customFormat="1" x14ac:dyDescent="0.2">
      <c r="D159" s="39"/>
      <c r="E159" s="39"/>
    </row>
    <row r="160" spans="4:17" s="12" customFormat="1" x14ac:dyDescent="0.2">
      <c r="D160" s="39"/>
      <c r="E160" s="39"/>
    </row>
    <row r="161" spans="4:5" s="12" customFormat="1" x14ac:dyDescent="0.2">
      <c r="D161" s="39"/>
      <c r="E161" s="39"/>
    </row>
    <row r="162" spans="4:5" s="12" customFormat="1" x14ac:dyDescent="0.2">
      <c r="D162" s="39"/>
      <c r="E162" s="39"/>
    </row>
    <row r="163" spans="4:5" s="12" customFormat="1" x14ac:dyDescent="0.2">
      <c r="D163" s="39"/>
      <c r="E163" s="39"/>
    </row>
    <row r="164" spans="4:5" s="12" customFormat="1" x14ac:dyDescent="0.2">
      <c r="D164" s="39"/>
      <c r="E164" s="39"/>
    </row>
    <row r="165" spans="4:5" s="12" customFormat="1" x14ac:dyDescent="0.2">
      <c r="D165" s="39"/>
      <c r="E165" s="39"/>
    </row>
    <row r="166" spans="4:5" s="12" customFormat="1" x14ac:dyDescent="0.2">
      <c r="D166" s="39"/>
      <c r="E166" s="39"/>
    </row>
    <row r="167" spans="4:5" s="12" customFormat="1" x14ac:dyDescent="0.2">
      <c r="D167" s="39"/>
      <c r="E167" s="39"/>
    </row>
    <row r="168" spans="4:5" s="12" customFormat="1" x14ac:dyDescent="0.2">
      <c r="D168" s="39"/>
      <c r="E168" s="39"/>
    </row>
    <row r="169" spans="4:5" s="12" customFormat="1" x14ac:dyDescent="0.2">
      <c r="D169" s="39"/>
      <c r="E169" s="39"/>
    </row>
    <row r="170" spans="4:5" s="12" customFormat="1" x14ac:dyDescent="0.2">
      <c r="D170" s="39"/>
      <c r="E170" s="39"/>
    </row>
    <row r="171" spans="4:5" s="12" customFormat="1" ht="12.75" customHeight="1" x14ac:dyDescent="0.2">
      <c r="D171" s="39"/>
      <c r="E171" s="39"/>
    </row>
    <row r="172" spans="4:5" s="12" customFormat="1" x14ac:dyDescent="0.2">
      <c r="D172" s="39"/>
      <c r="E172" s="39"/>
    </row>
    <row r="173" spans="4:5" s="12" customFormat="1" x14ac:dyDescent="0.2">
      <c r="D173" s="39"/>
      <c r="E173" s="39"/>
    </row>
    <row r="174" spans="4:5" s="12" customFormat="1" x14ac:dyDescent="0.2">
      <c r="D174" s="39"/>
      <c r="E174" s="39"/>
    </row>
    <row r="175" spans="4:5" s="12" customFormat="1" x14ac:dyDescent="0.2">
      <c r="D175" s="39"/>
      <c r="E175" s="39"/>
    </row>
    <row r="176" spans="4:5" s="12" customFormat="1" x14ac:dyDescent="0.2">
      <c r="D176" s="39"/>
      <c r="E176" s="39"/>
    </row>
    <row r="177" spans="4:5" s="12" customFormat="1" x14ac:dyDescent="0.2">
      <c r="D177" s="39"/>
      <c r="E177" s="39"/>
    </row>
    <row r="178" spans="4:5" s="12" customFormat="1" x14ac:dyDescent="0.2">
      <c r="D178" s="39"/>
      <c r="E178" s="39"/>
    </row>
    <row r="179" spans="4:5" s="12" customFormat="1" x14ac:dyDescent="0.2">
      <c r="D179" s="39"/>
      <c r="E179" s="39"/>
    </row>
    <row r="180" spans="4:5" s="12" customFormat="1" x14ac:dyDescent="0.2">
      <c r="D180" s="39"/>
      <c r="E180" s="39"/>
    </row>
    <row r="181" spans="4:5" s="12" customFormat="1" x14ac:dyDescent="0.2">
      <c r="D181" s="39"/>
      <c r="E181" s="39"/>
    </row>
    <row r="182" spans="4:5" s="12" customFormat="1" x14ac:dyDescent="0.2">
      <c r="D182" s="39"/>
      <c r="E182" s="39"/>
    </row>
    <row r="183" spans="4:5" s="12" customFormat="1" x14ac:dyDescent="0.2">
      <c r="D183" s="39"/>
      <c r="E183" s="39"/>
    </row>
    <row r="184" spans="4:5" s="12" customFormat="1" x14ac:dyDescent="0.2">
      <c r="D184" s="39"/>
      <c r="E184" s="39"/>
    </row>
    <row r="185" spans="4:5" s="12" customFormat="1" x14ac:dyDescent="0.2">
      <c r="D185" s="39"/>
      <c r="E185" s="39"/>
    </row>
    <row r="186" spans="4:5" s="12" customFormat="1" x14ac:dyDescent="0.2">
      <c r="D186" s="39"/>
      <c r="E186" s="39"/>
    </row>
    <row r="187" spans="4:5" s="12" customFormat="1" x14ac:dyDescent="0.2">
      <c r="D187" s="39"/>
      <c r="E187" s="39"/>
    </row>
    <row r="188" spans="4:5" s="12" customFormat="1" x14ac:dyDescent="0.2">
      <c r="D188" s="39"/>
      <c r="E188" s="39"/>
    </row>
    <row r="189" spans="4:5" s="12" customFormat="1" x14ac:dyDescent="0.2">
      <c r="D189" s="39"/>
      <c r="E189" s="39"/>
    </row>
    <row r="190" spans="4:5" s="12" customFormat="1" x14ac:dyDescent="0.2">
      <c r="D190" s="39"/>
      <c r="E190" s="39"/>
    </row>
    <row r="191" spans="4:5" s="12" customFormat="1" x14ac:dyDescent="0.2">
      <c r="D191" s="39"/>
      <c r="E191" s="39"/>
    </row>
    <row r="192" spans="4:5" s="12" customFormat="1" x14ac:dyDescent="0.2">
      <c r="D192" s="39"/>
      <c r="E192" s="39"/>
    </row>
    <row r="193" spans="4:5" s="12" customFormat="1" x14ac:dyDescent="0.2">
      <c r="D193" s="39"/>
      <c r="E193" s="39"/>
    </row>
    <row r="194" spans="4:5" s="12" customFormat="1" x14ac:dyDescent="0.2">
      <c r="D194" s="39"/>
      <c r="E194" s="39"/>
    </row>
    <row r="195" spans="4:5" s="12" customFormat="1" x14ac:dyDescent="0.2">
      <c r="D195" s="39"/>
      <c r="E195" s="39"/>
    </row>
    <row r="196" spans="4:5" s="12" customFormat="1" x14ac:dyDescent="0.2">
      <c r="D196" s="39"/>
      <c r="E196" s="39"/>
    </row>
    <row r="197" spans="4:5" s="12" customFormat="1" x14ac:dyDescent="0.2">
      <c r="D197" s="39"/>
      <c r="E197" s="39"/>
    </row>
    <row r="198" spans="4:5" s="12" customFormat="1" x14ac:dyDescent="0.2">
      <c r="D198" s="39"/>
      <c r="E198" s="39"/>
    </row>
    <row r="199" spans="4:5" s="12" customFormat="1" x14ac:dyDescent="0.2">
      <c r="D199" s="39"/>
      <c r="E199" s="39"/>
    </row>
    <row r="200" spans="4:5" s="12" customFormat="1" x14ac:dyDescent="0.2">
      <c r="D200" s="39"/>
      <c r="E200" s="39"/>
    </row>
    <row r="201" spans="4:5" s="12" customFormat="1" x14ac:dyDescent="0.2">
      <c r="D201" s="39"/>
      <c r="E201" s="39"/>
    </row>
    <row r="202" spans="4:5" s="12" customFormat="1" x14ac:dyDescent="0.2">
      <c r="D202" s="39"/>
      <c r="E202" s="39"/>
    </row>
    <row r="203" spans="4:5" s="12" customFormat="1" x14ac:dyDescent="0.2">
      <c r="D203" s="39"/>
      <c r="E203" s="39"/>
    </row>
    <row r="204" spans="4:5" s="12" customFormat="1" x14ac:dyDescent="0.2">
      <c r="D204" s="39"/>
      <c r="E204" s="39"/>
    </row>
    <row r="205" spans="4:5" s="12" customFormat="1" x14ac:dyDescent="0.2">
      <c r="D205" s="39"/>
      <c r="E205" s="39"/>
    </row>
    <row r="206" spans="4:5" s="14" customFormat="1" x14ac:dyDescent="0.2">
      <c r="D206" s="40"/>
      <c r="E206" s="40"/>
    </row>
    <row r="207" spans="4:5" s="12" customFormat="1" x14ac:dyDescent="0.2">
      <c r="D207" s="39"/>
      <c r="E207" s="39"/>
    </row>
    <row r="208" spans="4:5" s="12" customFormat="1" x14ac:dyDescent="0.2">
      <c r="D208" s="39"/>
      <c r="E208" s="39"/>
    </row>
    <row r="209" spans="4:17" s="12" customFormat="1" x14ac:dyDescent="0.2">
      <c r="D209" s="39"/>
      <c r="E209" s="39"/>
    </row>
    <row r="210" spans="4:17" s="12" customFormat="1" x14ac:dyDescent="0.2">
      <c r="D210" s="39"/>
      <c r="E210" s="39"/>
    </row>
    <row r="211" spans="4:17" s="12" customFormat="1" x14ac:dyDescent="0.2">
      <c r="D211" s="39"/>
      <c r="E211" s="39"/>
    </row>
    <row r="212" spans="4:17" s="12" customFormat="1" x14ac:dyDescent="0.2">
      <c r="D212" s="39"/>
      <c r="E212" s="39"/>
    </row>
    <row r="213" spans="4:17" s="12" customFormat="1" x14ac:dyDescent="0.2">
      <c r="D213" s="39"/>
      <c r="E213" s="39"/>
    </row>
    <row r="214" spans="4:17" s="12" customFormat="1" x14ac:dyDescent="0.2">
      <c r="D214" s="39"/>
      <c r="E214" s="39"/>
    </row>
    <row r="215" spans="4:17" s="12" customFormat="1" x14ac:dyDescent="0.2">
      <c r="D215" s="39"/>
      <c r="E215" s="39"/>
    </row>
    <row r="216" spans="4:17" s="12" customFormat="1" x14ac:dyDescent="0.2">
      <c r="D216" s="39"/>
      <c r="E216" s="39"/>
    </row>
    <row r="217" spans="4:17" s="12" customFormat="1" x14ac:dyDescent="0.2">
      <c r="D217" s="39"/>
      <c r="E217" s="39"/>
    </row>
    <row r="218" spans="4:17" s="12" customFormat="1" x14ac:dyDescent="0.2">
      <c r="D218" s="39"/>
      <c r="E218" s="39"/>
    </row>
    <row r="219" spans="4:17" x14ac:dyDescent="0.2">
      <c r="M219" s="5"/>
      <c r="N219" s="5"/>
      <c r="O219" s="5"/>
      <c r="P219" s="5"/>
      <c r="Q219" s="5"/>
    </row>
    <row r="220" spans="4:17" x14ac:dyDescent="0.2">
      <c r="M220" s="5"/>
      <c r="N220" s="5"/>
      <c r="O220" s="5"/>
      <c r="P220" s="5"/>
      <c r="Q220" s="5"/>
    </row>
    <row r="221" spans="4:17" x14ac:dyDescent="0.2">
      <c r="M221" s="5"/>
      <c r="N221" s="5"/>
      <c r="O221" s="5"/>
      <c r="P221" s="5"/>
      <c r="Q221" s="5"/>
    </row>
    <row r="222" spans="4:17" x14ac:dyDescent="0.2">
      <c r="M222" s="5"/>
      <c r="N222" s="5"/>
      <c r="O222" s="5"/>
      <c r="P222" s="5"/>
      <c r="Q222" s="5"/>
    </row>
    <row r="223" spans="4:17" x14ac:dyDescent="0.2">
      <c r="M223" s="5"/>
      <c r="N223" s="5"/>
      <c r="O223" s="5"/>
      <c r="P223" s="5"/>
      <c r="Q223" s="5"/>
    </row>
    <row r="224" spans="4:17" x14ac:dyDescent="0.2">
      <c r="M224" s="5"/>
      <c r="N224" s="5"/>
      <c r="O224" s="5"/>
      <c r="P224" s="5"/>
      <c r="Q224" s="5"/>
    </row>
    <row r="225" spans="13:17" x14ac:dyDescent="0.2">
      <c r="M225" s="5"/>
      <c r="N225" s="5"/>
      <c r="O225" s="5"/>
      <c r="P225" s="5"/>
      <c r="Q225" s="5"/>
    </row>
    <row r="226" spans="13:17" x14ac:dyDescent="0.2">
      <c r="M226" s="5"/>
      <c r="N226" s="5"/>
      <c r="O226" s="5"/>
      <c r="P226" s="5"/>
      <c r="Q226" s="5"/>
    </row>
    <row r="227" spans="13:17" x14ac:dyDescent="0.2">
      <c r="M227" s="5"/>
      <c r="N227" s="5"/>
      <c r="O227" s="5"/>
      <c r="P227" s="5"/>
      <c r="Q227" s="5"/>
    </row>
    <row r="228" spans="13:17" x14ac:dyDescent="0.2">
      <c r="M228" s="5"/>
      <c r="N228" s="5"/>
      <c r="O228" s="5"/>
      <c r="P228" s="5"/>
      <c r="Q228" s="5"/>
    </row>
    <row r="229" spans="13:17" x14ac:dyDescent="0.2">
      <c r="M229" s="5"/>
      <c r="N229" s="5"/>
      <c r="O229" s="5"/>
      <c r="P229" s="5"/>
      <c r="Q229" s="5"/>
    </row>
    <row r="230" spans="13:17" x14ac:dyDescent="0.2">
      <c r="M230" s="5"/>
      <c r="N230" s="5"/>
      <c r="O230" s="5"/>
      <c r="P230" s="5"/>
      <c r="Q230" s="5"/>
    </row>
    <row r="231" spans="13:17" x14ac:dyDescent="0.2">
      <c r="M231" s="5"/>
      <c r="N231" s="5"/>
      <c r="O231" s="5"/>
      <c r="P231" s="5"/>
      <c r="Q231" s="5"/>
    </row>
    <row r="232" spans="13:17" x14ac:dyDescent="0.2">
      <c r="M232" s="5"/>
      <c r="N232" s="5"/>
      <c r="O232" s="5"/>
      <c r="P232" s="5"/>
      <c r="Q232" s="5"/>
    </row>
    <row r="233" spans="13:17" x14ac:dyDescent="0.2">
      <c r="M233" s="5"/>
      <c r="N233" s="5"/>
      <c r="O233" s="5"/>
      <c r="P233" s="5"/>
      <c r="Q233" s="5"/>
    </row>
    <row r="234" spans="13:17" x14ac:dyDescent="0.2">
      <c r="M234" s="5"/>
      <c r="N234" s="5"/>
      <c r="O234" s="5"/>
      <c r="P234" s="5"/>
      <c r="Q234" s="5"/>
    </row>
    <row r="235" spans="13:17" x14ac:dyDescent="0.2">
      <c r="M235" s="5"/>
      <c r="N235" s="5"/>
      <c r="O235" s="5"/>
      <c r="P235" s="5"/>
      <c r="Q235" s="5"/>
    </row>
    <row r="236" spans="13:17" x14ac:dyDescent="0.2">
      <c r="M236" s="5"/>
      <c r="N236" s="5"/>
      <c r="O236" s="5"/>
      <c r="P236" s="5"/>
      <c r="Q236" s="5"/>
    </row>
    <row r="237" spans="13:17" x14ac:dyDescent="0.2">
      <c r="M237" s="5"/>
      <c r="N237" s="5"/>
      <c r="O237" s="5"/>
      <c r="P237" s="5"/>
      <c r="Q237" s="5"/>
    </row>
    <row r="238" spans="13:17" x14ac:dyDescent="0.2">
      <c r="M238" s="5"/>
      <c r="N238" s="5"/>
      <c r="O238" s="5"/>
      <c r="P238" s="5"/>
      <c r="Q238" s="5"/>
    </row>
    <row r="239" spans="13:17" x14ac:dyDescent="0.2">
      <c r="M239" s="5"/>
      <c r="N239" s="5"/>
      <c r="O239" s="5"/>
      <c r="P239" s="5"/>
      <c r="Q239" s="5"/>
    </row>
    <row r="240" spans="13:17" x14ac:dyDescent="0.2">
      <c r="M240" s="5"/>
      <c r="N240" s="5"/>
      <c r="O240" s="5"/>
      <c r="P240" s="5"/>
      <c r="Q240" s="5"/>
    </row>
    <row r="241" spans="13:17" x14ac:dyDescent="0.2">
      <c r="M241" s="5"/>
      <c r="N241" s="5"/>
      <c r="O241" s="5"/>
      <c r="P241" s="5"/>
      <c r="Q241" s="5"/>
    </row>
    <row r="242" spans="13:17" x14ac:dyDescent="0.2">
      <c r="M242" s="5"/>
      <c r="N242" s="5"/>
      <c r="O242" s="5"/>
      <c r="P242" s="5"/>
      <c r="Q242" s="5"/>
    </row>
    <row r="243" spans="13:17" x14ac:dyDescent="0.2">
      <c r="M243" s="5"/>
      <c r="N243" s="5"/>
      <c r="O243" s="5"/>
      <c r="P243" s="5"/>
      <c r="Q243" s="5"/>
    </row>
    <row r="244" spans="13:17" x14ac:dyDescent="0.2">
      <c r="M244" s="5"/>
      <c r="N244" s="5"/>
      <c r="O244" s="5"/>
      <c r="P244" s="5"/>
      <c r="Q244" s="5"/>
    </row>
    <row r="245" spans="13:17" x14ac:dyDescent="0.2">
      <c r="M245" s="5"/>
      <c r="N245" s="5"/>
      <c r="O245" s="5"/>
      <c r="P245" s="5"/>
      <c r="Q245" s="5"/>
    </row>
    <row r="246" spans="13:17" x14ac:dyDescent="0.2">
      <c r="M246" s="5"/>
      <c r="N246" s="5"/>
      <c r="O246" s="5"/>
      <c r="P246" s="5"/>
      <c r="Q246" s="5"/>
    </row>
    <row r="247" spans="13:17" x14ac:dyDescent="0.2">
      <c r="M247" s="5"/>
      <c r="N247" s="5"/>
      <c r="O247" s="5"/>
      <c r="P247" s="5"/>
      <c r="Q247" s="5"/>
    </row>
    <row r="248" spans="13:17" x14ac:dyDescent="0.2">
      <c r="M248" s="5"/>
      <c r="N248" s="5"/>
      <c r="O248" s="5"/>
      <c r="P248" s="5"/>
      <c r="Q248" s="5"/>
    </row>
    <row r="249" spans="13:17" x14ac:dyDescent="0.2">
      <c r="M249" s="5"/>
      <c r="N249" s="5"/>
      <c r="O249" s="5"/>
      <c r="P249" s="5"/>
      <c r="Q249" s="5"/>
    </row>
    <row r="250" spans="13:17" x14ac:dyDescent="0.2">
      <c r="M250" s="5"/>
      <c r="N250" s="5"/>
      <c r="O250" s="5"/>
      <c r="P250" s="5"/>
      <c r="Q250" s="5"/>
    </row>
    <row r="251" spans="13:17" x14ac:dyDescent="0.2">
      <c r="M251" s="5"/>
      <c r="N251" s="5"/>
      <c r="O251" s="5"/>
      <c r="P251" s="5"/>
      <c r="Q251" s="5"/>
    </row>
    <row r="252" spans="13:17" x14ac:dyDescent="0.2">
      <c r="M252" s="5"/>
      <c r="N252" s="5"/>
      <c r="O252" s="5"/>
      <c r="P252" s="5"/>
      <c r="Q252" s="5"/>
    </row>
    <row r="253" spans="13:17" x14ac:dyDescent="0.2">
      <c r="M253" s="5"/>
      <c r="N253" s="5"/>
      <c r="O253" s="5"/>
      <c r="P253" s="5"/>
      <c r="Q253" s="5"/>
    </row>
    <row r="254" spans="13:17" x14ac:dyDescent="0.2">
      <c r="M254" s="5"/>
      <c r="N254" s="5"/>
      <c r="O254" s="5"/>
      <c r="P254" s="5"/>
      <c r="Q254" s="5"/>
    </row>
    <row r="255" spans="13:17" x14ac:dyDescent="0.2">
      <c r="M255" s="5"/>
      <c r="N255" s="5"/>
      <c r="O255" s="5"/>
      <c r="P255" s="5"/>
      <c r="Q255" s="5"/>
    </row>
    <row r="256" spans="13:17" x14ac:dyDescent="0.2">
      <c r="M256" s="5"/>
      <c r="N256" s="5"/>
      <c r="O256" s="5"/>
      <c r="P256" s="5"/>
      <c r="Q256" s="5"/>
    </row>
    <row r="257" spans="13:17" x14ac:dyDescent="0.2">
      <c r="M257" s="5"/>
      <c r="N257" s="5"/>
      <c r="O257" s="5"/>
      <c r="P257" s="5"/>
      <c r="Q257" s="5"/>
    </row>
    <row r="258" spans="13:17" x14ac:dyDescent="0.2">
      <c r="M258" s="5"/>
      <c r="N258" s="5"/>
      <c r="O258" s="5"/>
      <c r="P258" s="5"/>
      <c r="Q258" s="5"/>
    </row>
    <row r="259" spans="13:17" x14ac:dyDescent="0.2">
      <c r="M259" s="5"/>
      <c r="N259" s="5"/>
      <c r="O259" s="5"/>
      <c r="P259" s="5"/>
      <c r="Q259" s="5"/>
    </row>
    <row r="260" spans="13:17" x14ac:dyDescent="0.2">
      <c r="M260" s="5"/>
      <c r="N260" s="5"/>
      <c r="O260" s="5"/>
      <c r="P260" s="5"/>
      <c r="Q260" s="5"/>
    </row>
    <row r="261" spans="13:17" x14ac:dyDescent="0.2">
      <c r="M261" s="5"/>
      <c r="N261" s="5"/>
      <c r="O261" s="5"/>
      <c r="P261" s="5"/>
      <c r="Q261" s="5"/>
    </row>
  </sheetData>
  <mergeCells count="10">
    <mergeCell ref="R2:S2"/>
    <mergeCell ref="R4:S4"/>
    <mergeCell ref="A2:A3"/>
    <mergeCell ref="B2:B3"/>
    <mergeCell ref="D2:E2"/>
    <mergeCell ref="M2:P2"/>
    <mergeCell ref="M3:P3"/>
    <mergeCell ref="M4:P4"/>
    <mergeCell ref="F4:L4"/>
    <mergeCell ref="F2:L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DATI</vt:lpstr>
      <vt:lpstr>DATI!Area_stampa</vt:lpstr>
    </vt:vector>
  </TitlesOfParts>
  <Company>CCIAA VENEZIA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eve8046</dc:creator>
  <cp:lastModifiedBy>cve0185</cp:lastModifiedBy>
  <cp:lastPrinted>2018-06-05T10:28:01Z</cp:lastPrinted>
  <dcterms:created xsi:type="dcterms:W3CDTF">2014-02-26T13:17:37Z</dcterms:created>
  <dcterms:modified xsi:type="dcterms:W3CDTF">2023-03-24T11:06:58Z</dcterms:modified>
</cp:coreProperties>
</file>