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ffici\Centro studi\PROGETTI E RICERCHE\18002. Funzione associata studi\Barometro provinciale\gennaio 2022\"/>
    </mc:Choice>
  </mc:AlternateContent>
  <xr:revisionPtr revIDLastSave="0" documentId="13_ncr:40009_{1BB4CFDE-7369-4E46-AB18-CB0B85652353}" xr6:coauthVersionLast="47" xr6:coauthVersionMax="47" xr10:uidLastSave="{00000000-0000-0000-0000-000000000000}"/>
  <bookViews>
    <workbookView xWindow="-120" yWindow="-120" windowWidth="19440" windowHeight="15000"/>
  </bookViews>
  <sheets>
    <sheet name="Tavola 1. Trim" sheetId="1" r:id="rId1"/>
    <sheet name="Tavola 2. Anno" sheetId="2" r:id="rId2"/>
    <sheet name="Tavola 3. Confronto" sheetId="3" r:id="rId3"/>
  </sheets>
  <definedNames>
    <definedName name="_xlnm.Print_Area" localSheetId="0">'Tavola 1. Trim'!$A$1:$BD$159</definedName>
    <definedName name="_xlnm.Print_Area" localSheetId="1">'Tavola 2. Anno'!$A$1:$N$174</definedName>
    <definedName name="_xlnm.Print_Area" localSheetId="2">'Tavola 3. Confronto'!$A$1:$K$194</definedName>
    <definedName name="_xlnm.Print_Titles" localSheetId="0">'Tavola 1. Trim'!$A$9:$AMJ$10</definedName>
    <definedName name="_xlnm.Print_Titles" localSheetId="1">'Tavola 2. Anno'!$A$9:$AMJ$9</definedName>
    <definedName name="_xlnm.Print_Titles" localSheetId="2">'Tavola 3. Confronto'!$A$9:$AMJ$9</definedName>
    <definedName name="_xlnm.Print_Area" localSheetId="0">'Tavola 1. Trim'!$A$1:$BD$159</definedName>
    <definedName name="_xlnm.Print_Area" localSheetId="1">'Tavola 2. Anno'!$A$1:$N$174</definedName>
    <definedName name="_xlnm.Print_Area" localSheetId="2">'Tavola 3. Confronto'!$A$1:$K$194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7" i="2" l="1"/>
  <c r="P64" i="2"/>
  <c r="P61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D39" i="2"/>
  <c r="E39" i="2"/>
  <c r="F39" i="2"/>
  <c r="G39" i="2"/>
  <c r="H39" i="2"/>
  <c r="I39" i="2"/>
  <c r="J39" i="2"/>
  <c r="K39" i="2"/>
  <c r="L39" i="2"/>
  <c r="M39" i="2"/>
  <c r="N39" i="2"/>
  <c r="O39" i="2"/>
  <c r="F43" i="2"/>
  <c r="G43" i="2"/>
  <c r="H43" i="2"/>
  <c r="I43" i="2"/>
  <c r="J43" i="2"/>
  <c r="K43" i="2"/>
  <c r="L43" i="2"/>
  <c r="M43" i="2"/>
  <c r="N43" i="2"/>
  <c r="O43" i="2"/>
  <c r="D46" i="2"/>
  <c r="E46" i="2"/>
  <c r="F46" i="2"/>
  <c r="G46" i="2"/>
  <c r="H46" i="2"/>
  <c r="I46" i="2"/>
  <c r="J46" i="2"/>
  <c r="K46" i="2"/>
  <c r="L46" i="2"/>
  <c r="M46" i="2"/>
  <c r="N46" i="2"/>
  <c r="O46" i="2"/>
  <c r="F49" i="2"/>
  <c r="G49" i="2"/>
  <c r="H49" i="2"/>
  <c r="I49" i="2"/>
  <c r="J49" i="2"/>
  <c r="K49" i="2"/>
  <c r="L49" i="2"/>
  <c r="M49" i="2"/>
  <c r="N49" i="2"/>
  <c r="O49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G55" i="2"/>
  <c r="H55" i="2"/>
  <c r="I55" i="2"/>
  <c r="J55" i="2"/>
  <c r="K55" i="2"/>
  <c r="L55" i="2"/>
  <c r="M55" i="2"/>
  <c r="N55" i="2"/>
  <c r="O55" i="2"/>
  <c r="G58" i="2"/>
  <c r="H58" i="2"/>
  <c r="I58" i="2"/>
  <c r="J58" i="2"/>
  <c r="K58" i="2"/>
  <c r="L58" i="2"/>
  <c r="M58" i="2"/>
  <c r="N58" i="2"/>
  <c r="O58" i="2"/>
  <c r="H61" i="2"/>
  <c r="I61" i="2"/>
  <c r="J61" i="2"/>
  <c r="K61" i="2"/>
  <c r="L61" i="2"/>
  <c r="M61" i="2"/>
  <c r="N61" i="2"/>
  <c r="O61" i="2"/>
  <c r="H64" i="2"/>
  <c r="I64" i="2"/>
  <c r="J64" i="2"/>
  <c r="K64" i="2"/>
  <c r="L64" i="2"/>
  <c r="M64" i="2"/>
  <c r="N64" i="2"/>
  <c r="O64" i="2"/>
  <c r="H67" i="2"/>
  <c r="I67" i="2"/>
  <c r="J67" i="2"/>
  <c r="K67" i="2"/>
  <c r="L67" i="2"/>
  <c r="M67" i="2"/>
  <c r="N67" i="2"/>
  <c r="O67" i="2"/>
  <c r="B71" i="2"/>
  <c r="C71" i="2"/>
  <c r="D71" i="2"/>
  <c r="E71" i="2"/>
  <c r="F71" i="2"/>
  <c r="G71" i="2"/>
  <c r="H71" i="2"/>
  <c r="I71" i="2"/>
  <c r="J71" i="2"/>
  <c r="K71" i="2"/>
  <c r="C73" i="2"/>
  <c r="D73" i="2"/>
  <c r="E73" i="2"/>
  <c r="F73" i="2"/>
  <c r="G73" i="2"/>
  <c r="H73" i="2"/>
  <c r="I73" i="2"/>
  <c r="J73" i="2"/>
  <c r="K73" i="2"/>
  <c r="L73" i="2"/>
  <c r="M73" i="2"/>
  <c r="N73" i="2"/>
  <c r="C76" i="2"/>
  <c r="D76" i="2"/>
  <c r="E76" i="2"/>
  <c r="F76" i="2"/>
  <c r="G76" i="2"/>
  <c r="H76" i="2"/>
  <c r="I76" i="2"/>
  <c r="J76" i="2"/>
  <c r="K76" i="2"/>
  <c r="L76" i="2"/>
  <c r="M76" i="2"/>
  <c r="N76" i="2"/>
  <c r="B81" i="2"/>
  <c r="C81" i="2"/>
  <c r="D81" i="2"/>
  <c r="E81" i="2"/>
  <c r="E82" i="2" s="1"/>
  <c r="F81" i="2"/>
  <c r="F82" i="2" s="1"/>
  <c r="G81" i="2"/>
  <c r="G82" i="2" s="1"/>
  <c r="H81" i="2"/>
  <c r="H82" i="2" s="1"/>
  <c r="I81" i="2"/>
  <c r="J81" i="2"/>
  <c r="K81" i="2"/>
  <c r="L81" i="2"/>
  <c r="M81" i="2"/>
  <c r="M82" i="2" s="1"/>
  <c r="N81" i="2"/>
  <c r="N82" i="2" s="1"/>
  <c r="C82" i="2"/>
  <c r="D82" i="2"/>
  <c r="I82" i="2"/>
  <c r="J82" i="2"/>
  <c r="K82" i="2"/>
  <c r="L82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M106" i="2"/>
  <c r="N106" i="2"/>
  <c r="O106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B116" i="2"/>
  <c r="C116" i="2"/>
  <c r="D116" i="2"/>
  <c r="D117" i="2" s="1"/>
  <c r="E116" i="2"/>
  <c r="E117" i="2" s="1"/>
  <c r="F116" i="2"/>
  <c r="G116" i="2"/>
  <c r="H116" i="2"/>
  <c r="I116" i="2"/>
  <c r="J116" i="2"/>
  <c r="K116" i="2"/>
  <c r="L116" i="2"/>
  <c r="L117" i="2" s="1"/>
  <c r="M116" i="2"/>
  <c r="M117" i="2" s="1"/>
  <c r="N116" i="2"/>
  <c r="O116" i="2"/>
  <c r="C117" i="2"/>
  <c r="G117" i="2"/>
  <c r="H117" i="2"/>
  <c r="I117" i="2"/>
  <c r="J117" i="2"/>
  <c r="K117" i="2"/>
  <c r="O117" i="2"/>
  <c r="B120" i="2"/>
  <c r="B123" i="2" s="1"/>
  <c r="C124" i="2" s="1"/>
  <c r="C120" i="2"/>
  <c r="D120" i="2"/>
  <c r="E120" i="2"/>
  <c r="F120" i="2"/>
  <c r="G120" i="2"/>
  <c r="H120" i="2"/>
  <c r="I120" i="2"/>
  <c r="I123" i="2" s="1"/>
  <c r="I124" i="2" s="1"/>
  <c r="J120" i="2"/>
  <c r="J123" i="2" s="1"/>
  <c r="K120" i="2"/>
  <c r="L120" i="2"/>
  <c r="M120" i="2"/>
  <c r="N120" i="2"/>
  <c r="O120" i="2"/>
  <c r="D121" i="2"/>
  <c r="E121" i="2"/>
  <c r="F121" i="2"/>
  <c r="G121" i="2"/>
  <c r="H121" i="2"/>
  <c r="L121" i="2"/>
  <c r="M121" i="2"/>
  <c r="N121" i="2"/>
  <c r="O121" i="2"/>
  <c r="C123" i="2"/>
  <c r="F123" i="2"/>
  <c r="G123" i="2"/>
  <c r="G124" i="2" s="1"/>
  <c r="H123" i="2"/>
  <c r="H124" i="2" s="1"/>
  <c r="K123" i="2"/>
  <c r="N123" i="2"/>
  <c r="O123" i="2"/>
  <c r="O124" i="2" s="1"/>
  <c r="F129" i="2"/>
  <c r="G129" i="2"/>
  <c r="H129" i="2"/>
  <c r="I129" i="2"/>
  <c r="J129" i="2"/>
  <c r="K129" i="2"/>
  <c r="L129" i="2"/>
  <c r="M129" i="2"/>
  <c r="N129" i="2"/>
  <c r="O129" i="2"/>
  <c r="B154" i="2"/>
  <c r="C154" i="2"/>
  <c r="C155" i="2" s="1"/>
  <c r="D154" i="2"/>
  <c r="E154" i="2"/>
  <c r="F154" i="2"/>
  <c r="G154" i="2"/>
  <c r="H154" i="2"/>
  <c r="I154" i="2"/>
  <c r="I155" i="2" s="1"/>
  <c r="J154" i="2"/>
  <c r="J155" i="2" s="1"/>
  <c r="K154" i="2"/>
  <c r="K155" i="2" s="1"/>
  <c r="L154" i="2"/>
  <c r="M154" i="2"/>
  <c r="N154" i="2"/>
  <c r="O154" i="2"/>
  <c r="D155" i="2"/>
  <c r="E155" i="2"/>
  <c r="F155" i="2"/>
  <c r="G155" i="2"/>
  <c r="H155" i="2"/>
  <c r="L155" i="2"/>
  <c r="M155" i="2"/>
  <c r="N155" i="2"/>
  <c r="O155" i="2"/>
  <c r="B158" i="2"/>
  <c r="C158" i="2"/>
  <c r="D158" i="2"/>
  <c r="E158" i="2"/>
  <c r="F158" i="2"/>
  <c r="F159" i="2" s="1"/>
  <c r="G158" i="2"/>
  <c r="G159" i="2" s="1"/>
  <c r="H158" i="2"/>
  <c r="I158" i="2"/>
  <c r="J158" i="2"/>
  <c r="K158" i="2"/>
  <c r="L158" i="2"/>
  <c r="M158" i="2"/>
  <c r="N158" i="2"/>
  <c r="N159" i="2" s="1"/>
  <c r="O158" i="2"/>
  <c r="O159" i="2" s="1"/>
  <c r="C159" i="2"/>
  <c r="D159" i="2"/>
  <c r="E159" i="2"/>
  <c r="I159" i="2"/>
  <c r="J159" i="2"/>
  <c r="K159" i="2"/>
  <c r="L159" i="2"/>
  <c r="M159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K188" i="3"/>
  <c r="J188" i="3"/>
  <c r="I188" i="3"/>
  <c r="H188" i="3"/>
  <c r="G188" i="3"/>
  <c r="F188" i="3"/>
  <c r="E188" i="3"/>
  <c r="D188" i="3"/>
  <c r="C188" i="3"/>
  <c r="J187" i="3"/>
  <c r="I187" i="3"/>
  <c r="H187" i="3"/>
  <c r="G187" i="3"/>
  <c r="F187" i="3"/>
  <c r="E187" i="3"/>
  <c r="D187" i="3"/>
  <c r="C187" i="3"/>
  <c r="K180" i="3"/>
  <c r="J180" i="3"/>
  <c r="I180" i="3"/>
  <c r="H180" i="3"/>
  <c r="G180" i="3"/>
  <c r="F180" i="3"/>
  <c r="E180" i="3"/>
  <c r="D180" i="3"/>
  <c r="C180" i="3"/>
  <c r="J179" i="3"/>
  <c r="I179" i="3"/>
  <c r="H179" i="3"/>
  <c r="G179" i="3"/>
  <c r="F179" i="3"/>
  <c r="E179" i="3"/>
  <c r="D179" i="3"/>
  <c r="C179" i="3"/>
  <c r="K176" i="3"/>
  <c r="J176" i="3"/>
  <c r="I176" i="3"/>
  <c r="H176" i="3"/>
  <c r="G176" i="3"/>
  <c r="F176" i="3"/>
  <c r="E176" i="3"/>
  <c r="D176" i="3"/>
  <c r="C176" i="3"/>
  <c r="J175" i="3"/>
  <c r="I175" i="3"/>
  <c r="H175" i="3"/>
  <c r="G175" i="3"/>
  <c r="F175" i="3"/>
  <c r="E175" i="3"/>
  <c r="D175" i="3"/>
  <c r="C175" i="3"/>
  <c r="K168" i="3"/>
  <c r="J168" i="3"/>
  <c r="I168" i="3"/>
  <c r="H168" i="3"/>
  <c r="G168" i="3"/>
  <c r="F168" i="3"/>
  <c r="E168" i="3"/>
  <c r="D168" i="3"/>
  <c r="C168" i="3"/>
  <c r="J167" i="3"/>
  <c r="I167" i="3"/>
  <c r="H167" i="3"/>
  <c r="G167" i="3"/>
  <c r="F167" i="3"/>
  <c r="E167" i="3"/>
  <c r="D167" i="3"/>
  <c r="C167" i="3"/>
  <c r="K160" i="3"/>
  <c r="J160" i="3"/>
  <c r="I160" i="3"/>
  <c r="H160" i="3"/>
  <c r="G160" i="3"/>
  <c r="F160" i="3"/>
  <c r="E160" i="3"/>
  <c r="D160" i="3"/>
  <c r="C160" i="3"/>
  <c r="J159" i="3"/>
  <c r="I159" i="3"/>
  <c r="H159" i="3"/>
  <c r="G159" i="3"/>
  <c r="F159" i="3"/>
  <c r="E159" i="3"/>
  <c r="D159" i="3"/>
  <c r="C159" i="3"/>
  <c r="K154" i="3"/>
  <c r="J154" i="3"/>
  <c r="I154" i="3"/>
  <c r="H154" i="3"/>
  <c r="G154" i="3"/>
  <c r="F154" i="3"/>
  <c r="E154" i="3"/>
  <c r="D154" i="3"/>
  <c r="C154" i="3"/>
  <c r="J153" i="3"/>
  <c r="I153" i="3"/>
  <c r="H153" i="3"/>
  <c r="G153" i="3"/>
  <c r="F153" i="3"/>
  <c r="E153" i="3"/>
  <c r="D153" i="3"/>
  <c r="C153" i="3"/>
  <c r="K150" i="3"/>
  <c r="J150" i="3"/>
  <c r="I150" i="3"/>
  <c r="H150" i="3"/>
  <c r="G150" i="3"/>
  <c r="F150" i="3"/>
  <c r="E150" i="3"/>
  <c r="D150" i="3"/>
  <c r="C150" i="3"/>
  <c r="J149" i="3"/>
  <c r="I149" i="3"/>
  <c r="H149" i="3"/>
  <c r="G149" i="3"/>
  <c r="F149" i="3"/>
  <c r="E149" i="3"/>
  <c r="D149" i="3"/>
  <c r="C149" i="3"/>
  <c r="K142" i="3"/>
  <c r="J142" i="3"/>
  <c r="I142" i="3"/>
  <c r="H142" i="3"/>
  <c r="G142" i="3"/>
  <c r="F142" i="3"/>
  <c r="E142" i="3"/>
  <c r="D142" i="3"/>
  <c r="C142" i="3"/>
  <c r="J141" i="3"/>
  <c r="I141" i="3"/>
  <c r="H141" i="3"/>
  <c r="G141" i="3"/>
  <c r="F141" i="3"/>
  <c r="E141" i="3"/>
  <c r="D141" i="3"/>
  <c r="C141" i="3"/>
  <c r="G136" i="3"/>
  <c r="D136" i="3"/>
  <c r="G135" i="3"/>
  <c r="D135" i="3"/>
  <c r="K134" i="3"/>
  <c r="K136" i="3" s="1"/>
  <c r="J134" i="3"/>
  <c r="C135" i="3" s="1"/>
  <c r="I134" i="3"/>
  <c r="I136" i="3" s="1"/>
  <c r="H134" i="3"/>
  <c r="H136" i="3" s="1"/>
  <c r="G134" i="3"/>
  <c r="F134" i="3"/>
  <c r="E134" i="3"/>
  <c r="E136" i="3" s="1"/>
  <c r="D134" i="3"/>
  <c r="C134" i="3"/>
  <c r="C136" i="3" s="1"/>
  <c r="K132" i="3"/>
  <c r="J132" i="3"/>
  <c r="I132" i="3"/>
  <c r="H132" i="3"/>
  <c r="G132" i="3"/>
  <c r="F132" i="3"/>
  <c r="E132" i="3"/>
  <c r="D132" i="3"/>
  <c r="C132" i="3"/>
  <c r="J131" i="3"/>
  <c r="I131" i="3"/>
  <c r="H131" i="3"/>
  <c r="G131" i="3"/>
  <c r="F131" i="3"/>
  <c r="E131" i="3"/>
  <c r="D131" i="3"/>
  <c r="C131" i="3"/>
  <c r="K128" i="3"/>
  <c r="J128" i="3"/>
  <c r="I128" i="3"/>
  <c r="H128" i="3"/>
  <c r="G128" i="3"/>
  <c r="F128" i="3"/>
  <c r="E128" i="3"/>
  <c r="D128" i="3"/>
  <c r="C128" i="3"/>
  <c r="J127" i="3"/>
  <c r="I127" i="3"/>
  <c r="H127" i="3"/>
  <c r="G127" i="3"/>
  <c r="F127" i="3"/>
  <c r="E127" i="3"/>
  <c r="D127" i="3"/>
  <c r="C127" i="3"/>
  <c r="K112" i="3"/>
  <c r="J112" i="3"/>
  <c r="I112" i="3"/>
  <c r="H112" i="3"/>
  <c r="G112" i="3"/>
  <c r="F112" i="3"/>
  <c r="E112" i="3"/>
  <c r="D112" i="3"/>
  <c r="C112" i="3"/>
  <c r="J111" i="3"/>
  <c r="I111" i="3"/>
  <c r="H111" i="3"/>
  <c r="G111" i="3"/>
  <c r="F111" i="3"/>
  <c r="E111" i="3"/>
  <c r="D111" i="3"/>
  <c r="C111" i="3"/>
  <c r="J104" i="3"/>
  <c r="J102" i="3"/>
  <c r="J101" i="3"/>
  <c r="K99" i="3"/>
  <c r="J99" i="3"/>
  <c r="I99" i="3"/>
  <c r="H99" i="3"/>
  <c r="G99" i="3"/>
  <c r="F99" i="3"/>
  <c r="E99" i="3"/>
  <c r="D99" i="3"/>
  <c r="C99" i="3"/>
  <c r="J98" i="3"/>
  <c r="I98" i="3"/>
  <c r="H98" i="3"/>
  <c r="G98" i="3"/>
  <c r="F98" i="3"/>
  <c r="E98" i="3"/>
  <c r="D98" i="3"/>
  <c r="C98" i="3"/>
  <c r="K91" i="3"/>
  <c r="J91" i="3"/>
  <c r="I91" i="3"/>
  <c r="H91" i="3"/>
  <c r="G91" i="3"/>
  <c r="F91" i="3"/>
  <c r="E91" i="3"/>
  <c r="D91" i="3"/>
  <c r="C91" i="3"/>
  <c r="J90" i="3"/>
  <c r="I90" i="3"/>
  <c r="H90" i="3"/>
  <c r="G90" i="3"/>
  <c r="F90" i="3"/>
  <c r="E90" i="3"/>
  <c r="D90" i="3"/>
  <c r="C90" i="3"/>
  <c r="K85" i="3"/>
  <c r="J85" i="3"/>
  <c r="I85" i="3"/>
  <c r="H85" i="3"/>
  <c r="G85" i="3"/>
  <c r="F85" i="3"/>
  <c r="E85" i="3"/>
  <c r="D85" i="3"/>
  <c r="C85" i="3"/>
  <c r="J84" i="3"/>
  <c r="I84" i="3"/>
  <c r="H84" i="3"/>
  <c r="G84" i="3"/>
  <c r="F84" i="3"/>
  <c r="E84" i="3"/>
  <c r="D84" i="3"/>
  <c r="C84" i="3"/>
  <c r="K81" i="3"/>
  <c r="J81" i="3"/>
  <c r="I81" i="3"/>
  <c r="H81" i="3"/>
  <c r="G81" i="3"/>
  <c r="F81" i="3"/>
  <c r="E81" i="3"/>
  <c r="D81" i="3"/>
  <c r="C81" i="3"/>
  <c r="J80" i="3"/>
  <c r="I80" i="3"/>
  <c r="H80" i="3"/>
  <c r="G80" i="3"/>
  <c r="F80" i="3"/>
  <c r="E80" i="3"/>
  <c r="D80" i="3"/>
  <c r="C80" i="3"/>
  <c r="K76" i="3"/>
  <c r="J76" i="3"/>
  <c r="I76" i="3"/>
  <c r="H76" i="3"/>
  <c r="G76" i="3"/>
  <c r="F76" i="3"/>
  <c r="E76" i="3"/>
  <c r="D76" i="3"/>
  <c r="C76" i="3"/>
  <c r="J75" i="3"/>
  <c r="I75" i="3"/>
  <c r="H75" i="3"/>
  <c r="G75" i="3"/>
  <c r="F75" i="3"/>
  <c r="E75" i="3"/>
  <c r="D75" i="3"/>
  <c r="C75" i="3"/>
  <c r="K72" i="3"/>
  <c r="J72" i="3"/>
  <c r="I72" i="3"/>
  <c r="H72" i="3"/>
  <c r="G72" i="3"/>
  <c r="F72" i="3"/>
  <c r="E72" i="3"/>
  <c r="D72" i="3"/>
  <c r="C72" i="3"/>
  <c r="J71" i="3"/>
  <c r="I71" i="3"/>
  <c r="H71" i="3"/>
  <c r="G71" i="3"/>
  <c r="F71" i="3"/>
  <c r="E71" i="3"/>
  <c r="D71" i="3"/>
  <c r="C71" i="3"/>
  <c r="K68" i="3"/>
  <c r="J68" i="3"/>
  <c r="I68" i="3"/>
  <c r="H68" i="3"/>
  <c r="G68" i="3"/>
  <c r="F68" i="3"/>
  <c r="E68" i="3"/>
  <c r="D68" i="3"/>
  <c r="C68" i="3"/>
  <c r="J67" i="3"/>
  <c r="I67" i="3"/>
  <c r="H67" i="3"/>
  <c r="G67" i="3"/>
  <c r="F67" i="3"/>
  <c r="E67" i="3"/>
  <c r="D67" i="3"/>
  <c r="C67" i="3"/>
  <c r="K64" i="3"/>
  <c r="J64" i="3"/>
  <c r="I64" i="3"/>
  <c r="H64" i="3"/>
  <c r="G64" i="3"/>
  <c r="F64" i="3"/>
  <c r="E64" i="3"/>
  <c r="D64" i="3"/>
  <c r="C64" i="3"/>
  <c r="J63" i="3"/>
  <c r="I63" i="3"/>
  <c r="H63" i="3"/>
  <c r="G63" i="3"/>
  <c r="F63" i="3"/>
  <c r="E63" i="3"/>
  <c r="D63" i="3"/>
  <c r="C63" i="3"/>
  <c r="K60" i="3"/>
  <c r="J60" i="3"/>
  <c r="I60" i="3"/>
  <c r="H60" i="3"/>
  <c r="G60" i="3"/>
  <c r="F60" i="3"/>
  <c r="E60" i="3"/>
  <c r="D60" i="3"/>
  <c r="C60" i="3"/>
  <c r="J59" i="3"/>
  <c r="I59" i="3"/>
  <c r="H59" i="3"/>
  <c r="G59" i="3"/>
  <c r="F59" i="3"/>
  <c r="E59" i="3"/>
  <c r="D59" i="3"/>
  <c r="C59" i="3"/>
  <c r="K56" i="3"/>
  <c r="J56" i="3"/>
  <c r="I56" i="3"/>
  <c r="H56" i="3"/>
  <c r="G56" i="3"/>
  <c r="F56" i="3"/>
  <c r="E56" i="3"/>
  <c r="D56" i="3"/>
  <c r="C56" i="3"/>
  <c r="J55" i="3"/>
  <c r="I55" i="3"/>
  <c r="H55" i="3"/>
  <c r="G55" i="3"/>
  <c r="F55" i="3"/>
  <c r="E55" i="3"/>
  <c r="D55" i="3"/>
  <c r="C55" i="3"/>
  <c r="K52" i="3"/>
  <c r="J52" i="3"/>
  <c r="I52" i="3"/>
  <c r="H52" i="3"/>
  <c r="G52" i="3"/>
  <c r="F52" i="3"/>
  <c r="E52" i="3"/>
  <c r="D52" i="3"/>
  <c r="C52" i="3"/>
  <c r="J51" i="3"/>
  <c r="I51" i="3"/>
  <c r="H51" i="3"/>
  <c r="G51" i="3"/>
  <c r="F51" i="3"/>
  <c r="E51" i="3"/>
  <c r="D51" i="3"/>
  <c r="C51" i="3"/>
  <c r="K48" i="3"/>
  <c r="I48" i="3"/>
  <c r="H48" i="3"/>
  <c r="G48" i="3"/>
  <c r="F48" i="3"/>
  <c r="E48" i="3"/>
  <c r="D48" i="3"/>
  <c r="C48" i="3"/>
  <c r="H47" i="3"/>
  <c r="G47" i="3"/>
  <c r="J46" i="3"/>
  <c r="F47" i="3" s="1"/>
  <c r="K44" i="3"/>
  <c r="J44" i="3"/>
  <c r="I44" i="3"/>
  <c r="H44" i="3"/>
  <c r="G44" i="3"/>
  <c r="F44" i="3"/>
  <c r="E44" i="3"/>
  <c r="D44" i="3"/>
  <c r="C44" i="3"/>
  <c r="J43" i="3"/>
  <c r="I43" i="3"/>
  <c r="J42" i="3"/>
  <c r="K40" i="3"/>
  <c r="I40" i="3"/>
  <c r="H40" i="3"/>
  <c r="G40" i="3"/>
  <c r="F40" i="3"/>
  <c r="E40" i="3"/>
  <c r="D40" i="3"/>
  <c r="C40" i="3"/>
  <c r="F39" i="3"/>
  <c r="D39" i="3"/>
  <c r="C39" i="3"/>
  <c r="J38" i="3"/>
  <c r="J40" i="3" s="1"/>
  <c r="K36" i="3"/>
  <c r="I36" i="3"/>
  <c r="H36" i="3"/>
  <c r="G36" i="3"/>
  <c r="F36" i="3"/>
  <c r="E36" i="3"/>
  <c r="D36" i="3"/>
  <c r="C36" i="3"/>
  <c r="H35" i="3"/>
  <c r="F35" i="3"/>
  <c r="E35" i="3"/>
  <c r="D35" i="3"/>
  <c r="C35" i="3"/>
  <c r="J34" i="3"/>
  <c r="J36" i="3" s="1"/>
  <c r="J30" i="3"/>
  <c r="K28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J26" i="3"/>
  <c r="J28" i="3" s="1"/>
  <c r="K24" i="3"/>
  <c r="I24" i="3"/>
  <c r="H24" i="3"/>
  <c r="G24" i="3"/>
  <c r="F24" i="3"/>
  <c r="E24" i="3"/>
  <c r="D24" i="3"/>
  <c r="C24" i="3"/>
  <c r="J22" i="3"/>
  <c r="K18" i="3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K14" i="3"/>
  <c r="J14" i="3"/>
  <c r="I14" i="3"/>
  <c r="H14" i="3"/>
  <c r="G14" i="3"/>
  <c r="F14" i="3"/>
  <c r="E14" i="3"/>
  <c r="D14" i="3"/>
  <c r="C14" i="3"/>
  <c r="J13" i="3"/>
  <c r="I13" i="3"/>
  <c r="H13" i="3"/>
  <c r="G13" i="3"/>
  <c r="F13" i="3"/>
  <c r="E13" i="3"/>
  <c r="D13" i="3"/>
  <c r="C13" i="3"/>
  <c r="BE134" i="1"/>
  <c r="BA134" i="1"/>
  <c r="AZ134" i="1"/>
  <c r="AY134" i="1"/>
  <c r="AO134" i="1"/>
  <c r="AK134" i="1"/>
  <c r="AG134" i="1"/>
  <c r="AB134" i="1"/>
  <c r="Y134" i="1"/>
  <c r="W134" i="1"/>
  <c r="M134" i="1"/>
  <c r="BG133" i="1"/>
  <c r="BF133" i="1"/>
  <c r="BF134" i="1" s="1"/>
  <c r="BE133" i="1"/>
  <c r="BD133" i="1"/>
  <c r="BC133" i="1"/>
  <c r="BC134" i="1" s="1"/>
  <c r="BB133" i="1"/>
  <c r="BA133" i="1"/>
  <c r="AZ133" i="1"/>
  <c r="AY133" i="1"/>
  <c r="AX133" i="1"/>
  <c r="AW133" i="1"/>
  <c r="AW134" i="1" s="1"/>
  <c r="AV133" i="1"/>
  <c r="AU133" i="1"/>
  <c r="AU134" i="1" s="1"/>
  <c r="AT133" i="1"/>
  <c r="AS133" i="1"/>
  <c r="AS134" i="1" s="1"/>
  <c r="AR133" i="1"/>
  <c r="AR134" i="1" s="1"/>
  <c r="AQ133" i="1"/>
  <c r="AP133" i="1"/>
  <c r="AT134" i="1" s="1"/>
  <c r="AO133" i="1"/>
  <c r="AN133" i="1"/>
  <c r="AM133" i="1"/>
  <c r="AM134" i="1" s="1"/>
  <c r="AL133" i="1"/>
  <c r="AK133" i="1"/>
  <c r="AJ133" i="1"/>
  <c r="AJ134" i="1" s="1"/>
  <c r="AI133" i="1"/>
  <c r="AH133" i="1"/>
  <c r="AG133" i="1"/>
  <c r="AF133" i="1"/>
  <c r="AE133" i="1"/>
  <c r="AE134" i="1" s="1"/>
  <c r="AD133" i="1"/>
  <c r="AC133" i="1"/>
  <c r="AC134" i="1" s="1"/>
  <c r="AB133" i="1"/>
  <c r="AA133" i="1"/>
  <c r="Z133" i="1"/>
  <c r="Y133" i="1"/>
  <c r="X133" i="1"/>
  <c r="W133" i="1"/>
  <c r="V133" i="1"/>
  <c r="U133" i="1"/>
  <c r="U134" i="1" s="1"/>
  <c r="T133" i="1"/>
  <c r="T134" i="1" s="1"/>
  <c r="S133" i="1"/>
  <c r="R133" i="1"/>
  <c r="R134" i="1" s="1"/>
  <c r="Q133" i="1"/>
  <c r="Q134" i="1" s="1"/>
  <c r="P133" i="1"/>
  <c r="O133" i="1"/>
  <c r="O134" i="1" s="1"/>
  <c r="N133" i="1"/>
  <c r="M133" i="1"/>
  <c r="L133" i="1"/>
  <c r="L134" i="1" s="1"/>
  <c r="K133" i="1"/>
  <c r="J133" i="1"/>
  <c r="N134" i="1" s="1"/>
  <c r="I133" i="1"/>
  <c r="I134" i="1" s="1"/>
  <c r="H133" i="1"/>
  <c r="G133" i="1"/>
  <c r="G134" i="1" s="1"/>
  <c r="F133" i="1"/>
  <c r="E133" i="1"/>
  <c r="D133" i="1"/>
  <c r="C133" i="1"/>
  <c r="B133" i="1"/>
  <c r="F134" i="1" s="1"/>
  <c r="BE130" i="1"/>
  <c r="BA130" i="1"/>
  <c r="AZ130" i="1"/>
  <c r="AU130" i="1"/>
  <c r="AL130" i="1"/>
  <c r="AH130" i="1"/>
  <c r="AG130" i="1"/>
  <c r="AC130" i="1"/>
  <c r="Y130" i="1"/>
  <c r="W130" i="1"/>
  <c r="T130" i="1"/>
  <c r="Q130" i="1"/>
  <c r="O130" i="1"/>
  <c r="N130" i="1"/>
  <c r="K130" i="1"/>
  <c r="F130" i="1"/>
  <c r="BG129" i="1"/>
  <c r="BG130" i="1" s="1"/>
  <c r="BF129" i="1"/>
  <c r="BF130" i="1" s="1"/>
  <c r="BE129" i="1"/>
  <c r="BC129" i="1"/>
  <c r="BB129" i="1"/>
  <c r="BB130" i="1" s="1"/>
  <c r="BA129" i="1"/>
  <c r="AZ129" i="1"/>
  <c r="BD130" i="1" s="1"/>
  <c r="AY129" i="1"/>
  <c r="AY130" i="1" s="1"/>
  <c r="AX129" i="1"/>
  <c r="AX130" i="1" s="1"/>
  <c r="AW129" i="1"/>
  <c r="AW130" i="1" s="1"/>
  <c r="AV129" i="1"/>
  <c r="AU129" i="1"/>
  <c r="AT129" i="1"/>
  <c r="AT130" i="1" s="1"/>
  <c r="AS129" i="1"/>
  <c r="AR129" i="1"/>
  <c r="AR130" i="1" s="1"/>
  <c r="AQ129" i="1"/>
  <c r="AQ130" i="1" s="1"/>
  <c r="AP129" i="1"/>
  <c r="AP130" i="1" s="1"/>
  <c r="AO129" i="1"/>
  <c r="AO130" i="1" s="1"/>
  <c r="AN129" i="1"/>
  <c r="AM129" i="1"/>
  <c r="AL129" i="1"/>
  <c r="AK129" i="1"/>
  <c r="AJ129" i="1"/>
  <c r="AJ130" i="1" s="1"/>
  <c r="AI129" i="1"/>
  <c r="AI130" i="1" s="1"/>
  <c r="AH129" i="1"/>
  <c r="AG129" i="1"/>
  <c r="AK130" i="1" s="1"/>
  <c r="AF129" i="1"/>
  <c r="AE129" i="1"/>
  <c r="AD129" i="1"/>
  <c r="AD130" i="1" s="1"/>
  <c r="AC129" i="1"/>
  <c r="AB129" i="1"/>
  <c r="AB130" i="1" s="1"/>
  <c r="AA129" i="1"/>
  <c r="AA130" i="1" s="1"/>
  <c r="Z129" i="1"/>
  <c r="Z130" i="1" s="1"/>
  <c r="Y129" i="1"/>
  <c r="X129" i="1"/>
  <c r="W129" i="1"/>
  <c r="V129" i="1"/>
  <c r="V130" i="1" s="1"/>
  <c r="U129" i="1"/>
  <c r="T129" i="1"/>
  <c r="S129" i="1"/>
  <c r="S130" i="1" s="1"/>
  <c r="R129" i="1"/>
  <c r="R130" i="1" s="1"/>
  <c r="Q129" i="1"/>
  <c r="U130" i="1" s="1"/>
  <c r="P129" i="1"/>
  <c r="O129" i="1"/>
  <c r="N129" i="1"/>
  <c r="M129" i="1"/>
  <c r="L129" i="1"/>
  <c r="L130" i="1" s="1"/>
  <c r="K129" i="1"/>
  <c r="J129" i="1"/>
  <c r="J130" i="1" s="1"/>
  <c r="I129" i="1"/>
  <c r="M130" i="1" s="1"/>
  <c r="H129" i="1"/>
  <c r="G129" i="1"/>
  <c r="F129" i="1"/>
  <c r="E129" i="1"/>
  <c r="D129" i="1"/>
  <c r="C129" i="1"/>
  <c r="B129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U95" i="1"/>
  <c r="U95" i="1"/>
  <c r="L95" i="1"/>
  <c r="G95" i="1"/>
  <c r="BH94" i="1"/>
  <c r="BH96" i="1" s="1"/>
  <c r="BG94" i="1"/>
  <c r="BE94" i="1"/>
  <c r="BE96" i="1" s="1"/>
  <c r="BD94" i="1"/>
  <c r="AV94" i="1"/>
  <c r="AV96" i="1" s="1"/>
  <c r="AU94" i="1"/>
  <c r="AR94" i="1"/>
  <c r="AR96" i="1" s="1"/>
  <c r="AM94" i="1"/>
  <c r="AM95" i="1" s="1"/>
  <c r="AI94" i="1"/>
  <c r="Y94" i="1"/>
  <c r="Y96" i="1" s="1"/>
  <c r="U94" i="1"/>
  <c r="U96" i="1" s="1"/>
  <c r="T94" i="1"/>
  <c r="T95" i="1" s="1"/>
  <c r="P94" i="1"/>
  <c r="L94" i="1"/>
  <c r="K94" i="1"/>
  <c r="G94" i="1"/>
  <c r="C94" i="1"/>
  <c r="BH92" i="1"/>
  <c r="BE92" i="1"/>
  <c r="AZ92" i="1"/>
  <c r="AV92" i="1"/>
  <c r="AH92" i="1"/>
  <c r="AG92" i="1"/>
  <c r="Y92" i="1"/>
  <c r="X92" i="1"/>
  <c r="T92" i="1"/>
  <c r="P92" i="1"/>
  <c r="K92" i="1"/>
  <c r="BH91" i="1"/>
  <c r="BD91" i="1"/>
  <c r="AY91" i="1"/>
  <c r="AS91" i="1"/>
  <c r="AJ91" i="1"/>
  <c r="AB91" i="1"/>
  <c r="AA91" i="1"/>
  <c r="X91" i="1"/>
  <c r="S91" i="1"/>
  <c r="BF90" i="1"/>
  <c r="BE90" i="1"/>
  <c r="BD90" i="1"/>
  <c r="BD92" i="1" s="1"/>
  <c r="BC90" i="1"/>
  <c r="BB90" i="1"/>
  <c r="BB92" i="1" s="1"/>
  <c r="BA90" i="1"/>
  <c r="AZ90" i="1"/>
  <c r="AY90" i="1"/>
  <c r="AX90" i="1"/>
  <c r="AW90" i="1"/>
  <c r="AW92" i="1" s="1"/>
  <c r="AV90" i="1"/>
  <c r="AZ91" i="1" s="1"/>
  <c r="AU90" i="1"/>
  <c r="AT90" i="1"/>
  <c r="AT92" i="1" s="1"/>
  <c r="AS90" i="1"/>
  <c r="AS92" i="1" s="1"/>
  <c r="AR90" i="1"/>
  <c r="AQ90" i="1"/>
  <c r="AQ91" i="1" s="1"/>
  <c r="AP90" i="1"/>
  <c r="AP91" i="1" s="1"/>
  <c r="AO90" i="1"/>
  <c r="AO92" i="1" s="1"/>
  <c r="AN90" i="1"/>
  <c r="AR91" i="1" s="1"/>
  <c r="AM90" i="1"/>
  <c r="AL90" i="1"/>
  <c r="AM92" i="1" s="1"/>
  <c r="AK90" i="1"/>
  <c r="AK92" i="1" s="1"/>
  <c r="AJ90" i="1"/>
  <c r="AI90" i="1"/>
  <c r="AI91" i="1" s="1"/>
  <c r="AH90" i="1"/>
  <c r="AH91" i="1" s="1"/>
  <c r="AG90" i="1"/>
  <c r="AF90" i="1"/>
  <c r="AF92" i="1" s="1"/>
  <c r="AE90" i="1"/>
  <c r="AD90" i="1"/>
  <c r="AD92" i="1" s="1"/>
  <c r="AC90" i="1"/>
  <c r="AG91" i="1" s="1"/>
  <c r="AB90" i="1"/>
  <c r="AA90" i="1"/>
  <c r="AB92" i="1" s="1"/>
  <c r="Z90" i="1"/>
  <c r="Y90" i="1"/>
  <c r="X90" i="1"/>
  <c r="W90" i="1"/>
  <c r="V90" i="1"/>
  <c r="U90" i="1"/>
  <c r="T90" i="1"/>
  <c r="S90" i="1"/>
  <c r="R90" i="1"/>
  <c r="R92" i="1" s="1"/>
  <c r="Q90" i="1"/>
  <c r="P90" i="1"/>
  <c r="P91" i="1" s="1"/>
  <c r="O90" i="1"/>
  <c r="O91" i="1" s="1"/>
  <c r="N90" i="1"/>
  <c r="N92" i="1" s="1"/>
  <c r="M90" i="1"/>
  <c r="L90" i="1"/>
  <c r="K90" i="1"/>
  <c r="L92" i="1" s="1"/>
  <c r="J90" i="1"/>
  <c r="J92" i="1" s="1"/>
  <c r="I90" i="1"/>
  <c r="I92" i="1" s="1"/>
  <c r="H90" i="1"/>
  <c r="H91" i="1" s="1"/>
  <c r="G90" i="1"/>
  <c r="F90" i="1"/>
  <c r="F92" i="1" s="1"/>
  <c r="E90" i="1"/>
  <c r="E92" i="1" s="1"/>
  <c r="D90" i="1"/>
  <c r="C90" i="1"/>
  <c r="D92" i="1" s="1"/>
  <c r="B90" i="1"/>
  <c r="BH87" i="1"/>
  <c r="BE87" i="1"/>
  <c r="BD87" i="1"/>
  <c r="AZ87" i="1"/>
  <c r="AV87" i="1"/>
  <c r="AL87" i="1"/>
  <c r="AC87" i="1"/>
  <c r="AB87" i="1"/>
  <c r="Y87" i="1"/>
  <c r="T87" i="1"/>
  <c r="P87" i="1"/>
  <c r="F87" i="1"/>
  <c r="BH86" i="1"/>
  <c r="BG86" i="1"/>
  <c r="BC86" i="1"/>
  <c r="AY86" i="1"/>
  <c r="AN86" i="1"/>
  <c r="AK86" i="1"/>
  <c r="AF86" i="1"/>
  <c r="Y86" i="1"/>
  <c r="X86" i="1"/>
  <c r="Q86" i="1"/>
  <c r="P86" i="1"/>
  <c r="H86" i="1"/>
  <c r="BF85" i="1"/>
  <c r="BE85" i="1"/>
  <c r="BD85" i="1"/>
  <c r="BD86" i="1" s="1"/>
  <c r="BC85" i="1"/>
  <c r="BB85" i="1"/>
  <c r="BA85" i="1"/>
  <c r="BA94" i="1" s="1"/>
  <c r="AZ85" i="1"/>
  <c r="AZ94" i="1" s="1"/>
  <c r="AY85" i="1"/>
  <c r="AX85" i="1"/>
  <c r="AX86" i="1" s="1"/>
  <c r="AW85" i="1"/>
  <c r="AW94" i="1" s="1"/>
  <c r="AV85" i="1"/>
  <c r="AV86" i="1" s="1"/>
  <c r="AU85" i="1"/>
  <c r="AT85" i="1"/>
  <c r="AT94" i="1" s="1"/>
  <c r="AS85" i="1"/>
  <c r="AR85" i="1"/>
  <c r="AR87" i="1" s="1"/>
  <c r="AQ85" i="1"/>
  <c r="AQ94" i="1" s="1"/>
  <c r="AP85" i="1"/>
  <c r="AP86" i="1" s="1"/>
  <c r="AO85" i="1"/>
  <c r="AO94" i="1" s="1"/>
  <c r="AN85" i="1"/>
  <c r="AN94" i="1" s="1"/>
  <c r="AM85" i="1"/>
  <c r="AL85" i="1"/>
  <c r="AL94" i="1" s="1"/>
  <c r="AK85" i="1"/>
  <c r="AK94" i="1" s="1"/>
  <c r="AJ85" i="1"/>
  <c r="AJ87" i="1" s="1"/>
  <c r="AI85" i="1"/>
  <c r="AH85" i="1"/>
  <c r="AH87" i="1" s="1"/>
  <c r="AG85" i="1"/>
  <c r="AG94" i="1" s="1"/>
  <c r="AF85" i="1"/>
  <c r="AF94" i="1" s="1"/>
  <c r="AE85" i="1"/>
  <c r="AD85" i="1"/>
  <c r="AD94" i="1" s="1"/>
  <c r="AC85" i="1"/>
  <c r="AG86" i="1" s="1"/>
  <c r="AB85" i="1"/>
  <c r="AB94" i="1" s="1"/>
  <c r="AA85" i="1"/>
  <c r="Z85" i="1"/>
  <c r="Y85" i="1"/>
  <c r="X85" i="1"/>
  <c r="X94" i="1" s="1"/>
  <c r="W85" i="1"/>
  <c r="V85" i="1"/>
  <c r="U85" i="1"/>
  <c r="U87" i="1" s="1"/>
  <c r="T85" i="1"/>
  <c r="T86" i="1" s="1"/>
  <c r="S85" i="1"/>
  <c r="S94" i="1" s="1"/>
  <c r="R85" i="1"/>
  <c r="S87" i="1" s="1"/>
  <c r="Q85" i="1"/>
  <c r="Q94" i="1" s="1"/>
  <c r="P85" i="1"/>
  <c r="O85" i="1"/>
  <c r="N85" i="1"/>
  <c r="M85" i="1"/>
  <c r="L85" i="1"/>
  <c r="L86" i="1" s="1"/>
  <c r="K85" i="1"/>
  <c r="K86" i="1" s="1"/>
  <c r="J85" i="1"/>
  <c r="K87" i="1" s="1"/>
  <c r="I85" i="1"/>
  <c r="I94" i="1" s="1"/>
  <c r="H85" i="1"/>
  <c r="H94" i="1" s="1"/>
  <c r="G85" i="1"/>
  <c r="F85" i="1"/>
  <c r="E85" i="1"/>
  <c r="I86" i="1" s="1"/>
  <c r="D85" i="1"/>
  <c r="D87" i="1" s="1"/>
  <c r="C85" i="1"/>
  <c r="B85" i="1"/>
  <c r="B94" i="1" s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BH68" i="1"/>
  <c r="AZ68" i="1"/>
  <c r="AN68" i="1"/>
  <c r="AJ68" i="1"/>
  <c r="AB68" i="1"/>
  <c r="T68" i="1"/>
  <c r="L68" i="1"/>
  <c r="H68" i="1"/>
  <c r="AK67" i="1"/>
  <c r="S67" i="1"/>
  <c r="K67" i="1"/>
  <c r="BH66" i="1"/>
  <c r="BG66" i="1"/>
  <c r="BF66" i="1"/>
  <c r="BF68" i="1" s="1"/>
  <c r="BE66" i="1"/>
  <c r="BD66" i="1"/>
  <c r="BD67" i="1" s="1"/>
  <c r="BC66" i="1"/>
  <c r="BB66" i="1"/>
  <c r="BA66" i="1"/>
  <c r="BA68" i="1" s="1"/>
  <c r="AZ66" i="1"/>
  <c r="AY66" i="1"/>
  <c r="AX66" i="1"/>
  <c r="AX68" i="1" s="1"/>
  <c r="AW66" i="1"/>
  <c r="AV66" i="1"/>
  <c r="AV67" i="1" s="1"/>
  <c r="AU66" i="1"/>
  <c r="AT66" i="1"/>
  <c r="AS66" i="1"/>
  <c r="AS68" i="1" s="1"/>
  <c r="AR66" i="1"/>
  <c r="AR68" i="1" s="1"/>
  <c r="AQ66" i="1"/>
  <c r="AP66" i="1"/>
  <c r="AP68" i="1" s="1"/>
  <c r="AO66" i="1"/>
  <c r="AN66" i="1"/>
  <c r="AN67" i="1" s="1"/>
  <c r="AM66" i="1"/>
  <c r="AL66" i="1"/>
  <c r="AL67" i="1" s="1"/>
  <c r="AK66" i="1"/>
  <c r="AK68" i="1" s="1"/>
  <c r="AJ66" i="1"/>
  <c r="AI66" i="1"/>
  <c r="AH66" i="1"/>
  <c r="AH68" i="1" s="1"/>
  <c r="AG66" i="1"/>
  <c r="AF66" i="1"/>
  <c r="AF67" i="1" s="1"/>
  <c r="AE66" i="1"/>
  <c r="AD66" i="1"/>
  <c r="AC66" i="1"/>
  <c r="AC68" i="1" s="1"/>
  <c r="AB66" i="1"/>
  <c r="AA66" i="1"/>
  <c r="Z66" i="1"/>
  <c r="Z68" i="1" s="1"/>
  <c r="Y66" i="1"/>
  <c r="Y68" i="1" s="1"/>
  <c r="X66" i="1"/>
  <c r="X67" i="1" s="1"/>
  <c r="W66" i="1"/>
  <c r="V66" i="1"/>
  <c r="V67" i="1" s="1"/>
  <c r="U66" i="1"/>
  <c r="U68" i="1" s="1"/>
  <c r="T66" i="1"/>
  <c r="S66" i="1"/>
  <c r="R66" i="1"/>
  <c r="R68" i="1" s="1"/>
  <c r="Q66" i="1"/>
  <c r="Q68" i="1" s="1"/>
  <c r="P66" i="1"/>
  <c r="P68" i="1" s="1"/>
  <c r="O66" i="1"/>
  <c r="O68" i="1" s="1"/>
  <c r="N66" i="1"/>
  <c r="M66" i="1"/>
  <c r="M68" i="1" s="1"/>
  <c r="L66" i="1"/>
  <c r="L67" i="1" s="1"/>
  <c r="K66" i="1"/>
  <c r="K68" i="1" s="1"/>
  <c r="J66" i="1"/>
  <c r="J68" i="1" s="1"/>
  <c r="I66" i="1"/>
  <c r="I68" i="1" s="1"/>
  <c r="H66" i="1"/>
  <c r="H67" i="1" s="1"/>
  <c r="G66" i="1"/>
  <c r="G68" i="1" s="1"/>
  <c r="F66" i="1"/>
  <c r="E66" i="1"/>
  <c r="E68" i="1" s="1"/>
  <c r="D66" i="1"/>
  <c r="D68" i="1" s="1"/>
  <c r="C66" i="1"/>
  <c r="C68" i="1" s="1"/>
  <c r="B66" i="1"/>
  <c r="F67" i="1" s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F124" i="2" l="1"/>
  <c r="J124" i="2"/>
  <c r="K124" i="2"/>
  <c r="H159" i="2"/>
  <c r="M123" i="2"/>
  <c r="M124" i="2" s="1"/>
  <c r="E123" i="2"/>
  <c r="K121" i="2"/>
  <c r="C121" i="2"/>
  <c r="N117" i="2"/>
  <c r="F117" i="2"/>
  <c r="L123" i="2"/>
  <c r="L124" i="2" s="1"/>
  <c r="D123" i="2"/>
  <c r="D124" i="2" s="1"/>
  <c r="J121" i="2"/>
  <c r="O82" i="2"/>
  <c r="I121" i="2"/>
  <c r="P96" i="1"/>
  <c r="BA95" i="1"/>
  <c r="BA96" i="1"/>
  <c r="AL96" i="1"/>
  <c r="BF67" i="1"/>
  <c r="AQ68" i="1"/>
  <c r="AD134" i="1"/>
  <c r="Z134" i="1"/>
  <c r="AA67" i="1"/>
  <c r="AI67" i="1"/>
  <c r="AQ67" i="1"/>
  <c r="AY67" i="1"/>
  <c r="BG67" i="1"/>
  <c r="U67" i="1"/>
  <c r="X68" i="1"/>
  <c r="H95" i="1"/>
  <c r="X95" i="1"/>
  <c r="AF95" i="1"/>
  <c r="U86" i="1"/>
  <c r="J87" i="1"/>
  <c r="AT91" i="1"/>
  <c r="O92" i="1"/>
  <c r="C96" i="1"/>
  <c r="AC94" i="1"/>
  <c r="P95" i="1"/>
  <c r="G130" i="1"/>
  <c r="AE130" i="1"/>
  <c r="AM130" i="1"/>
  <c r="BC130" i="1"/>
  <c r="K134" i="1"/>
  <c r="AA134" i="1"/>
  <c r="AI134" i="1"/>
  <c r="AQ134" i="1"/>
  <c r="BG134" i="1"/>
  <c r="AL134" i="1"/>
  <c r="AH134" i="1"/>
  <c r="AX134" i="1"/>
  <c r="BB134" i="1"/>
  <c r="T67" i="1"/>
  <c r="AB67" i="1"/>
  <c r="AJ67" i="1"/>
  <c r="AR67" i="1"/>
  <c r="AZ67" i="1"/>
  <c r="BH67" i="1"/>
  <c r="M67" i="1"/>
  <c r="AP67" i="1"/>
  <c r="AA68" i="1"/>
  <c r="AV68" i="1"/>
  <c r="I96" i="1"/>
  <c r="Q96" i="1"/>
  <c r="Q95" i="1"/>
  <c r="AG96" i="1"/>
  <c r="AG95" i="1"/>
  <c r="AO96" i="1"/>
  <c r="AO95" i="1"/>
  <c r="AW96" i="1"/>
  <c r="AT86" i="1"/>
  <c r="AK87" i="1"/>
  <c r="Q91" i="1"/>
  <c r="Y91" i="1"/>
  <c r="BE91" i="1"/>
  <c r="AP92" i="1"/>
  <c r="AR95" i="1"/>
  <c r="H96" i="1"/>
  <c r="J134" i="1"/>
  <c r="N67" i="1"/>
  <c r="AP94" i="1"/>
  <c r="AQ96" i="1" s="1"/>
  <c r="AP87" i="1"/>
  <c r="BG92" i="1"/>
  <c r="BF92" i="1"/>
  <c r="BF91" i="1"/>
  <c r="K95" i="1"/>
  <c r="K96" i="1"/>
  <c r="F68" i="1"/>
  <c r="N68" i="1"/>
  <c r="V68" i="1"/>
  <c r="AD68" i="1"/>
  <c r="AL68" i="1"/>
  <c r="AT68" i="1"/>
  <c r="BB68" i="1"/>
  <c r="G67" i="1"/>
  <c r="O67" i="1"/>
  <c r="Z67" i="1"/>
  <c r="AT67" i="1"/>
  <c r="AF68" i="1"/>
  <c r="C87" i="1"/>
  <c r="S96" i="1"/>
  <c r="AA87" i="1"/>
  <c r="AI87" i="1"/>
  <c r="AQ95" i="1"/>
  <c r="AY87" i="1"/>
  <c r="AC86" i="1"/>
  <c r="AQ87" i="1"/>
  <c r="S92" i="1"/>
  <c r="I91" i="1"/>
  <c r="L96" i="1"/>
  <c r="Y95" i="1"/>
  <c r="AV95" i="1"/>
  <c r="AN96" i="1"/>
  <c r="Z94" i="1"/>
  <c r="AD95" i="1" s="1"/>
  <c r="Z87" i="1"/>
  <c r="Z86" i="1"/>
  <c r="AX92" i="1"/>
  <c r="AX91" i="1"/>
  <c r="W68" i="1"/>
  <c r="W67" i="1"/>
  <c r="AE68" i="1"/>
  <c r="AE67" i="1"/>
  <c r="AM68" i="1"/>
  <c r="AM67" i="1"/>
  <c r="AU68" i="1"/>
  <c r="AU67" i="1"/>
  <c r="BC68" i="1"/>
  <c r="BC67" i="1"/>
  <c r="P67" i="1"/>
  <c r="AC67" i="1"/>
  <c r="AX67" i="1"/>
  <c r="AI68" i="1"/>
  <c r="BD68" i="1"/>
  <c r="AB95" i="1"/>
  <c r="AZ95" i="1"/>
  <c r="AT87" i="1"/>
  <c r="J91" i="1"/>
  <c r="AY92" i="1"/>
  <c r="AM96" i="1"/>
  <c r="S134" i="1"/>
  <c r="Y67" i="1"/>
  <c r="AY68" i="1"/>
  <c r="J94" i="1"/>
  <c r="J86" i="1"/>
  <c r="AH94" i="1"/>
  <c r="AH86" i="1"/>
  <c r="BF94" i="1"/>
  <c r="BF86" i="1"/>
  <c r="BG87" i="1"/>
  <c r="BF87" i="1"/>
  <c r="BB91" i="1"/>
  <c r="I67" i="1"/>
  <c r="Q67" i="1"/>
  <c r="AD67" i="1"/>
  <c r="BA67" i="1"/>
  <c r="BG68" i="1"/>
  <c r="E87" i="1"/>
  <c r="E94" i="1"/>
  <c r="I95" i="1" s="1"/>
  <c r="M87" i="1"/>
  <c r="M94" i="1"/>
  <c r="AK95" i="1"/>
  <c r="AK96" i="1"/>
  <c r="AS87" i="1"/>
  <c r="AS94" i="1"/>
  <c r="AS86" i="1"/>
  <c r="BA87" i="1"/>
  <c r="BA86" i="1"/>
  <c r="M86" i="1"/>
  <c r="M92" i="1"/>
  <c r="M91" i="1"/>
  <c r="U92" i="1"/>
  <c r="U91" i="1"/>
  <c r="AC92" i="1"/>
  <c r="AC91" i="1"/>
  <c r="BA92" i="1"/>
  <c r="BA91" i="1"/>
  <c r="N91" i="1"/>
  <c r="AK91" i="1"/>
  <c r="T96" i="1"/>
  <c r="BD95" i="1"/>
  <c r="V134" i="1"/>
  <c r="AP134" i="1"/>
  <c r="AS67" i="1"/>
  <c r="R94" i="1"/>
  <c r="R87" i="1"/>
  <c r="R86" i="1"/>
  <c r="AX94" i="1"/>
  <c r="AX87" i="1"/>
  <c r="Z91" i="1"/>
  <c r="Z92" i="1"/>
  <c r="AQ92" i="1"/>
  <c r="AG68" i="1"/>
  <c r="AG67" i="1"/>
  <c r="AO68" i="1"/>
  <c r="AO67" i="1"/>
  <c r="AW68" i="1"/>
  <c r="AW67" i="1"/>
  <c r="BE68" i="1"/>
  <c r="BE67" i="1"/>
  <c r="J67" i="1"/>
  <c r="R67" i="1"/>
  <c r="AH67" i="1"/>
  <c r="BB67" i="1"/>
  <c r="S68" i="1"/>
  <c r="F86" i="1"/>
  <c r="F94" i="1"/>
  <c r="N86" i="1"/>
  <c r="N87" i="1"/>
  <c r="N94" i="1"/>
  <c r="V86" i="1"/>
  <c r="V87" i="1"/>
  <c r="V94" i="1"/>
  <c r="AD86" i="1"/>
  <c r="AD87" i="1"/>
  <c r="AL86" i="1"/>
  <c r="AT95" i="1"/>
  <c r="AT96" i="1"/>
  <c r="BB87" i="1"/>
  <c r="BB94" i="1"/>
  <c r="BB86" i="1"/>
  <c r="F91" i="1"/>
  <c r="V92" i="1"/>
  <c r="V91" i="1"/>
  <c r="AD91" i="1"/>
  <c r="AL92" i="1"/>
  <c r="AL91" i="1"/>
  <c r="R91" i="1"/>
  <c r="G92" i="1"/>
  <c r="AU96" i="1"/>
  <c r="BE95" i="1"/>
  <c r="H105" i="3"/>
  <c r="G105" i="3"/>
  <c r="F105" i="3"/>
  <c r="E105" i="3"/>
  <c r="D105" i="3"/>
  <c r="C105" i="3"/>
  <c r="G87" i="1"/>
  <c r="O87" i="1"/>
  <c r="W87" i="1"/>
  <c r="AE87" i="1"/>
  <c r="AM87" i="1"/>
  <c r="AU87" i="1"/>
  <c r="BC87" i="1"/>
  <c r="AQ86" i="1"/>
  <c r="AZ86" i="1"/>
  <c r="L87" i="1"/>
  <c r="AN87" i="1"/>
  <c r="AW87" i="1"/>
  <c r="G91" i="1"/>
  <c r="W91" i="1"/>
  <c r="AE91" i="1"/>
  <c r="AM91" i="1"/>
  <c r="AU91" i="1"/>
  <c r="BC91" i="1"/>
  <c r="K91" i="1"/>
  <c r="T91" i="1"/>
  <c r="AV91" i="1"/>
  <c r="H92" i="1"/>
  <c r="Q92" i="1"/>
  <c r="AI92" i="1"/>
  <c r="AR92" i="1"/>
  <c r="D94" i="1"/>
  <c r="D96" i="1" s="1"/>
  <c r="AE94" i="1"/>
  <c r="I105" i="3"/>
  <c r="S86" i="1"/>
  <c r="AA86" i="1"/>
  <c r="AI86" i="1"/>
  <c r="AR86" i="1"/>
  <c r="AF87" i="1"/>
  <c r="AO87" i="1"/>
  <c r="L91" i="1"/>
  <c r="AN91" i="1"/>
  <c r="AW91" i="1"/>
  <c r="AA92" i="1"/>
  <c r="AJ92" i="1"/>
  <c r="BC92" i="1"/>
  <c r="W94" i="1"/>
  <c r="X96" i="1" s="1"/>
  <c r="AY94" i="1"/>
  <c r="AZ96" i="1" s="1"/>
  <c r="BH95" i="1"/>
  <c r="I130" i="1"/>
  <c r="AS130" i="1"/>
  <c r="J105" i="3"/>
  <c r="E135" i="3"/>
  <c r="AO86" i="1"/>
  <c r="AW86" i="1"/>
  <c r="BE86" i="1"/>
  <c r="AB86" i="1"/>
  <c r="AJ86" i="1"/>
  <c r="X87" i="1"/>
  <c r="AG87" i="1"/>
  <c r="AF91" i="1"/>
  <c r="AO91" i="1"/>
  <c r="BG91" i="1"/>
  <c r="AU92" i="1"/>
  <c r="O94" i="1"/>
  <c r="S95" i="1" s="1"/>
  <c r="H43" i="3"/>
  <c r="G43" i="3"/>
  <c r="F43" i="3"/>
  <c r="E43" i="3"/>
  <c r="D43" i="3"/>
  <c r="C43" i="3"/>
  <c r="F136" i="3"/>
  <c r="F135" i="3"/>
  <c r="I23" i="3"/>
  <c r="H23" i="3"/>
  <c r="G23" i="3"/>
  <c r="F23" i="3"/>
  <c r="E23" i="3"/>
  <c r="D23" i="3"/>
  <c r="AU86" i="1"/>
  <c r="H87" i="1"/>
  <c r="Q87" i="1"/>
  <c r="C92" i="1"/>
  <c r="AE92" i="1"/>
  <c r="AN92" i="1"/>
  <c r="AA94" i="1"/>
  <c r="AJ94" i="1"/>
  <c r="H130" i="1"/>
  <c r="P130" i="1"/>
  <c r="X130" i="1"/>
  <c r="AF130" i="1"/>
  <c r="AN130" i="1"/>
  <c r="AV130" i="1"/>
  <c r="H134" i="1"/>
  <c r="P134" i="1"/>
  <c r="X134" i="1"/>
  <c r="AF134" i="1"/>
  <c r="AN134" i="1"/>
  <c r="AV134" i="1"/>
  <c r="BD134" i="1"/>
  <c r="C23" i="3"/>
  <c r="I102" i="3"/>
  <c r="H102" i="3"/>
  <c r="G102" i="3"/>
  <c r="F102" i="3"/>
  <c r="E102" i="3"/>
  <c r="J107" i="3"/>
  <c r="D102" i="3"/>
  <c r="G86" i="1"/>
  <c r="O86" i="1"/>
  <c r="W86" i="1"/>
  <c r="AE86" i="1"/>
  <c r="AM86" i="1"/>
  <c r="I87" i="1"/>
  <c r="W92" i="1"/>
  <c r="BC94" i="1"/>
  <c r="J23" i="3"/>
  <c r="J24" i="3"/>
  <c r="C102" i="3"/>
  <c r="J27" i="3"/>
  <c r="G35" i="3"/>
  <c r="E39" i="3"/>
  <c r="I47" i="3"/>
  <c r="J47" i="3"/>
  <c r="J48" i="3"/>
  <c r="I35" i="3"/>
  <c r="G39" i="3"/>
  <c r="C47" i="3"/>
  <c r="H135" i="3"/>
  <c r="J35" i="3"/>
  <c r="H39" i="3"/>
  <c r="D47" i="3"/>
  <c r="I135" i="3"/>
  <c r="I39" i="3"/>
  <c r="E47" i="3"/>
  <c r="J135" i="3"/>
  <c r="J136" i="3"/>
  <c r="J39" i="3"/>
  <c r="E124" i="2" l="1"/>
  <c r="N124" i="2"/>
  <c r="AE95" i="1"/>
  <c r="AE96" i="1"/>
  <c r="AC96" i="1"/>
  <c r="AC95" i="1"/>
  <c r="AF96" i="1"/>
  <c r="AA95" i="1"/>
  <c r="AA96" i="1"/>
  <c r="BB95" i="1"/>
  <c r="BB96" i="1"/>
  <c r="AX95" i="1"/>
  <c r="AX96" i="1"/>
  <c r="BC95" i="1"/>
  <c r="BC96" i="1"/>
  <c r="F96" i="1"/>
  <c r="F95" i="1"/>
  <c r="AS95" i="1"/>
  <c r="AS96" i="1"/>
  <c r="AJ95" i="1"/>
  <c r="AJ96" i="1"/>
  <c r="AB96" i="1"/>
  <c r="AP96" i="1"/>
  <c r="AP95" i="1"/>
  <c r="AD96" i="1"/>
  <c r="V95" i="1"/>
  <c r="V96" i="1"/>
  <c r="AH96" i="1"/>
  <c r="AH95" i="1"/>
  <c r="AY95" i="1"/>
  <c r="AY96" i="1"/>
  <c r="N96" i="1"/>
  <c r="N95" i="1"/>
  <c r="AI95" i="1"/>
  <c r="AW95" i="1"/>
  <c r="AN95" i="1"/>
  <c r="G96" i="1"/>
  <c r="BF96" i="1"/>
  <c r="BF95" i="1"/>
  <c r="BG96" i="1"/>
  <c r="M95" i="1"/>
  <c r="M96" i="1"/>
  <c r="G108" i="3"/>
  <c r="F108" i="3"/>
  <c r="E108" i="3"/>
  <c r="D108" i="3"/>
  <c r="C108" i="3"/>
  <c r="J108" i="3"/>
  <c r="I108" i="3"/>
  <c r="H108" i="3"/>
  <c r="O96" i="1"/>
  <c r="O95" i="1"/>
  <c r="W96" i="1"/>
  <c r="W95" i="1"/>
  <c r="BG95" i="1"/>
  <c r="R95" i="1"/>
  <c r="R96" i="1"/>
  <c r="E96" i="1"/>
  <c r="J96" i="1"/>
  <c r="J95" i="1"/>
  <c r="Z95" i="1"/>
  <c r="Z96" i="1"/>
  <c r="BD96" i="1"/>
  <c r="AL95" i="1"/>
  <c r="AI96" i="1"/>
</calcChain>
</file>

<file path=xl/sharedStrings.xml><?xml version="1.0" encoding="utf-8"?>
<sst xmlns="http://schemas.openxmlformats.org/spreadsheetml/2006/main" count="454" uniqueCount="137">
  <si>
    <r>
      <t xml:space="preserve">                     </t>
    </r>
    <r>
      <rPr>
        <b/>
        <sz val="20"/>
        <color rgb="FF333399"/>
        <rFont val="Tahoma"/>
        <family val="2"/>
      </rPr>
      <t>Barometro dell'economia provinciale</t>
    </r>
    <r>
      <rPr>
        <b/>
        <sz val="20"/>
        <color rgb="FF333399"/>
        <rFont val="Tahoma"/>
        <family val="2"/>
      </rPr>
      <t xml:space="preserve">
                  </t>
    </r>
    <r>
      <rPr>
        <b/>
        <sz val="12"/>
        <color rgb="FF333399"/>
        <rFont val="Tahoma"/>
        <family val="2"/>
      </rPr>
      <t>serie storiche trimestrali</t>
    </r>
  </si>
  <si>
    <r>
      <t xml:space="preserve">Ultimo aggiornamento: </t>
    </r>
    <r>
      <rPr>
        <b/>
        <sz val="10"/>
        <color rgb="FF333399"/>
        <rFont val="Tahoma"/>
        <family val="2"/>
      </rPr>
      <t xml:space="preserve">lunedì 9 gennaio 2023 </t>
    </r>
    <r>
      <rPr>
        <sz val="10"/>
        <color rgb="FF333399"/>
        <rFont val="Tahoma"/>
        <family val="2"/>
      </rPr>
      <t>(in giallo i dati aggiornati e/o revisionati)</t>
    </r>
  </si>
  <si>
    <r>
      <t xml:space="preserve">INDICATORI </t>
    </r>
    <r>
      <rPr>
        <sz val="8"/>
        <color theme="1"/>
        <rFont val="Tahoma"/>
        <family val="2"/>
      </rPr>
      <t>(a)</t>
    </r>
  </si>
  <si>
    <t>1°trim.</t>
  </si>
  <si>
    <t>2°trim.</t>
  </si>
  <si>
    <t>3°trim.</t>
  </si>
  <si>
    <t>4°trim.</t>
  </si>
  <si>
    <r>
      <t>DEMOGRAFIE D'IMPRESE</t>
    </r>
    <r>
      <rPr>
        <sz val="10"/>
        <color rgb="FFFFFFFF"/>
        <rFont val="Tahoma"/>
        <family val="2"/>
      </rPr>
      <t xml:space="preserve"> (fonte: Infocamere)</t>
    </r>
  </si>
  <si>
    <r>
      <t>Unità Locali REGISTRATE</t>
    </r>
    <r>
      <rPr>
        <sz val="10"/>
        <color theme="1"/>
        <rFont val="Tahoma"/>
        <family val="2"/>
      </rPr>
      <t xml:space="preserve"> (n.)</t>
    </r>
  </si>
  <si>
    <t>var.% t-4</t>
  </si>
  <si>
    <t>var.% t-1</t>
  </si>
  <si>
    <r>
      <t>di cui:</t>
    </r>
    <r>
      <rPr>
        <b/>
        <sz val="10"/>
        <color theme="1"/>
        <rFont val="Tahoma"/>
        <family val="2"/>
      </rPr>
      <t xml:space="preserve"> Sedi d'Impresa</t>
    </r>
  </si>
  <si>
    <r>
      <t>Unità Locali ATTIVE</t>
    </r>
    <r>
      <rPr>
        <sz val="10"/>
        <color theme="1"/>
        <rFont val="Tahoma"/>
        <family val="2"/>
      </rPr>
      <t xml:space="preserve"> (n.)</t>
    </r>
  </si>
  <si>
    <t>Iscrizioni</t>
  </si>
  <si>
    <t>Cessazioni</t>
  </si>
  <si>
    <r>
      <t>di cui:</t>
    </r>
    <r>
      <rPr>
        <b/>
        <sz val="10"/>
        <color theme="1"/>
        <rFont val="Tahoma"/>
        <family val="2"/>
      </rPr>
      <t xml:space="preserve"> Cessazioni non d'ufficio</t>
    </r>
  </si>
  <si>
    <t>Imprese giovanili attive</t>
  </si>
  <si>
    <t>Imprese femminili attive</t>
  </si>
  <si>
    <t>Imprese straniere attive</t>
  </si>
  <si>
    <t>Imprese artigiane attive</t>
  </si>
  <si>
    <r>
      <t>Fallimenti e concordati</t>
    </r>
    <r>
      <rPr>
        <sz val="10"/>
        <color theme="1"/>
        <rFont val="Tahoma"/>
        <family val="2"/>
      </rPr>
      <t xml:space="preserve"> (n. aperture)</t>
    </r>
  </si>
  <si>
    <t>…</t>
  </si>
  <si>
    <r>
      <t>Scioglimenti e liquidazioni</t>
    </r>
    <r>
      <rPr>
        <sz val="10"/>
        <color theme="1"/>
        <rFont val="Tahoma"/>
        <family val="2"/>
      </rPr>
      <t xml:space="preserve">  (n. aperture)</t>
    </r>
  </si>
  <si>
    <r>
      <t>LAVORO/OCCUPAZIONE</t>
    </r>
    <r>
      <rPr>
        <sz val="10"/>
        <color rgb="FFFFFFFF"/>
        <rFont val="Tahoma"/>
        <family val="2"/>
      </rPr>
      <t xml:space="preserve"> (fonte: Istat, Inps, Veneto Lavoro)</t>
    </r>
  </si>
  <si>
    <r>
      <t xml:space="preserve">Cassa integrazione </t>
    </r>
    <r>
      <rPr>
        <sz val="10"/>
        <color theme="1"/>
        <rFont val="Tahoma"/>
        <family val="2"/>
      </rPr>
      <t>(mgl ore)</t>
    </r>
  </si>
  <si>
    <r>
      <t xml:space="preserve">Assunzioni </t>
    </r>
    <r>
      <rPr>
        <sz val="10"/>
        <color theme="1"/>
        <rFont val="Tahoma"/>
        <family val="2"/>
      </rPr>
      <t>(n.rapporti di lavoro)</t>
    </r>
  </si>
  <si>
    <r>
      <t xml:space="preserve">Cessazioni </t>
    </r>
    <r>
      <rPr>
        <sz val="10"/>
        <color theme="1"/>
        <rFont val="Tahoma"/>
        <family val="2"/>
      </rPr>
      <t>(n.rapporti di lavoro)</t>
    </r>
  </si>
  <si>
    <r>
      <t xml:space="preserve">Saldi </t>
    </r>
    <r>
      <rPr>
        <sz val="10"/>
        <color theme="1"/>
        <rFont val="Tahoma"/>
        <family val="2"/>
      </rPr>
      <t>(n.rapporti di lavoro)</t>
    </r>
  </si>
  <si>
    <r>
      <t>SCAMBI CON L'ESTERO</t>
    </r>
    <r>
      <rPr>
        <sz val="10"/>
        <color rgb="FFFFFFFF"/>
        <rFont val="Tahoma"/>
        <family val="2"/>
      </rPr>
      <t xml:space="preserve"> (fonte: Istat)</t>
    </r>
  </si>
  <si>
    <r>
      <t>Esportazioni</t>
    </r>
    <r>
      <rPr>
        <sz val="10"/>
        <color theme="1"/>
        <rFont val="Tahoma"/>
        <family val="2"/>
      </rPr>
      <t xml:space="preserve"> (mln euro)</t>
    </r>
    <r>
      <rPr>
        <sz val="8"/>
        <color theme="1"/>
        <rFont val="Tahoma"/>
        <family val="2"/>
      </rPr>
      <t xml:space="preserve"> (b)</t>
    </r>
  </si>
  <si>
    <r>
      <t>Importazioni</t>
    </r>
    <r>
      <rPr>
        <sz val="10"/>
        <color theme="1"/>
        <rFont val="Tahoma"/>
        <family val="2"/>
      </rPr>
      <t xml:space="preserve"> (mln euro)</t>
    </r>
    <r>
      <rPr>
        <sz val="8"/>
        <color theme="1"/>
        <rFont val="Tahoma"/>
        <family val="2"/>
      </rPr>
      <t xml:space="preserve"> (b)</t>
    </r>
  </si>
  <si>
    <r>
      <t xml:space="preserve">Saldo comm. </t>
    </r>
    <r>
      <rPr>
        <sz val="10"/>
        <color theme="1"/>
        <rFont val="Tahoma"/>
        <family val="2"/>
      </rPr>
      <t>(mln euro)</t>
    </r>
    <r>
      <rPr>
        <sz val="8"/>
        <color theme="1"/>
        <rFont val="Tahoma"/>
        <family val="2"/>
      </rPr>
      <t xml:space="preserve"> (b)</t>
    </r>
  </si>
  <si>
    <t>var.ass. t-4</t>
  </si>
  <si>
    <t>var.ass. t-1</t>
  </si>
  <si>
    <r>
      <t xml:space="preserve">MERCATO IMMOBILIARE </t>
    </r>
    <r>
      <rPr>
        <sz val="10"/>
        <color rgb="FFFFFFFF"/>
        <rFont val="Tahoma"/>
        <family val="2"/>
      </rPr>
      <t>(fonte: Agenzia Entrate)</t>
    </r>
  </si>
  <si>
    <r>
      <t>Compravendite immobili residenziali</t>
    </r>
    <r>
      <rPr>
        <sz val="10"/>
        <color theme="1"/>
        <rFont val="Tahoma"/>
        <family val="2"/>
      </rPr>
      <t xml:space="preserve"> (c)</t>
    </r>
  </si>
  <si>
    <r>
      <t xml:space="preserve">CREDITO </t>
    </r>
    <r>
      <rPr>
        <sz val="10"/>
        <color rgb="FFFFFFFF"/>
        <rFont val="Tahoma"/>
        <family val="2"/>
      </rPr>
      <t>(fonte: Banca d'Italia)</t>
    </r>
  </si>
  <si>
    <r>
      <t xml:space="preserve">Imprese e Famiglie </t>
    </r>
    <r>
      <rPr>
        <sz val="10"/>
        <color rgb="FFFFFFFF"/>
        <rFont val="Tahoma"/>
        <family val="2"/>
      </rPr>
      <t>(fonte: Banca d'Italia)</t>
    </r>
  </si>
  <si>
    <r>
      <t xml:space="preserve">Prestiti bancari </t>
    </r>
    <r>
      <rPr>
        <sz val="10"/>
        <color theme="1"/>
        <rFont val="Tahoma"/>
        <family val="2"/>
      </rPr>
      <t>(mld euro)</t>
    </r>
  </si>
  <si>
    <r>
      <t>Depositi bancari</t>
    </r>
    <r>
      <rPr>
        <sz val="10"/>
        <color theme="1"/>
        <rFont val="Tahoma"/>
        <family val="2"/>
      </rPr>
      <t xml:space="preserve"> (mld euro)</t>
    </r>
  </si>
  <si>
    <t>Imprese</t>
  </si>
  <si>
    <t>Tasso di deterioramento</t>
  </si>
  <si>
    <t>Famiglie</t>
  </si>
  <si>
    <r>
      <t xml:space="preserve">TURISMO </t>
    </r>
    <r>
      <rPr>
        <sz val="10"/>
        <color rgb="FFFFFFFF"/>
        <rFont val="Tahoma"/>
        <family val="2"/>
      </rPr>
      <t>(fonte: Regione del Veneto)</t>
    </r>
  </si>
  <si>
    <r>
      <t xml:space="preserve">Arrivi turistici </t>
    </r>
    <r>
      <rPr>
        <sz val="10"/>
        <color theme="1"/>
        <rFont val="Tahoma"/>
        <family val="2"/>
      </rPr>
      <t>(mgl)</t>
    </r>
  </si>
  <si>
    <r>
      <t>Presenze turistiche</t>
    </r>
    <r>
      <rPr>
        <sz val="10"/>
        <color theme="1"/>
        <rFont val="Tahoma"/>
        <family val="2"/>
      </rPr>
      <t xml:space="preserve"> (mgl)</t>
    </r>
  </si>
  <si>
    <r>
      <t xml:space="preserve"> INDUSTRIA MANIFATTURIERA (d) </t>
    </r>
    <r>
      <rPr>
        <sz val="10"/>
        <color rgb="FFFFFFFF"/>
        <rFont val="Tahoma"/>
        <family val="2"/>
      </rPr>
      <t>(fonte: Unioncamere Veneto)</t>
    </r>
  </si>
  <si>
    <t>Produzione</t>
  </si>
  <si>
    <t>Fatturato</t>
  </si>
  <si>
    <t>Ordini interni</t>
  </si>
  <si>
    <t>Ordini esteri</t>
  </si>
  <si>
    <t>a) t-4 indica le variazioni percentuali rispetto al corrispondente periodo dell'anno precedente; t-1 indica le variazioni percentuali rispetto al periodo precedente.</t>
  </si>
  <si>
    <t>b) Per il 2020 i dati sono definitivi, per il 2021 i dati sono provvisori.</t>
  </si>
  <si>
    <t>c) Dati riferiti al 2021 sono da considerarsi provvisori</t>
  </si>
  <si>
    <t>d) Dati riferiti alle imprese manifatturiere con più di 9 addetti.</t>
  </si>
  <si>
    <t>Per informazioni, chiarimenti, comunicare con la redazione, segnalare errori, inviare una mail a centrostudi@ven.camcom.it</t>
  </si>
  <si>
    <r>
      <t xml:space="preserve">                     </t>
    </r>
    <r>
      <rPr>
        <b/>
        <sz val="20"/>
        <color rgb="FF333399"/>
        <rFont val="Tahoma"/>
        <family val="2"/>
      </rPr>
      <t>Barometro dell'economia provinciale</t>
    </r>
    <r>
      <rPr>
        <b/>
        <sz val="20"/>
        <color rgb="FF333399"/>
        <rFont val="Tahoma"/>
        <family val="2"/>
      </rPr>
      <t xml:space="preserve">
                  </t>
    </r>
    <r>
      <rPr>
        <b/>
        <sz val="12"/>
        <color rgb="FF333399"/>
        <rFont val="Tahoma"/>
        <family val="2"/>
      </rPr>
      <t>serie storiche annuali</t>
    </r>
  </si>
  <si>
    <t>INDICATORI</t>
  </si>
  <si>
    <r>
      <t>Popolazione</t>
    </r>
    <r>
      <rPr>
        <sz val="10"/>
        <color rgb="FFFFFFFF"/>
        <rFont val="Tahoma"/>
        <family val="2"/>
      </rPr>
      <t xml:space="preserve"> (fonte: Istat) (a)</t>
    </r>
  </si>
  <si>
    <t>Popolazione residente</t>
  </si>
  <si>
    <t>var.% a/a</t>
  </si>
  <si>
    <t>Popolazione residente straniera</t>
  </si>
  <si>
    <t>Start-Up</t>
  </si>
  <si>
    <t>Contratti di rete</t>
  </si>
  <si>
    <r>
      <t>Contratti</t>
    </r>
    <r>
      <rPr>
        <i/>
        <sz val="10"/>
        <color theme="1"/>
        <rFont val="Tahoma"/>
        <family val="2"/>
      </rPr>
      <t xml:space="preserve"> (che coinvolgono soggetti del territorio)</t>
    </r>
  </si>
  <si>
    <r>
      <t>Soggetti</t>
    </r>
    <r>
      <rPr>
        <i/>
        <sz val="10"/>
        <color theme="1"/>
        <rFont val="Tahoma"/>
        <family val="2"/>
      </rPr>
      <t xml:space="preserve"> (del territorio coinvolti in contratti di rete)</t>
    </r>
  </si>
  <si>
    <r>
      <t>VALORE AGGIUNTO</t>
    </r>
    <r>
      <rPr>
        <sz val="10"/>
        <color rgb="FFFFFFFF"/>
        <rFont val="Tahoma"/>
        <family val="2"/>
      </rPr>
      <t xml:space="preserve"> (fonte: Tagliacarne)</t>
    </r>
  </si>
  <si>
    <r>
      <t>Valore aggiunto</t>
    </r>
    <r>
      <rPr>
        <sz val="10"/>
        <color theme="1"/>
        <rFont val="Tahoma"/>
        <family val="2"/>
      </rPr>
      <t xml:space="preserve"> (mln. di euro)</t>
    </r>
  </si>
  <si>
    <r>
      <t>Valore procapite</t>
    </r>
    <r>
      <rPr>
        <sz val="10"/>
        <color theme="1"/>
        <rFont val="Tahoma"/>
        <family val="2"/>
      </rPr>
      <t xml:space="preserve"> (euro)</t>
    </r>
  </si>
  <si>
    <t>Occupati</t>
  </si>
  <si>
    <r>
      <t>Tasso di attività</t>
    </r>
    <r>
      <rPr>
        <sz val="10"/>
        <color theme="1"/>
        <rFont val="Tahoma"/>
        <family val="2"/>
      </rPr>
      <t xml:space="preserve"> (15-64 anni)</t>
    </r>
  </si>
  <si>
    <r>
      <t>Tasso di occupazione</t>
    </r>
    <r>
      <rPr>
        <sz val="10"/>
        <color theme="1"/>
        <rFont val="Tahoma"/>
        <family val="2"/>
      </rPr>
      <t xml:space="preserve"> (15-64 anni)</t>
    </r>
  </si>
  <si>
    <t>Tasso di disoccupazione</t>
  </si>
  <si>
    <r>
      <t>Tasso di disoccupazione giovanile</t>
    </r>
    <r>
      <rPr>
        <sz val="10"/>
        <color theme="1"/>
        <rFont val="Tahoma"/>
        <family val="2"/>
      </rPr>
      <t xml:space="preserve"> (15-34 anni)</t>
    </r>
  </si>
  <si>
    <r>
      <t>Tasso di disoccupazione giovanile</t>
    </r>
    <r>
      <rPr>
        <sz val="10"/>
        <color theme="1"/>
        <rFont val="Tahoma"/>
        <family val="2"/>
      </rPr>
      <t xml:space="preserve"> (15-29 anni)</t>
    </r>
  </si>
  <si>
    <t>-</t>
  </si>
  <si>
    <r>
      <t xml:space="preserve">Tasso di inattività </t>
    </r>
    <r>
      <rPr>
        <sz val="10"/>
        <color theme="1"/>
        <rFont val="Tahoma"/>
        <family val="2"/>
      </rPr>
      <t>(15-64 anni)</t>
    </r>
  </si>
  <si>
    <t>var.ass. a/a</t>
  </si>
  <si>
    <t>….</t>
  </si>
  <si>
    <t>Imprese e Famiglie</t>
  </si>
  <si>
    <r>
      <t xml:space="preserve">COMMERCIO </t>
    </r>
    <r>
      <rPr>
        <sz val="10"/>
        <color rgb="FFFFFFFF"/>
        <rFont val="Tahoma"/>
        <family val="2"/>
      </rPr>
      <t>(fonte: Regione del Veneto)</t>
    </r>
  </si>
  <si>
    <r>
      <t xml:space="preserve">Prezzi al consumo (NIC) </t>
    </r>
    <r>
      <rPr>
        <sz val="10"/>
        <color theme="1"/>
        <rFont val="Tahoma"/>
        <family val="2"/>
      </rPr>
      <t>(d)</t>
    </r>
  </si>
  <si>
    <t>Immatricolazioni auto</t>
  </si>
  <si>
    <t>a) Per le annualità 2008-2010 i dati sono delle ricostruzioni intercensuarie</t>
  </si>
  <si>
    <t>d) Il fenomeno esiste, ma i dati non si conoscono per qualsiasi regione</t>
  </si>
  <si>
    <t xml:space="preserve">                     Barometro dell'economia provinciale
                      ultimo anno disponibile a confronto</t>
  </si>
  <si>
    <t>Anno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</si>
  <si>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</si>
  <si>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</si>
  <si>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</si>
  <si>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</si>
  <si>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</si>
  <si>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</si>
  <si>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</si>
  <si>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</si>
  <si>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</si>
  <si>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>Popolazione (fonte: Istat)</t>
  </si>
  <si>
    <t>% su Veneto</t>
  </si>
  <si>
    <t>% su Italia</t>
  </si>
  <si>
    <t>DEMOGRAFIE D'IMPRESE (fonte: Infocamere)</t>
  </si>
  <si>
    <t>Unità Locali REGISTRATE (n.)</t>
  </si>
  <si>
    <t>di cui: Sedi d'Impresa</t>
  </si>
  <si>
    <t>Unità Locali ATTIVE (n.)</t>
  </si>
  <si>
    <t>di cui: Cessazioni non d'ufficio</t>
  </si>
  <si>
    <t>Fallimenti e concordati (n. aperture)</t>
  </si>
  <si>
    <t>Scioglimenti e liquidazioni  (n. aperture)</t>
  </si>
  <si>
    <t>Contratti (che coinvolgono soggetti del territorio)</t>
  </si>
  <si>
    <t>Soggetti (del territorio coinvolti in contratti di rete)</t>
  </si>
  <si>
    <t>VALORE AGGIUNTO (fonte: Tagliacarne)</t>
  </si>
  <si>
    <t>Valore aggiunto (mln. di euro)</t>
  </si>
  <si>
    <t>Valore procapite (euro)</t>
  </si>
  <si>
    <t>LAVORO/OCCUPAZIONE (fonte: Istat, Inps, Veneto Lavoro)</t>
  </si>
  <si>
    <t>Cassa integrazione (mgl ore)</t>
  </si>
  <si>
    <t>Assunzioni (n.rapporti di lavoro)</t>
  </si>
  <si>
    <t>Cessazioni (n.rapporti di lavoro)</t>
  </si>
  <si>
    <t>Saldi (n.rapporti di lavoro)</t>
  </si>
  <si>
    <t>Tasso di attività (15-64 anni)</t>
  </si>
  <si>
    <t>Tasso di occupazione (15-64 anni)</t>
  </si>
  <si>
    <t>Tasso di disoccupazione giovanile (15-34 anni)</t>
  </si>
  <si>
    <t>Tasso di inattività (15-64 anni)</t>
  </si>
  <si>
    <t>SCAMBI CON L'ESTERO (fonte: Istat)</t>
  </si>
  <si>
    <t>Esportazioni (mln euro) (a)</t>
  </si>
  <si>
    <t>Importazioni (mln euro) (a)</t>
  </si>
  <si>
    <t>Saldo comm. (mln euro) (a)</t>
  </si>
  <si>
    <t>MERCATO IMMOBILIARE (fonte: Agenzia Entrate)</t>
  </si>
  <si>
    <t>Compravendite immobili residenziali (b)</t>
  </si>
  <si>
    <t>CREDITO (fonte: Banca d'Italia)</t>
  </si>
  <si>
    <t>Prestiti bancari (mld euro)</t>
  </si>
  <si>
    <t>Depositi bancari (mld euro)</t>
  </si>
  <si>
    <t>TURISMO (fonte: Regione del Veneto)</t>
  </si>
  <si>
    <t>Arrivi turistici (mgl) (c)</t>
  </si>
  <si>
    <t>Presenze turistiche (mgl) (c)</t>
  </si>
  <si>
    <t>COMMERCIO (fonte: Regione del Veneto)</t>
  </si>
  <si>
    <t>Prezzi al consumo (NIC)</t>
  </si>
  <si>
    <t>(a) I dati per il 2021 sono provvisori</t>
  </si>
  <si>
    <t>(b)  I dati per il 2021 sono provvisori</t>
  </si>
  <si>
    <t>(c) I dati per l'Italia sono provvisori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</si>
</sst>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&quot; &quot;;[Red]&quot;-&quot;0.0&quot; &quot;"/>
    <numFmt numFmtId="165" formatCode="&quot; &quot;#,##0&quot; &quot;;&quot;-&quot;#,##0&quot; &quot;;&quot; -&quot;#&quot; &quot;;&quot; &quot;@&quot; &quot;"/>
    <numFmt numFmtId="166" formatCode="0&quot; &quot;;[Red]&quot;-&quot;0&quot; &quot;"/>
    <numFmt numFmtId="167" formatCode="#,##0.0"/>
    <numFmt numFmtId="168" formatCode="0.0"/>
    <numFmt numFmtId="169" formatCode="#,##0&quot; &quot;;[Red]&quot;-&quot;#,##0&quot; &quot;"/>
    <numFmt numFmtId="170" formatCode="#,##0.0&quot; &quot;;[Red]&quot;-&quot;#,##0.0&quot; &quot;"/>
    <numFmt numFmtId="171" formatCode="&quot; &quot;#,##0&quot; &quot;;&quot;-&quot;#,##0&quot; &quot;;&quot; - &quot;;&quot; &quot;@&quot; &quot;"/>
    <numFmt numFmtId="172" formatCode="&quot; &quot;#,##0.00&quot; &quot;;&quot;-&quot;#,##0.00&quot; &quot;;&quot; -&quot;#&quot; &quot;;&quot; &quot;@&quot; &quot;"/>
    <numFmt numFmtId="173" formatCode="[$€-410]&quot; &quot;#,##0.00;[Red]&quot;-&quot;[$€-410]&quot; &quot;#,##0.00"/>
  </numFmts>
  <fonts count="38" x14ac:knownFonts="1">
    <font>
      <sz val="11"/>
      <color theme="1"/>
      <name val="Arial"/>
      <family val="2"/>
    </font>
    <font>
      <sz val="10"/>
      <color theme="1"/>
      <name val="Lucida Sans"/>
      <family val="2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Tahoma"/>
      <family val="2"/>
    </font>
    <font>
      <b/>
      <sz val="16"/>
      <color rgb="FF333399"/>
      <name val="Tahoma"/>
      <family val="2"/>
    </font>
    <font>
      <b/>
      <sz val="20"/>
      <color rgb="FF333399"/>
      <name val="Tahoma"/>
      <family val="2"/>
    </font>
    <font>
      <b/>
      <sz val="12"/>
      <color rgb="FF333399"/>
      <name val="Tahoma"/>
      <family val="2"/>
    </font>
    <font>
      <sz val="10"/>
      <color rgb="FF333399"/>
      <name val="Tahoma"/>
      <family val="2"/>
    </font>
    <font>
      <b/>
      <sz val="10"/>
      <color rgb="FF333399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10"/>
      <color rgb="FFFFFFFF"/>
      <name val="Tahoma"/>
      <family val="2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8"/>
      <color rgb="FF0000FF"/>
      <name val="Comic Sans MS"/>
      <family val="4"/>
    </font>
    <font>
      <sz val="7.5"/>
      <color rgb="FF000000"/>
      <name val="Verdana"/>
      <family val="2"/>
    </font>
    <font>
      <sz val="10"/>
      <color rgb="FF993300"/>
      <name val="Tahoma"/>
      <family val="2"/>
    </font>
    <font>
      <i/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Arial"/>
      <family val="2"/>
    </font>
    <font>
      <sz val="10"/>
      <color theme="1"/>
      <name val="Century"/>
      <family val="1"/>
    </font>
    <font>
      <b/>
      <sz val="10"/>
      <color rgb="FF0066CC"/>
      <name val="Tahoma"/>
      <family val="2"/>
    </font>
    <font>
      <b/>
      <sz val="16"/>
      <color rgb="FF003366"/>
      <name val="Tahoma"/>
      <family val="2"/>
    </font>
    <font>
      <b/>
      <sz val="10"/>
      <color rgb="FF993300"/>
      <name val="Tahoma"/>
      <family val="2"/>
    </font>
    <font>
      <i/>
      <sz val="10"/>
      <color rgb="FF333399"/>
      <name val="Tahoma"/>
      <family val="2"/>
    </font>
    <font>
      <sz val="10"/>
      <color rgb="FF0066CC"/>
      <name val="Tahoma"/>
      <family val="2"/>
    </font>
    <font>
      <i/>
      <sz val="10"/>
      <color rgb="FF0066CC"/>
      <name val="Tahoma"/>
      <family val="2"/>
    </font>
    <font>
      <b/>
      <sz val="13.5"/>
      <color rgb="FF0066CC"/>
      <name val="Arial"/>
      <family val="2"/>
    </font>
    <font>
      <b/>
      <i/>
      <sz val="10"/>
      <color rgb="FF333399"/>
      <name val="Tahoma"/>
      <family val="2"/>
    </font>
    <font>
      <b/>
      <i/>
      <sz val="10"/>
      <color rgb="FF0066CC"/>
      <name val="Tahoma"/>
      <family val="2"/>
    </font>
    <font>
      <sz val="12"/>
      <color rgb="FF49535D"/>
      <name val="Titillium Web"/>
    </font>
    <font>
      <b/>
      <sz val="10"/>
      <color rgb="FF333399"/>
      <name val="Arial"/>
      <family val="2"/>
    </font>
    <font>
      <b/>
      <sz val="10"/>
      <color rgb="FF0066CC"/>
      <name val="Arial"/>
      <family val="2"/>
    </font>
    <font>
      <sz val="10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CCFF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33339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2E75B6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 style="thin">
        <color rgb="FF333399"/>
      </top>
      <bottom/>
      <diagonal/>
    </border>
    <border>
      <left/>
      <right/>
      <top style="thin">
        <color rgb="FF9933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71" fontId="1" fillId="0" borderId="0"/>
    <xf numFmtId="172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71" fontId="1" fillId="0" borderId="0"/>
    <xf numFmtId="0" fontId="3" fillId="0" borderId="0"/>
    <xf numFmtId="0" fontId="4" fillId="0" borderId="0"/>
    <xf numFmtId="0" fontId="3" fillId="0" borderId="0"/>
    <xf numFmtId="0" fontId="5" fillId="0" borderId="0"/>
    <xf numFmtId="173" fontId="5" fillId="0" borderId="0"/>
  </cellStyleXfs>
  <cellXfs count="253">
    <xf numFmtId="0" fontId="0" fillId="0" borderId="0" xfId="0"/>
    <xf numFmtId="0" fontId="6" fillId="0" borderId="0" xfId="0" applyFont="1"/>
    <xf numFmtId="0" fontId="12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applyFont="1" applyFill="1"/>
    <xf numFmtId="3" fontId="14" fillId="2" borderId="0" xfId="1" applyNumberFormat="1" applyFont="1" applyFill="1" applyBorder="1" applyAlignment="1" applyProtection="1">
      <alignment horizontal="right"/>
    </xf>
    <xf numFmtId="0" fontId="15" fillId="0" borderId="0" xfId="0" applyFont="1"/>
    <xf numFmtId="0" fontId="12" fillId="3" borderId="0" xfId="0" applyFont="1" applyFill="1" applyAlignment="1">
      <alignment horizontal="left"/>
    </xf>
    <xf numFmtId="3" fontId="6" fillId="3" borderId="0" xfId="0" applyNumberFormat="1" applyFont="1" applyFill="1"/>
    <xf numFmtId="3" fontId="12" fillId="3" borderId="0" xfId="0" applyNumberFormat="1" applyFont="1" applyFill="1"/>
    <xf numFmtId="0" fontId="16" fillId="0" borderId="0" xfId="0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1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right"/>
    </xf>
    <xf numFmtId="3" fontId="12" fillId="3" borderId="0" xfId="0" applyNumberFormat="1" applyFont="1" applyFill="1" applyAlignment="1">
      <alignment horizontal="right"/>
    </xf>
    <xf numFmtId="0" fontId="16" fillId="0" borderId="0" xfId="0" applyFont="1"/>
    <xf numFmtId="0" fontId="6" fillId="4" borderId="0" xfId="0" applyFont="1" applyFill="1" applyAlignment="1">
      <alignment horizontal="right"/>
    </xf>
    <xf numFmtId="3" fontId="6" fillId="4" borderId="0" xfId="0" applyNumberFormat="1" applyFont="1" applyFill="1"/>
    <xf numFmtId="0" fontId="6" fillId="4" borderId="0" xfId="0" applyFont="1" applyFill="1"/>
    <xf numFmtId="169" fontId="6" fillId="3" borderId="0" xfId="0" applyNumberFormat="1" applyFont="1" applyFill="1" applyAlignment="1">
      <alignment horizontal="right"/>
    </xf>
    <xf numFmtId="169" fontId="12" fillId="3" borderId="0" xfId="0" applyNumberFormat="1" applyFont="1" applyFill="1" applyAlignment="1">
      <alignment horizontal="right"/>
    </xf>
    <xf numFmtId="3" fontId="18" fillId="0" borderId="0" xfId="0" applyNumberFormat="1" applyFont="1"/>
    <xf numFmtId="3" fontId="19" fillId="0" borderId="0" xfId="0" applyNumberFormat="1" applyFont="1" applyAlignment="1">
      <alignment horizontal="right" wrapText="1"/>
    </xf>
    <xf numFmtId="3" fontId="19" fillId="0" borderId="0" xfId="8" applyNumberFormat="1" applyFont="1" applyAlignment="1">
      <alignment horizontal="right" wrapText="1"/>
    </xf>
    <xf numFmtId="3" fontId="6" fillId="3" borderId="0" xfId="0" applyNumberFormat="1" applyFont="1" applyFill="1" applyProtection="1">
      <protection locked="0"/>
    </xf>
    <xf numFmtId="0" fontId="14" fillId="5" borderId="0" xfId="0" applyFont="1" applyFill="1" applyAlignment="1">
      <alignment horizontal="left" vertical="center"/>
    </xf>
    <xf numFmtId="3" fontId="6" fillId="5" borderId="0" xfId="1" applyNumberFormat="1" applyFont="1" applyFill="1" applyBorder="1" applyAlignment="1" applyProtection="1">
      <alignment horizontal="right"/>
    </xf>
    <xf numFmtId="0" fontId="6" fillId="5" borderId="0" xfId="0" applyFont="1" applyFill="1"/>
    <xf numFmtId="0" fontId="15" fillId="5" borderId="0" xfId="0" applyFont="1" applyFill="1"/>
    <xf numFmtId="167" fontId="6" fillId="3" borderId="0" xfId="0" applyNumberFormat="1" applyFont="1" applyFill="1" applyAlignment="1">
      <alignment horizontal="right"/>
    </xf>
    <xf numFmtId="167" fontId="12" fillId="3" borderId="0" xfId="0" applyNumberFormat="1" applyFont="1" applyFill="1" applyAlignment="1">
      <alignment horizontal="right"/>
    </xf>
    <xf numFmtId="0" fontId="14" fillId="5" borderId="0" xfId="0" applyFont="1" applyFill="1"/>
    <xf numFmtId="3" fontId="4" fillId="0" borderId="0" xfId="0" applyNumberFormat="1" applyFont="1"/>
    <xf numFmtId="0" fontId="16" fillId="3" borderId="0" xfId="0" applyFont="1" applyFill="1" applyAlignment="1">
      <alignment horizontal="right"/>
    </xf>
    <xf numFmtId="170" fontId="6" fillId="3" borderId="0" xfId="0" applyNumberFormat="1" applyFont="1" applyFill="1"/>
    <xf numFmtId="164" fontId="6" fillId="3" borderId="0" xfId="0" applyNumberFormat="1" applyFont="1" applyFill="1"/>
    <xf numFmtId="164" fontId="12" fillId="3" borderId="0" xfId="0" applyNumberFormat="1" applyFont="1" applyFill="1"/>
    <xf numFmtId="170" fontId="6" fillId="3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3" fontId="15" fillId="2" borderId="0" xfId="1" applyNumberFormat="1" applyFont="1" applyFill="1" applyBorder="1" applyAlignment="1" applyProtection="1">
      <alignment horizontal="right"/>
    </xf>
    <xf numFmtId="0" fontId="14" fillId="5" borderId="0" xfId="6" applyFont="1" applyFill="1" applyAlignment="1">
      <alignment horizontal="left" vertical="center"/>
    </xf>
    <xf numFmtId="0" fontId="15" fillId="5" borderId="0" xfId="6" applyFont="1" applyFill="1" applyAlignment="1">
      <alignment horizontal="left" vertical="center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1" fillId="2" borderId="0" xfId="0" applyFont="1" applyFill="1"/>
    <xf numFmtId="0" fontId="25" fillId="2" borderId="0" xfId="0" applyFont="1" applyFill="1" applyAlignment="1">
      <alignment horizontal="left"/>
    </xf>
    <xf numFmtId="3" fontId="12" fillId="3" borderId="0" xfId="0" applyNumberFormat="1" applyFont="1" applyFill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3" fontId="11" fillId="3" borderId="0" xfId="0" applyNumberFormat="1" applyFont="1" applyFill="1" applyAlignment="1">
      <alignment horizontal="right" vertical="center"/>
    </xf>
    <xf numFmtId="3" fontId="25" fillId="3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right" vertical="center"/>
    </xf>
    <xf numFmtId="167" fontId="14" fillId="5" borderId="0" xfId="6" applyNumberFormat="1" applyFont="1" applyFill="1" applyAlignment="1">
      <alignment horizontal="left" vertical="center"/>
    </xf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/>
    <xf numFmtId="0" fontId="6" fillId="6" borderId="0" xfId="0" applyFont="1" applyFill="1"/>
    <xf numFmtId="0" fontId="0" fillId="6" borderId="0" xfId="0" applyFill="1"/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left"/>
    </xf>
    <xf numFmtId="0" fontId="12" fillId="6" borderId="0" xfId="0" applyFont="1" applyFill="1" applyAlignment="1">
      <alignment horizontal="left"/>
    </xf>
    <xf numFmtId="3" fontId="6" fillId="6" borderId="0" xfId="1" applyNumberFormat="1" applyFont="1" applyFill="1" applyBorder="1" applyAlignment="1" applyProtection="1">
      <alignment horizontal="right"/>
    </xf>
    <xf numFmtId="0" fontId="12" fillId="6" borderId="2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/>
    </xf>
    <xf numFmtId="0" fontId="12" fillId="6" borderId="3" xfId="0" applyFont="1" applyFill="1" applyBorder="1"/>
    <xf numFmtId="0" fontId="12" fillId="6" borderId="4" xfId="0" applyFont="1" applyFill="1" applyBorder="1" applyAlignment="1">
      <alignment horizontal="right" vertical="center"/>
    </xf>
    <xf numFmtId="0" fontId="6" fillId="6" borderId="0" xfId="0" applyFont="1" applyFill="1" applyAlignment="1">
      <alignment vertical="center"/>
    </xf>
    <xf numFmtId="3" fontId="12" fillId="6" borderId="0" xfId="1" applyNumberFormat="1" applyFont="1" applyFill="1" applyBorder="1" applyAlignment="1" applyProtection="1">
      <alignment horizontal="right"/>
    </xf>
    <xf numFmtId="165" fontId="12" fillId="6" borderId="0" xfId="2" applyNumberFormat="1" applyFont="1" applyFill="1" applyBorder="1" applyAlignment="1" applyProtection="1"/>
    <xf numFmtId="0" fontId="16" fillId="6" borderId="0" xfId="0" applyFont="1" applyFill="1" applyAlignment="1">
      <alignment horizontal="right"/>
    </xf>
    <xf numFmtId="164" fontId="16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left"/>
    </xf>
    <xf numFmtId="3" fontId="6" fillId="6" borderId="0" xfId="0" applyNumberFormat="1" applyFont="1" applyFill="1" applyAlignment="1">
      <alignment horizontal="right"/>
    </xf>
    <xf numFmtId="3" fontId="6" fillId="6" borderId="0" xfId="0" applyNumberFormat="1" applyFont="1" applyFill="1" applyProtection="1">
      <protection locked="0"/>
    </xf>
    <xf numFmtId="3" fontId="6" fillId="6" borderId="0" xfId="0" applyNumberFormat="1" applyFont="1" applyFill="1"/>
    <xf numFmtId="165" fontId="6" fillId="6" borderId="0" xfId="2" applyNumberFormat="1" applyFont="1" applyFill="1" applyBorder="1" applyAlignment="1" applyProtection="1"/>
    <xf numFmtId="3" fontId="12" fillId="6" borderId="0" xfId="0" applyNumberFormat="1" applyFont="1" applyFill="1"/>
    <xf numFmtId="0" fontId="12" fillId="6" borderId="0" xfId="0" applyFont="1" applyFill="1"/>
    <xf numFmtId="0" fontId="16" fillId="6" borderId="0" xfId="0" applyFont="1" applyFill="1"/>
    <xf numFmtId="0" fontId="17" fillId="6" borderId="0" xfId="0" applyFont="1" applyFill="1"/>
    <xf numFmtId="164" fontId="17" fillId="6" borderId="0" xfId="0" applyNumberFormat="1" applyFont="1" applyFill="1" applyAlignment="1">
      <alignment horizontal="right"/>
    </xf>
    <xf numFmtId="0" fontId="6" fillId="7" borderId="0" xfId="0" applyFont="1" applyFill="1" applyAlignment="1">
      <alignment horizontal="right"/>
    </xf>
    <xf numFmtId="3" fontId="6" fillId="7" borderId="0" xfId="0" applyNumberFormat="1" applyFont="1" applyFill="1"/>
    <xf numFmtId="0" fontId="6" fillId="7" borderId="0" xfId="0" applyFont="1" applyFill="1"/>
    <xf numFmtId="3" fontId="6" fillId="7" borderId="0" xfId="1" applyNumberFormat="1" applyFont="1" applyFill="1" applyBorder="1" applyAlignment="1" applyProtection="1">
      <alignment horizontal="right"/>
    </xf>
    <xf numFmtId="169" fontId="16" fillId="6" borderId="0" xfId="0" applyNumberFormat="1" applyFont="1" applyFill="1" applyAlignment="1">
      <alignment horizontal="right"/>
    </xf>
    <xf numFmtId="168" fontId="6" fillId="6" borderId="0" xfId="0" applyNumberFormat="1" applyFont="1" applyFill="1"/>
    <xf numFmtId="168" fontId="12" fillId="6" borderId="0" xfId="0" applyNumberFormat="1" applyFont="1" applyFill="1"/>
    <xf numFmtId="3" fontId="18" fillId="6" borderId="0" xfId="0" applyNumberFormat="1" applyFont="1" applyFill="1"/>
    <xf numFmtId="0" fontId="6" fillId="6" borderId="0" xfId="0" applyFont="1" applyFill="1" applyAlignment="1">
      <alignment horizontal="right"/>
    </xf>
    <xf numFmtId="167" fontId="6" fillId="6" borderId="0" xfId="0" applyNumberFormat="1" applyFont="1" applyFill="1"/>
    <xf numFmtId="166" fontId="16" fillId="6" borderId="0" xfId="0" applyNumberFormat="1" applyFont="1" applyFill="1" applyAlignment="1">
      <alignment horizontal="right"/>
    </xf>
    <xf numFmtId="167" fontId="6" fillId="6" borderId="0" xfId="0" applyNumberFormat="1" applyFont="1" applyFill="1" applyAlignment="1">
      <alignment horizontal="right"/>
    </xf>
    <xf numFmtId="167" fontId="16" fillId="6" borderId="0" xfId="0" applyNumberFormat="1" applyFont="1" applyFill="1" applyAlignment="1">
      <alignment horizontal="right"/>
    </xf>
    <xf numFmtId="167" fontId="17" fillId="6" borderId="0" xfId="0" applyNumberFormat="1" applyFont="1" applyFill="1" applyAlignment="1">
      <alignment horizontal="right"/>
    </xf>
    <xf numFmtId="167" fontId="12" fillId="6" borderId="0" xfId="0" applyNumberFormat="1" applyFont="1" applyFill="1" applyAlignment="1">
      <alignment horizontal="right"/>
    </xf>
    <xf numFmtId="170" fontId="6" fillId="6" borderId="0" xfId="0" applyNumberFormat="1" applyFont="1" applyFill="1"/>
    <xf numFmtId="164" fontId="6" fillId="6" borderId="0" xfId="0" applyNumberFormat="1" applyFont="1" applyFill="1"/>
    <xf numFmtId="0" fontId="13" fillId="6" borderId="0" xfId="0" applyFont="1" applyFill="1" applyAlignment="1">
      <alignment horizontal="left"/>
    </xf>
    <xf numFmtId="0" fontId="13" fillId="6" borderId="0" xfId="0" applyFont="1" applyFill="1"/>
    <xf numFmtId="0" fontId="13" fillId="6" borderId="0" xfId="0" applyFont="1" applyFill="1" applyAlignment="1">
      <alignment horizontal="left" wrapText="1"/>
    </xf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/>
    <xf numFmtId="0" fontId="16" fillId="6" borderId="5" xfId="0" applyFont="1" applyFill="1" applyBorder="1" applyAlignment="1">
      <alignment horizontal="left"/>
    </xf>
    <xf numFmtId="0" fontId="16" fillId="6" borderId="5" xfId="0" applyFont="1" applyFill="1" applyBorder="1"/>
    <xf numFmtId="0" fontId="16" fillId="6" borderId="6" xfId="0" applyFont="1" applyFill="1" applyBorder="1"/>
    <xf numFmtId="0" fontId="15" fillId="6" borderId="0" xfId="0" applyFont="1" applyFill="1"/>
    <xf numFmtId="0" fontId="12" fillId="6" borderId="1" xfId="0" applyFont="1" applyFill="1" applyBorder="1"/>
    <xf numFmtId="0" fontId="11" fillId="6" borderId="1" xfId="0" applyFont="1" applyFill="1" applyBorder="1"/>
    <xf numFmtId="0" fontId="25" fillId="6" borderId="1" xfId="0" applyFont="1" applyFill="1" applyBorder="1"/>
    <xf numFmtId="0" fontId="26" fillId="6" borderId="0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/>
    </xf>
    <xf numFmtId="0" fontId="11" fillId="6" borderId="0" xfId="0" applyFont="1" applyFill="1"/>
    <xf numFmtId="0" fontId="25" fillId="6" borderId="0" xfId="0" applyFont="1" applyFill="1"/>
    <xf numFmtId="0" fontId="20" fillId="6" borderId="0" xfId="0" applyFont="1" applyFill="1"/>
    <xf numFmtId="0" fontId="27" fillId="6" borderId="0" xfId="0" applyFont="1" applyFill="1"/>
    <xf numFmtId="0" fontId="10" fillId="6" borderId="0" xfId="0" applyFont="1" applyFill="1"/>
    <xf numFmtId="0" fontId="12" fillId="6" borderId="2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25" fillId="6" borderId="2" xfId="0" applyFont="1" applyFill="1" applyBorder="1" applyAlignment="1">
      <alignment horizontal="right" vertical="center"/>
    </xf>
    <xf numFmtId="3" fontId="11" fillId="6" borderId="0" xfId="0" applyNumberFormat="1" applyFont="1" applyFill="1" applyAlignment="1">
      <alignment horizontal="right" vertical="center"/>
    </xf>
    <xf numFmtId="3" fontId="25" fillId="6" borderId="0" xfId="0" applyNumberFormat="1" applyFont="1" applyFill="1" applyAlignment="1">
      <alignment horizontal="right" vertical="center"/>
    </xf>
    <xf numFmtId="0" fontId="16" fillId="6" borderId="0" xfId="0" applyFont="1" applyFill="1" applyAlignment="1">
      <alignment horizontal="center"/>
    </xf>
    <xf numFmtId="167" fontId="17" fillId="6" borderId="0" xfId="0" applyNumberFormat="1" applyFont="1" applyFill="1" applyAlignment="1">
      <alignment horizontal="right" vertical="center"/>
    </xf>
    <xf numFmtId="167" fontId="16" fillId="6" borderId="0" xfId="0" applyNumberFormat="1" applyFont="1" applyFill="1" applyAlignment="1">
      <alignment horizontal="right" vertical="center"/>
    </xf>
    <xf numFmtId="167" fontId="28" fillId="6" borderId="0" xfId="0" applyNumberFormat="1" applyFont="1" applyFill="1" applyAlignment="1">
      <alignment horizontal="right" vertical="center"/>
    </xf>
    <xf numFmtId="3" fontId="29" fillId="6" borderId="0" xfId="0" applyNumberFormat="1" applyFont="1" applyFill="1" applyAlignment="1">
      <alignment horizontal="right" vertical="center"/>
    </xf>
    <xf numFmtId="167" fontId="30" fillId="6" borderId="0" xfId="0" applyNumberFormat="1" applyFont="1" applyFill="1" applyAlignment="1">
      <alignment horizontal="right" vertical="center"/>
    </xf>
    <xf numFmtId="3" fontId="12" fillId="6" borderId="0" xfId="0" applyNumberFormat="1" applyFont="1" applyFill="1" applyAlignment="1">
      <alignment horizontal="right" vertical="center"/>
    </xf>
    <xf numFmtId="3" fontId="6" fillId="6" borderId="0" xfId="0" applyNumberFormat="1" applyFont="1" applyFill="1" applyAlignment="1">
      <alignment horizontal="right" vertical="center"/>
    </xf>
    <xf numFmtId="0" fontId="31" fillId="6" borderId="0" xfId="0" applyFont="1" applyFill="1" applyAlignment="1">
      <alignment vertical="center"/>
    </xf>
    <xf numFmtId="164" fontId="17" fillId="6" borderId="0" xfId="0" applyNumberFormat="1" applyFont="1" applyFill="1" applyAlignment="1">
      <alignment horizontal="right" vertical="center"/>
    </xf>
    <xf numFmtId="164" fontId="16" fillId="6" borderId="0" xfId="0" applyNumberFormat="1" applyFont="1" applyFill="1" applyAlignment="1">
      <alignment horizontal="right" vertical="center"/>
    </xf>
    <xf numFmtId="164" fontId="32" fillId="6" borderId="0" xfId="0" applyNumberFormat="1" applyFont="1" applyFill="1" applyAlignment="1">
      <alignment horizontal="right" vertical="center"/>
    </xf>
    <xf numFmtId="164" fontId="33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0" fontId="6" fillId="6" borderId="0" xfId="0" applyFont="1" applyFill="1" applyAlignment="1">
      <alignment horizontal="right" vertical="center"/>
    </xf>
    <xf numFmtId="0" fontId="11" fillId="6" borderId="0" xfId="0" applyFont="1" applyFill="1" applyAlignment="1">
      <alignment horizontal="right" vertical="center"/>
    </xf>
    <xf numFmtId="0" fontId="25" fillId="6" borderId="0" xfId="0" applyFont="1" applyFill="1" applyAlignment="1">
      <alignment horizontal="right" vertical="center"/>
    </xf>
    <xf numFmtId="0" fontId="12" fillId="6" borderId="0" xfId="0" applyFont="1" applyFill="1" applyAlignment="1">
      <alignment horizontal="center"/>
    </xf>
    <xf numFmtId="164" fontId="28" fillId="6" borderId="0" xfId="0" applyNumberFormat="1" applyFont="1" applyFill="1" applyAlignment="1">
      <alignment horizontal="right" vertical="center"/>
    </xf>
    <xf numFmtId="164" fontId="30" fillId="6" borderId="0" xfId="0" applyNumberFormat="1" applyFont="1" applyFill="1" applyAlignment="1">
      <alignment horizontal="right" vertical="center"/>
    </xf>
    <xf numFmtId="3" fontId="12" fillId="6" borderId="0" xfId="0" applyNumberFormat="1" applyFont="1" applyFill="1" applyAlignment="1">
      <alignment horizontal="right"/>
    </xf>
    <xf numFmtId="0" fontId="17" fillId="6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0" fontId="12" fillId="7" borderId="0" xfId="0" applyFont="1" applyFill="1" applyAlignment="1">
      <alignment horizontal="center"/>
    </xf>
    <xf numFmtId="3" fontId="12" fillId="7" borderId="0" xfId="1" applyNumberFormat="1" applyFont="1" applyFill="1" applyBorder="1" applyAlignment="1" applyProtection="1">
      <alignment horizontal="right" vertical="center"/>
    </xf>
    <xf numFmtId="3" fontId="6" fillId="7" borderId="0" xfId="1" applyNumberFormat="1" applyFont="1" applyFill="1" applyBorder="1" applyAlignment="1" applyProtection="1">
      <alignment horizontal="right" vertical="center"/>
    </xf>
    <xf numFmtId="3" fontId="11" fillId="7" borderId="0" xfId="1" applyNumberFormat="1" applyFont="1" applyFill="1" applyBorder="1" applyAlignment="1" applyProtection="1">
      <alignment horizontal="right" vertical="center"/>
    </xf>
    <xf numFmtId="3" fontId="25" fillId="7" borderId="0" xfId="1" applyNumberFormat="1" applyFont="1" applyFill="1" applyBorder="1" applyAlignment="1" applyProtection="1">
      <alignment horizontal="right" vertical="center"/>
    </xf>
    <xf numFmtId="0" fontId="16" fillId="7" borderId="0" xfId="0" applyFont="1" applyFill="1" applyAlignment="1">
      <alignment horizontal="right"/>
    </xf>
    <xf numFmtId="167" fontId="17" fillId="7" borderId="0" xfId="0" applyNumberFormat="1" applyFont="1" applyFill="1" applyAlignment="1">
      <alignment horizontal="right" vertical="center"/>
    </xf>
    <xf numFmtId="167" fontId="16" fillId="7" borderId="0" xfId="0" applyNumberFormat="1" applyFont="1" applyFill="1" applyAlignment="1">
      <alignment horizontal="right" vertical="center"/>
    </xf>
    <xf numFmtId="167" fontId="28" fillId="7" borderId="0" xfId="0" applyNumberFormat="1" applyFont="1" applyFill="1" applyAlignment="1">
      <alignment horizontal="right" vertical="center"/>
    </xf>
    <xf numFmtId="167" fontId="30" fillId="7" borderId="0" xfId="0" applyNumberFormat="1" applyFont="1" applyFill="1" applyAlignment="1">
      <alignment horizontal="right" vertical="center"/>
    </xf>
    <xf numFmtId="164" fontId="16" fillId="7" borderId="0" xfId="0" applyNumberFormat="1" applyFont="1" applyFill="1" applyAlignment="1">
      <alignment horizontal="right"/>
    </xf>
    <xf numFmtId="164" fontId="17" fillId="7" borderId="0" xfId="0" applyNumberFormat="1" applyFont="1" applyFill="1" applyAlignment="1">
      <alignment horizontal="right" vertical="center"/>
    </xf>
    <xf numFmtId="164" fontId="16" fillId="7" borderId="0" xfId="0" applyNumberFormat="1" applyFont="1" applyFill="1" applyAlignment="1">
      <alignment horizontal="right" vertical="center"/>
    </xf>
    <xf numFmtId="164" fontId="28" fillId="7" borderId="0" xfId="0" applyNumberFormat="1" applyFont="1" applyFill="1" applyAlignment="1">
      <alignment horizontal="right" vertical="center"/>
    </xf>
    <xf numFmtId="164" fontId="30" fillId="7" borderId="0" xfId="0" applyNumberFormat="1" applyFont="1" applyFill="1" applyAlignment="1">
      <alignment horizontal="right" vertical="center"/>
    </xf>
    <xf numFmtId="164" fontId="32" fillId="7" borderId="0" xfId="0" applyNumberFormat="1" applyFont="1" applyFill="1" applyAlignment="1">
      <alignment horizontal="right" vertical="center"/>
    </xf>
    <xf numFmtId="164" fontId="33" fillId="7" borderId="0" xfId="0" applyNumberFormat="1" applyFont="1" applyFill="1" applyAlignment="1">
      <alignment horizontal="right" vertical="center"/>
    </xf>
    <xf numFmtId="3" fontId="12" fillId="6" borderId="0" xfId="1" applyNumberFormat="1" applyFont="1" applyFill="1" applyBorder="1" applyAlignment="1" applyProtection="1">
      <alignment horizontal="right" vertical="center"/>
    </xf>
    <xf numFmtId="3" fontId="6" fillId="6" borderId="0" xfId="1" applyNumberFormat="1" applyFont="1" applyFill="1" applyBorder="1" applyAlignment="1" applyProtection="1">
      <alignment horizontal="right" vertical="center"/>
    </xf>
    <xf numFmtId="3" fontId="11" fillId="6" borderId="0" xfId="1" applyNumberFormat="1" applyFont="1" applyFill="1" applyBorder="1" applyAlignment="1" applyProtection="1">
      <alignment horizontal="right" vertical="center"/>
    </xf>
    <xf numFmtId="3" fontId="25" fillId="6" borderId="0" xfId="1" applyNumberFormat="1" applyFont="1" applyFill="1" applyBorder="1" applyAlignment="1" applyProtection="1">
      <alignment horizontal="right" vertical="center"/>
    </xf>
    <xf numFmtId="3" fontId="34" fillId="6" borderId="0" xfId="0" applyNumberFormat="1" applyFont="1" applyFill="1"/>
    <xf numFmtId="167" fontId="32" fillId="6" borderId="0" xfId="0" applyNumberFormat="1" applyFont="1" applyFill="1" applyAlignment="1">
      <alignment horizontal="right" vertical="center"/>
    </xf>
    <xf numFmtId="3" fontId="12" fillId="6" borderId="0" xfId="5" applyNumberFormat="1" applyFont="1" applyFill="1" applyBorder="1" applyAlignment="1" applyProtection="1">
      <alignment horizontal="right" vertical="center"/>
    </xf>
    <xf numFmtId="3" fontId="6" fillId="6" borderId="0" xfId="5" applyNumberFormat="1" applyFont="1" applyFill="1" applyBorder="1" applyAlignment="1" applyProtection="1">
      <alignment horizontal="right" vertical="center"/>
    </xf>
    <xf numFmtId="3" fontId="11" fillId="6" borderId="0" xfId="5" applyNumberFormat="1" applyFont="1" applyFill="1" applyBorder="1" applyAlignment="1" applyProtection="1">
      <alignment horizontal="right" vertical="center"/>
    </xf>
    <xf numFmtId="3" fontId="25" fillId="6" borderId="0" xfId="5" applyNumberFormat="1" applyFont="1" applyFill="1" applyBorder="1" applyAlignment="1" applyProtection="1">
      <alignment horizontal="right" vertical="center"/>
    </xf>
    <xf numFmtId="167" fontId="33" fillId="6" borderId="0" xfId="0" applyNumberFormat="1" applyFont="1" applyFill="1" applyAlignment="1">
      <alignment horizontal="right" vertical="center"/>
    </xf>
    <xf numFmtId="167" fontId="12" fillId="6" borderId="0" xfId="5" applyNumberFormat="1" applyFont="1" applyFill="1" applyBorder="1" applyAlignment="1" applyProtection="1">
      <alignment horizontal="right" vertical="center"/>
    </xf>
    <xf numFmtId="167" fontId="6" fillId="6" borderId="0" xfId="5" applyNumberFormat="1" applyFont="1" applyFill="1" applyBorder="1" applyAlignment="1" applyProtection="1">
      <alignment horizontal="right" vertical="center"/>
    </xf>
    <xf numFmtId="167" fontId="11" fillId="6" borderId="0" xfId="5" applyNumberFormat="1" applyFont="1" applyFill="1" applyBorder="1" applyAlignment="1" applyProtection="1">
      <alignment horizontal="right" vertical="center"/>
    </xf>
    <xf numFmtId="167" fontId="25" fillId="6" borderId="0" xfId="5" applyNumberFormat="1" applyFont="1" applyFill="1" applyBorder="1" applyAlignment="1" applyProtection="1">
      <alignment horizontal="right" vertical="center"/>
    </xf>
    <xf numFmtId="167" fontId="12" fillId="6" borderId="0" xfId="0" applyNumberFormat="1" applyFont="1" applyFill="1" applyAlignment="1">
      <alignment horizontal="right" vertical="center"/>
    </xf>
    <xf numFmtId="167" fontId="6" fillId="6" borderId="0" xfId="0" applyNumberFormat="1" applyFont="1" applyFill="1" applyAlignment="1">
      <alignment horizontal="right" vertical="center"/>
    </xf>
    <xf numFmtId="167" fontId="11" fillId="6" borderId="0" xfId="0" applyNumberFormat="1" applyFont="1" applyFill="1" applyAlignment="1">
      <alignment horizontal="right" vertical="center"/>
    </xf>
    <xf numFmtId="167" fontId="25" fillId="6" borderId="0" xfId="0" applyNumberFormat="1" applyFont="1" applyFill="1" applyAlignment="1">
      <alignment horizontal="right" vertical="center"/>
    </xf>
    <xf numFmtId="164" fontId="12" fillId="6" borderId="0" xfId="0" applyNumberFormat="1" applyFont="1" applyFill="1" applyAlignment="1">
      <alignment horizontal="right" vertical="center"/>
    </xf>
    <xf numFmtId="164" fontId="6" fillId="6" borderId="0" xfId="0" applyNumberFormat="1" applyFont="1" applyFill="1" applyAlignment="1">
      <alignment horizontal="right" vertical="center"/>
    </xf>
    <xf numFmtId="164" fontId="11" fillId="6" borderId="0" xfId="0" applyNumberFormat="1" applyFont="1" applyFill="1" applyAlignment="1">
      <alignment horizontal="right" vertical="center"/>
    </xf>
    <xf numFmtId="164" fontId="25" fillId="6" borderId="0" xfId="0" applyNumberFormat="1" applyFont="1" applyFill="1" applyAlignment="1">
      <alignment horizontal="right" vertical="center"/>
    </xf>
    <xf numFmtId="168" fontId="12" fillId="6" borderId="0" xfId="0" applyNumberFormat="1" applyFont="1" applyFill="1" applyAlignment="1">
      <alignment horizontal="right" vertical="center"/>
    </xf>
    <xf numFmtId="168" fontId="6" fillId="6" borderId="0" xfId="0" applyNumberFormat="1" applyFont="1" applyFill="1" applyAlignment="1">
      <alignment horizontal="right" vertical="center"/>
    </xf>
    <xf numFmtId="168" fontId="11" fillId="6" borderId="0" xfId="0" applyNumberFormat="1" applyFont="1" applyFill="1" applyAlignment="1">
      <alignment horizontal="right" vertical="center"/>
    </xf>
    <xf numFmtId="168" fontId="25" fillId="6" borderId="0" xfId="0" applyNumberFormat="1" applyFont="1" applyFill="1" applyAlignment="1">
      <alignment horizontal="right" vertical="center"/>
    </xf>
    <xf numFmtId="169" fontId="17" fillId="6" borderId="0" xfId="0" applyNumberFormat="1" applyFont="1" applyFill="1" applyAlignment="1">
      <alignment horizontal="right" vertical="center"/>
    </xf>
    <xf numFmtId="169" fontId="16" fillId="6" borderId="0" xfId="0" applyNumberFormat="1" applyFont="1" applyFill="1" applyAlignment="1">
      <alignment horizontal="right" vertical="center"/>
    </xf>
    <xf numFmtId="169" fontId="32" fillId="6" borderId="0" xfId="0" applyNumberFormat="1" applyFont="1" applyFill="1" applyAlignment="1">
      <alignment horizontal="right" vertical="center"/>
    </xf>
    <xf numFmtId="169" fontId="33" fillId="6" borderId="0" xfId="0" applyNumberFormat="1" applyFont="1" applyFill="1" applyAlignment="1">
      <alignment horizontal="right" vertical="center"/>
    </xf>
    <xf numFmtId="0" fontId="35" fillId="6" borderId="0" xfId="0" applyFont="1" applyFill="1"/>
    <xf numFmtId="0" fontId="36" fillId="6" borderId="0" xfId="0" applyFont="1" applyFill="1"/>
    <xf numFmtId="0" fontId="21" fillId="6" borderId="0" xfId="6" applyFont="1" applyFill="1" applyAlignment="1">
      <alignment horizontal="right"/>
    </xf>
    <xf numFmtId="0" fontId="22" fillId="6" borderId="0" xfId="6" applyFont="1" applyFill="1" applyAlignment="1">
      <alignment horizontal="left"/>
    </xf>
    <xf numFmtId="167" fontId="22" fillId="6" borderId="0" xfId="6" applyNumberFormat="1" applyFont="1" applyFill="1" applyAlignment="1">
      <alignment horizontal="right"/>
    </xf>
    <xf numFmtId="167" fontId="37" fillId="6" borderId="0" xfId="6" applyNumberFormat="1" applyFont="1" applyFill="1" applyAlignment="1">
      <alignment horizontal="right"/>
    </xf>
    <xf numFmtId="168" fontId="17" fillId="6" borderId="0" xfId="0" applyNumberFormat="1" applyFont="1" applyFill="1"/>
    <xf numFmtId="168" fontId="16" fillId="6" borderId="0" xfId="0" applyNumberFormat="1" applyFont="1" applyFill="1"/>
    <xf numFmtId="167" fontId="11" fillId="6" borderId="0" xfId="0" applyNumberFormat="1" applyFont="1" applyFill="1"/>
    <xf numFmtId="167" fontId="25" fillId="6" borderId="0" xfId="0" applyNumberFormat="1" applyFont="1" applyFill="1"/>
    <xf numFmtId="0" fontId="3" fillId="6" borderId="0" xfId="6" applyFill="1"/>
    <xf numFmtId="167" fontId="35" fillId="6" borderId="0" xfId="0" applyNumberFormat="1" applyFont="1" applyFill="1"/>
    <xf numFmtId="0" fontId="17" fillId="6" borderId="0" xfId="0" applyFont="1" applyFill="1" applyAlignment="1">
      <alignment horizontal="right" vertical="center"/>
    </xf>
    <xf numFmtId="0" fontId="16" fillId="6" borderId="0" xfId="0" applyFont="1" applyFill="1" applyAlignment="1">
      <alignment horizontal="right" vertical="center"/>
    </xf>
    <xf numFmtId="0" fontId="32" fillId="6" borderId="0" xfId="0" applyFont="1" applyFill="1" applyAlignment="1">
      <alignment horizontal="right" vertical="center"/>
    </xf>
    <xf numFmtId="0" fontId="33" fillId="6" borderId="0" xfId="0" applyFont="1" applyFill="1" applyAlignment="1">
      <alignment horizontal="right" vertical="center"/>
    </xf>
    <xf numFmtId="0" fontId="36" fillId="6" borderId="0" xfId="7" applyFont="1" applyFill="1"/>
    <xf numFmtId="167" fontId="29" fillId="6" borderId="0" xfId="0" applyNumberFormat="1" applyFont="1" applyFill="1" applyAlignment="1">
      <alignment horizontal="right" vertical="center"/>
    </xf>
    <xf numFmtId="170" fontId="12" fillId="6" borderId="0" xfId="0" applyNumberFormat="1" applyFont="1" applyFill="1" applyAlignment="1">
      <alignment horizontal="right" vertical="center"/>
    </xf>
    <xf numFmtId="170" fontId="6" fillId="6" borderId="0" xfId="0" applyNumberFormat="1" applyFont="1" applyFill="1" applyAlignment="1">
      <alignment horizontal="right" vertical="center"/>
    </xf>
    <xf numFmtId="170" fontId="11" fillId="6" borderId="0" xfId="0" applyNumberFormat="1" applyFont="1" applyFill="1" applyAlignment="1">
      <alignment horizontal="right" vertical="center"/>
    </xf>
    <xf numFmtId="170" fontId="25" fillId="6" borderId="0" xfId="0" applyNumberFormat="1" applyFont="1" applyFill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right" vertical="center"/>
    </xf>
    <xf numFmtId="0" fontId="25" fillId="6" borderId="4" xfId="0" applyFont="1" applyFill="1" applyBorder="1" applyAlignment="1">
      <alignment horizontal="right" vertical="center"/>
    </xf>
    <xf numFmtId="165" fontId="12" fillId="7" borderId="0" xfId="2" applyNumberFormat="1" applyFont="1" applyFill="1" applyBorder="1" applyAlignment="1" applyProtection="1"/>
    <xf numFmtId="165" fontId="6" fillId="7" borderId="0" xfId="2" applyNumberFormat="1" applyFont="1" applyFill="1" applyBorder="1" applyAlignment="1" applyProtection="1"/>
    <xf numFmtId="0" fontId="6" fillId="7" borderId="0" xfId="0" applyFont="1" applyFill="1" applyAlignment="1">
      <alignment horizontal="left"/>
    </xf>
    <xf numFmtId="166" fontId="6" fillId="6" borderId="0" xfId="0" applyNumberFormat="1" applyFont="1" applyFill="1"/>
    <xf numFmtId="166" fontId="12" fillId="6" borderId="0" xfId="0" applyNumberFormat="1" applyFont="1" applyFill="1"/>
    <xf numFmtId="3" fontId="12" fillId="7" borderId="0" xfId="1" applyNumberFormat="1" applyFont="1" applyFill="1" applyBorder="1" applyAlignment="1" applyProtection="1">
      <alignment horizontal="right"/>
    </xf>
    <xf numFmtId="164" fontId="6" fillId="6" borderId="0" xfId="0" applyNumberFormat="1" applyFont="1" applyFill="1" applyAlignment="1">
      <alignment horizontal="right"/>
    </xf>
    <xf numFmtId="164" fontId="12" fillId="6" borderId="0" xfId="0" applyNumberFormat="1" applyFont="1" applyFill="1" applyAlignment="1">
      <alignment horizontal="right"/>
    </xf>
    <xf numFmtId="3" fontId="19" fillId="6" borderId="0" xfId="8" applyNumberFormat="1" applyFont="1" applyFill="1" applyAlignment="1">
      <alignment horizontal="right" wrapText="1"/>
    </xf>
    <xf numFmtId="0" fontId="4" fillId="6" borderId="0" xfId="0" applyFont="1" applyFill="1"/>
    <xf numFmtId="0" fontId="23" fillId="6" borderId="0" xfId="0" applyFont="1" applyFill="1"/>
    <xf numFmtId="3" fontId="24" fillId="7" borderId="7" xfId="0" applyNumberFormat="1" applyFont="1" applyFill="1" applyBorder="1" applyAlignment="1">
      <alignment horizontal="right"/>
    </xf>
    <xf numFmtId="3" fontId="12" fillId="7" borderId="0" xfId="0" applyNumberFormat="1" applyFont="1" applyFill="1"/>
    <xf numFmtId="164" fontId="12" fillId="6" borderId="0" xfId="0" applyNumberFormat="1" applyFont="1" applyFill="1"/>
    <xf numFmtId="167" fontId="12" fillId="6" borderId="0" xfId="0" applyNumberFormat="1" applyFont="1" applyFill="1"/>
    <xf numFmtId="0" fontId="13" fillId="6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 wrapText="1"/>
    </xf>
    <xf numFmtId="0" fontId="13" fillId="6" borderId="0" xfId="0" applyFont="1" applyFill="1" applyBorder="1" applyAlignment="1"/>
    <xf numFmtId="0" fontId="16" fillId="6" borderId="5" xfId="0" applyFont="1" applyFill="1" applyBorder="1" applyAlignment="1">
      <alignment horizontal="left"/>
    </xf>
    <xf numFmtId="0" fontId="15" fillId="8" borderId="0" xfId="0" applyFont="1" applyFill="1"/>
    <xf numFmtId="3" fontId="14" fillId="8" borderId="0" xfId="1" applyNumberFormat="1" applyFont="1" applyFill="1" applyBorder="1" applyAlignment="1" applyProtection="1">
      <alignment horizontal="right"/>
    </xf>
    <xf numFmtId="3" fontId="12" fillId="9" borderId="0" xfId="0" applyNumberFormat="1" applyFont="1" applyFill="1"/>
    <xf numFmtId="0" fontId="17" fillId="9" borderId="0" xfId="0" applyFont="1" applyFill="1" applyAlignment="1">
      <alignment horizontal="left"/>
    </xf>
    <xf numFmtId="3" fontId="6" fillId="9" borderId="0" xfId="0" applyNumberFormat="1" applyFont="1" applyFill="1"/>
    <xf numFmtId="0" fontId="12" fillId="9" borderId="0" xfId="0" applyFont="1" applyFill="1" applyAlignment="1">
      <alignment horizontal="left"/>
    </xf>
  </cellXfs>
  <cellStyles count="11">
    <cellStyle name="Excel Built-in Comma [0]" xfId="1"/>
    <cellStyle name="Excel_BuiltIn_Comma" xfId="2"/>
    <cellStyle name="Heading" xfId="3"/>
    <cellStyle name="Heading1" xfId="4"/>
    <cellStyle name="Migliaia [0] 3" xfId="5"/>
    <cellStyle name="Normale" xfId="0" builtinId="0" customBuiltin="1"/>
    <cellStyle name="Normale 14" xfId="6"/>
    <cellStyle name="Normale 5" xfId="7"/>
    <cellStyle name="Normale 7" xfId="8"/>
    <cellStyle name="Result" xfId="9"/>
    <cellStyle name="Result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293040</xdr:colOff>
      <xdr:row>2</xdr:row>
      <xdr:rowOff>0</xdr:rowOff>
    </xdr:from>
    <xdr:ext cx="2224440" cy="428040"/>
    <xdr:pic>
      <xdr:nvPicPr>
        <xdr:cNvPr id="2" name="Immagine 1">
          <a:extLst>
            <a:ext uri="{FF2B5EF4-FFF2-40B4-BE49-F238E27FC236}">
              <a16:creationId xmlns:a16="http://schemas.microsoft.com/office/drawing/2014/main" id="{C7094259-AF5B-062A-03D8-5C82B7959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93040" y="342900"/>
          <a:ext cx="2224440" cy="428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56</xdr:col>
      <xdr:colOff>197640</xdr:colOff>
      <xdr:row>4</xdr:row>
      <xdr:rowOff>99000</xdr:rowOff>
    </xdr:from>
    <xdr:ext cx="2487240" cy="544680"/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99E2BA13-619B-B02B-71D7-E9CD2C54A48E}"/>
            </a:ext>
          </a:extLst>
        </xdr:cNvPr>
        <xdr:cNvSpPr/>
      </xdr:nvSpPr>
      <xdr:spPr>
        <a:xfrm>
          <a:off x="11751465" y="784800"/>
          <a:ext cx="2487240" cy="5446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54720" tIns="41040" rIns="0" bIns="0" anchor="t" anchorCtr="0" compatLnSpc="0">
          <a:noAutofit/>
        </a:bodyPr>
        <a:lstStyle/>
        <a:p>
          <a:pPr lvl="0" algn="r" rtl="0" hangingPunct="0">
            <a:buNone/>
            <a:tabLst/>
          </a:pPr>
          <a:r>
            <a:rPr lang="it-IT" sz="2400" b="0" i="0" u="none" strike="noStrike" kern="1200" baseline="0">
              <a:ln>
                <a:noFill/>
              </a:ln>
              <a:solidFill>
                <a:srgbClr val="5B9BD5"/>
              </a:solidFill>
              <a:latin typeface="Tahoma" pitchFamily="34"/>
              <a:cs typeface="Tahoma" pitchFamily="34"/>
            </a:rPr>
            <a:t>Venezia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1</xdr:row>
      <xdr:rowOff>142875</xdr:rowOff>
    </xdr:from>
    <xdr:ext cx="2224440" cy="428040"/>
    <xdr:pic>
      <xdr:nvPicPr>
        <xdr:cNvPr id="8906" name="Immagine 8905">
          <a:extLst>
            <a:ext uri="{FF2B5EF4-FFF2-40B4-BE49-F238E27FC236}">
              <a16:creationId xmlns:a16="http://schemas.microsoft.com/office/drawing/2014/main" id="{D921E1DC-D926-4C39-B523-6DB12964D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6225" y="295275"/>
          <a:ext cx="2224440" cy="428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409575</xdr:colOff>
      <xdr:row>4</xdr:row>
      <xdr:rowOff>85725</xdr:rowOff>
    </xdr:from>
    <xdr:ext cx="2487240" cy="544680"/>
    <xdr:sp macro="" textlink="">
      <xdr:nvSpPr>
        <xdr:cNvPr id="8907" name="Text Box 9">
          <a:extLst>
            <a:ext uri="{FF2B5EF4-FFF2-40B4-BE49-F238E27FC236}">
              <a16:creationId xmlns:a16="http://schemas.microsoft.com/office/drawing/2014/main" id="{00F3538B-9CC4-4E91-8B4C-C7AE9FCC2992}"/>
            </a:ext>
          </a:extLst>
        </xdr:cNvPr>
        <xdr:cNvSpPr/>
      </xdr:nvSpPr>
      <xdr:spPr>
        <a:xfrm>
          <a:off x="11125200" y="752475"/>
          <a:ext cx="2487240" cy="5446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54720" tIns="41040" rIns="0" bIns="0" anchor="t" anchorCtr="0" compatLnSpc="0">
          <a:noAutofit/>
        </a:bodyPr>
        <a:lstStyle/>
        <a:p>
          <a:pPr lvl="0" algn="r" rtl="0" hangingPunct="0">
            <a:buNone/>
            <a:tabLst/>
          </a:pPr>
          <a:r>
            <a:rPr lang="it-IT" sz="2400" b="0" i="0" u="none" strike="noStrike" kern="1200" baseline="0">
              <a:ln>
                <a:noFill/>
              </a:ln>
              <a:solidFill>
                <a:srgbClr val="5B9BD5"/>
              </a:solidFill>
              <a:latin typeface="Tahoma" pitchFamily="34"/>
              <a:cs typeface="Tahoma" pitchFamily="34"/>
            </a:rPr>
            <a:t>Venezia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</xdr:row>
      <xdr:rowOff>152400</xdr:rowOff>
    </xdr:from>
    <xdr:ext cx="2224440" cy="428040"/>
    <xdr:pic>
      <xdr:nvPicPr>
        <xdr:cNvPr id="22836" name="Immagine 22835">
          <a:extLst>
            <a:ext uri="{FF2B5EF4-FFF2-40B4-BE49-F238E27FC236}">
              <a16:creationId xmlns:a16="http://schemas.microsoft.com/office/drawing/2014/main" id="{74A4E7B1-257A-4C87-B870-079C70637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38125" y="333375"/>
          <a:ext cx="2224440" cy="428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0"/>
  <sheetViews>
    <sheetView tabSelected="1" workbookViewId="0"/>
  </sheetViews>
  <sheetFormatPr defaultRowHeight="12" customHeight="1" x14ac:dyDescent="0.2"/>
  <cols>
    <col min="1" max="1" width="41.625" style="12" customWidth="1"/>
    <col min="2" max="45" width="8.375" style="1" hidden="1" customWidth="1"/>
    <col min="46" max="57" width="10" style="1" customWidth="1"/>
    <col min="58" max="59" width="9.25" style="1" customWidth="1"/>
    <col min="60" max="60" width="8.5" style="1" customWidth="1"/>
    <col min="61" max="66" width="8.5" style="61" customWidth="1"/>
    <col min="67" max="255" width="8.5" style="1" customWidth="1"/>
    <col min="256" max="256" width="41.625" style="1" customWidth="1"/>
    <col min="257" max="1024" width="10.75" customWidth="1"/>
  </cols>
  <sheetData>
    <row r="1" spans="1:256" s="62" customFormat="1" ht="13.9" customHeight="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</row>
    <row r="2" spans="1:256" s="62" customFormat="1" ht="13.9" customHeight="1" x14ac:dyDescent="0.2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s="62" customFormat="1" ht="13.9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s="62" customFormat="1" ht="13.9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spans="1:256" s="62" customFormat="1" ht="13.9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s="62" customFormat="1" ht="13.9" customHeight="1" x14ac:dyDescent="0.2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s="62" customFormat="1" ht="13.9" customHeight="1" x14ac:dyDescent="0.2">
      <c r="A7" s="66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s="62" customFormat="1" ht="13.9" customHeight="1" x14ac:dyDescent="0.2">
      <c r="A8" s="67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8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s="62" customFormat="1" ht="15.75" customHeight="1" x14ac:dyDescent="0.2">
      <c r="A9" s="69" t="s">
        <v>2</v>
      </c>
      <c r="B9" s="70">
        <v>2008</v>
      </c>
      <c r="C9" s="70"/>
      <c r="D9" s="70"/>
      <c r="E9" s="70"/>
      <c r="F9" s="70">
        <v>2009</v>
      </c>
      <c r="G9" s="70"/>
      <c r="H9" s="70"/>
      <c r="I9" s="70"/>
      <c r="J9" s="70">
        <v>2010</v>
      </c>
      <c r="K9" s="70"/>
      <c r="L9" s="70"/>
      <c r="M9" s="70"/>
      <c r="N9" s="70">
        <v>2011</v>
      </c>
      <c r="O9" s="70"/>
      <c r="P9" s="70"/>
      <c r="Q9" s="70"/>
      <c r="R9" s="70">
        <v>2012</v>
      </c>
      <c r="S9" s="70"/>
      <c r="T9" s="70"/>
      <c r="U9" s="70"/>
      <c r="V9" s="71">
        <v>2013</v>
      </c>
      <c r="W9" s="71"/>
      <c r="X9" s="71"/>
      <c r="Y9" s="71"/>
      <c r="Z9" s="71">
        <v>2014</v>
      </c>
      <c r="AA9" s="71"/>
      <c r="AB9" s="71"/>
      <c r="AC9" s="71"/>
      <c r="AD9" s="71">
        <v>2015</v>
      </c>
      <c r="AE9" s="71"/>
      <c r="AF9" s="71"/>
      <c r="AG9" s="71"/>
      <c r="AH9" s="71">
        <v>2016</v>
      </c>
      <c r="AI9" s="71"/>
      <c r="AJ9" s="71"/>
      <c r="AK9" s="71"/>
      <c r="AL9" s="71">
        <v>2017</v>
      </c>
      <c r="AM9" s="71"/>
      <c r="AN9" s="71"/>
      <c r="AO9" s="71"/>
      <c r="AP9" s="71">
        <v>2018</v>
      </c>
      <c r="AQ9" s="71"/>
      <c r="AR9" s="71"/>
      <c r="AS9" s="72"/>
      <c r="AT9" s="70">
        <v>2019</v>
      </c>
      <c r="AU9" s="70"/>
      <c r="AV9" s="70"/>
      <c r="AW9" s="70"/>
      <c r="AX9" s="70">
        <v>2020</v>
      </c>
      <c r="AY9" s="70"/>
      <c r="AZ9" s="70"/>
      <c r="BA9" s="70"/>
      <c r="BB9" s="70">
        <v>2021</v>
      </c>
      <c r="BC9" s="70"/>
      <c r="BD9" s="70"/>
      <c r="BE9" s="70"/>
      <c r="BF9" s="70">
        <v>2022</v>
      </c>
      <c r="BG9" s="70"/>
      <c r="BH9" s="70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s="74" customFormat="1" ht="20.45" customHeight="1" x14ac:dyDescent="0.2">
      <c r="A10" s="69"/>
      <c r="B10" s="73" t="s">
        <v>3</v>
      </c>
      <c r="C10" s="73" t="s">
        <v>4</v>
      </c>
      <c r="D10" s="73" t="s">
        <v>5</v>
      </c>
      <c r="E10" s="73" t="s">
        <v>6</v>
      </c>
      <c r="F10" s="73" t="s">
        <v>3</v>
      </c>
      <c r="G10" s="73" t="s">
        <v>4</v>
      </c>
      <c r="H10" s="73" t="s">
        <v>5</v>
      </c>
      <c r="I10" s="73" t="s">
        <v>6</v>
      </c>
      <c r="J10" s="73" t="s">
        <v>3</v>
      </c>
      <c r="K10" s="73" t="s">
        <v>4</v>
      </c>
      <c r="L10" s="73" t="s">
        <v>5</v>
      </c>
      <c r="M10" s="73" t="s">
        <v>6</v>
      </c>
      <c r="N10" s="73" t="s">
        <v>3</v>
      </c>
      <c r="O10" s="73" t="s">
        <v>4</v>
      </c>
      <c r="P10" s="73" t="s">
        <v>5</v>
      </c>
      <c r="Q10" s="73" t="s">
        <v>6</v>
      </c>
      <c r="R10" s="73" t="s">
        <v>3</v>
      </c>
      <c r="S10" s="73" t="s">
        <v>4</v>
      </c>
      <c r="T10" s="73" t="s">
        <v>5</v>
      </c>
      <c r="U10" s="73" t="s">
        <v>6</v>
      </c>
      <c r="V10" s="73" t="s">
        <v>3</v>
      </c>
      <c r="W10" s="73" t="s">
        <v>4</v>
      </c>
      <c r="X10" s="73" t="s">
        <v>5</v>
      </c>
      <c r="Y10" s="73" t="s">
        <v>6</v>
      </c>
      <c r="Z10" s="73" t="s">
        <v>3</v>
      </c>
      <c r="AA10" s="73" t="s">
        <v>4</v>
      </c>
      <c r="AB10" s="73" t="s">
        <v>5</v>
      </c>
      <c r="AC10" s="73" t="s">
        <v>6</v>
      </c>
      <c r="AD10" s="73" t="s">
        <v>3</v>
      </c>
      <c r="AE10" s="73" t="s">
        <v>4</v>
      </c>
      <c r="AF10" s="73" t="s">
        <v>5</v>
      </c>
      <c r="AG10" s="73" t="s">
        <v>6</v>
      </c>
      <c r="AH10" s="73" t="s">
        <v>3</v>
      </c>
      <c r="AI10" s="73" t="s">
        <v>4</v>
      </c>
      <c r="AJ10" s="73" t="s">
        <v>5</v>
      </c>
      <c r="AK10" s="73" t="s">
        <v>6</v>
      </c>
      <c r="AL10" s="73" t="s">
        <v>3</v>
      </c>
      <c r="AM10" s="73" t="s">
        <v>4</v>
      </c>
      <c r="AN10" s="73" t="s">
        <v>5</v>
      </c>
      <c r="AO10" s="73" t="s">
        <v>6</v>
      </c>
      <c r="AP10" s="73" t="s">
        <v>3</v>
      </c>
      <c r="AQ10" s="73" t="s">
        <v>4</v>
      </c>
      <c r="AR10" s="73" t="s">
        <v>5</v>
      </c>
      <c r="AS10" s="73" t="s">
        <v>6</v>
      </c>
      <c r="AT10" s="73" t="s">
        <v>3</v>
      </c>
      <c r="AU10" s="73" t="s">
        <v>4</v>
      </c>
      <c r="AV10" s="73" t="s">
        <v>5</v>
      </c>
      <c r="AW10" s="73" t="s">
        <v>6</v>
      </c>
      <c r="AX10" s="73" t="s">
        <v>3</v>
      </c>
      <c r="AY10" s="73" t="s">
        <v>4</v>
      </c>
      <c r="AZ10" s="73" t="s">
        <v>5</v>
      </c>
      <c r="BA10" s="73" t="s">
        <v>6</v>
      </c>
      <c r="BB10" s="73" t="s">
        <v>3</v>
      </c>
      <c r="BC10" s="73" t="s">
        <v>4</v>
      </c>
      <c r="BD10" s="73" t="s">
        <v>5</v>
      </c>
      <c r="BE10" s="73" t="s">
        <v>6</v>
      </c>
      <c r="BF10" s="73" t="s">
        <v>3</v>
      </c>
      <c r="BG10" s="73" t="s">
        <v>4</v>
      </c>
      <c r="BH10" s="73" t="s">
        <v>5</v>
      </c>
    </row>
    <row r="11" spans="1:256" s="6" customFormat="1" ht="12.6" customHeight="1" x14ac:dyDescent="0.2">
      <c r="A11" s="3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4"/>
      <c r="Q11" s="4"/>
      <c r="R11" s="4"/>
      <c r="S11" s="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114"/>
      <c r="BJ11" s="114"/>
      <c r="BK11" s="114"/>
      <c r="BL11" s="114"/>
      <c r="BM11" s="114"/>
      <c r="BN11" s="114"/>
    </row>
    <row r="12" spans="1:256" s="62" customFormat="1" ht="12.6" customHeight="1" x14ac:dyDescent="0.2">
      <c r="A12" s="67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75"/>
      <c r="M12" s="75"/>
      <c r="N12" s="75"/>
      <c r="O12" s="75"/>
      <c r="P12" s="61"/>
      <c r="Q12" s="61"/>
      <c r="R12" s="61"/>
      <c r="S12" s="75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76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ht="12.6" customHeight="1" x14ac:dyDescent="0.2">
      <c r="A13" s="7" t="s">
        <v>8</v>
      </c>
      <c r="B13" s="8">
        <v>100877</v>
      </c>
      <c r="C13" s="8">
        <v>101367</v>
      </c>
      <c r="D13" s="8">
        <v>101509</v>
      </c>
      <c r="E13" s="8">
        <v>101031</v>
      </c>
      <c r="F13" s="8">
        <v>99906</v>
      </c>
      <c r="G13" s="8">
        <v>100297</v>
      </c>
      <c r="H13" s="8">
        <v>100583</v>
      </c>
      <c r="I13" s="8">
        <v>100219</v>
      </c>
      <c r="J13" s="8">
        <v>99585</v>
      </c>
      <c r="K13" s="8">
        <v>100379</v>
      </c>
      <c r="L13" s="8">
        <v>100429</v>
      </c>
      <c r="M13" s="8">
        <v>100407</v>
      </c>
      <c r="N13" s="8">
        <v>100148</v>
      </c>
      <c r="O13" s="8">
        <v>100867</v>
      </c>
      <c r="P13" s="8">
        <v>101273</v>
      </c>
      <c r="Q13" s="8">
        <v>101212</v>
      </c>
      <c r="R13" s="8">
        <v>100667</v>
      </c>
      <c r="S13" s="8">
        <v>100984</v>
      </c>
      <c r="T13" s="8">
        <v>100233</v>
      </c>
      <c r="U13" s="8">
        <v>99257</v>
      </c>
      <c r="V13" s="8">
        <v>98533</v>
      </c>
      <c r="W13" s="8">
        <v>99072</v>
      </c>
      <c r="X13" s="8">
        <v>99255</v>
      </c>
      <c r="Y13" s="8">
        <v>98657</v>
      </c>
      <c r="Z13" s="8">
        <v>97959</v>
      </c>
      <c r="AA13" s="8">
        <v>98675</v>
      </c>
      <c r="AB13" s="8">
        <v>98943</v>
      </c>
      <c r="AC13" s="8">
        <v>98775</v>
      </c>
      <c r="AD13" s="8">
        <v>98157</v>
      </c>
      <c r="AE13" s="8">
        <v>98874</v>
      </c>
      <c r="AF13" s="8">
        <v>99225</v>
      </c>
      <c r="AG13" s="8">
        <v>99063</v>
      </c>
      <c r="AH13" s="8">
        <v>98827</v>
      </c>
      <c r="AI13" s="8">
        <v>99678</v>
      </c>
      <c r="AJ13" s="8">
        <v>99956</v>
      </c>
      <c r="AK13" s="8">
        <v>99832</v>
      </c>
      <c r="AL13" s="8">
        <v>99270</v>
      </c>
      <c r="AM13" s="8">
        <v>99856</v>
      </c>
      <c r="AN13" s="8">
        <v>100190</v>
      </c>
      <c r="AO13" s="8">
        <v>100179</v>
      </c>
      <c r="AP13" s="8">
        <v>99749</v>
      </c>
      <c r="AQ13" s="8">
        <v>100221</v>
      </c>
      <c r="AR13" s="8">
        <v>100419</v>
      </c>
      <c r="AS13" s="8">
        <v>100333</v>
      </c>
      <c r="AT13" s="8">
        <v>99826</v>
      </c>
      <c r="AU13" s="8">
        <v>100459</v>
      </c>
      <c r="AV13" s="8">
        <v>100766</v>
      </c>
      <c r="AW13" s="8">
        <v>100618</v>
      </c>
      <c r="AX13" s="8">
        <v>99999</v>
      </c>
      <c r="AY13" s="8">
        <v>100226</v>
      </c>
      <c r="AZ13" s="8">
        <v>100410</v>
      </c>
      <c r="BA13" s="8">
        <v>100256</v>
      </c>
      <c r="BB13" s="8">
        <v>99853</v>
      </c>
      <c r="BC13" s="8">
        <v>100262</v>
      </c>
      <c r="BD13" s="8">
        <v>100440</v>
      </c>
      <c r="BE13" s="8">
        <v>100508</v>
      </c>
      <c r="BF13" s="8">
        <v>100351</v>
      </c>
      <c r="BG13" s="8">
        <v>100704</v>
      </c>
      <c r="BH13" s="9">
        <v>100308</v>
      </c>
    </row>
    <row r="14" spans="1:256" s="62" customFormat="1" ht="12.6" customHeight="1" x14ac:dyDescent="0.2">
      <c r="A14" s="77" t="s">
        <v>9</v>
      </c>
      <c r="B14" s="78"/>
      <c r="C14" s="78"/>
      <c r="D14" s="78"/>
      <c r="E14" s="78"/>
      <c r="F14" s="78">
        <f t="shared" ref="F14:AK14" si="0">F13/B13*100-100</f>
        <v>-0.96255836315512511</v>
      </c>
      <c r="G14" s="78">
        <f t="shared" si="0"/>
        <v>-1.055570353270781</v>
      </c>
      <c r="H14" s="78">
        <f t="shared" si="0"/>
        <v>-0.9122343831581361</v>
      </c>
      <c r="I14" s="78">
        <f t="shared" si="0"/>
        <v>-0.80371371163306549</v>
      </c>
      <c r="J14" s="78">
        <f t="shared" si="0"/>
        <v>-0.32130202390247575</v>
      </c>
      <c r="K14" s="78">
        <f t="shared" si="0"/>
        <v>8.175718117190911E-2</v>
      </c>
      <c r="L14" s="78">
        <f t="shared" si="0"/>
        <v>-0.1531073839515642</v>
      </c>
      <c r="M14" s="78">
        <f t="shared" si="0"/>
        <v>0.1875891796964595</v>
      </c>
      <c r="N14" s="78">
        <f t="shared" si="0"/>
        <v>0.56534618667470227</v>
      </c>
      <c r="O14" s="78">
        <f t="shared" si="0"/>
        <v>0.48615746321441122</v>
      </c>
      <c r="P14" s="78">
        <f t="shared" si="0"/>
        <v>0.84039470670822425</v>
      </c>
      <c r="Q14" s="78">
        <f t="shared" si="0"/>
        <v>0.80173693069207275</v>
      </c>
      <c r="R14" s="78">
        <f t="shared" si="0"/>
        <v>0.51823301513761066</v>
      </c>
      <c r="S14" s="78">
        <f t="shared" si="0"/>
        <v>0.11599432916614205</v>
      </c>
      <c r="T14" s="78">
        <f t="shared" si="0"/>
        <v>-1.0269272165335224</v>
      </c>
      <c r="U14" s="78">
        <f t="shared" si="0"/>
        <v>-1.9315891396277038</v>
      </c>
      <c r="V14" s="78">
        <f t="shared" si="0"/>
        <v>-2.1198605302631393</v>
      </c>
      <c r="W14" s="78">
        <f t="shared" si="0"/>
        <v>-1.8933692466133323</v>
      </c>
      <c r="X14" s="78">
        <f t="shared" si="0"/>
        <v>-0.97572655712190226</v>
      </c>
      <c r="Y14" s="78">
        <f t="shared" si="0"/>
        <v>-0.6044913708856825</v>
      </c>
      <c r="Z14" s="78">
        <f t="shared" si="0"/>
        <v>-0.58254594907289459</v>
      </c>
      <c r="AA14" s="78">
        <f t="shared" si="0"/>
        <v>-0.40071866925063659</v>
      </c>
      <c r="AB14" s="78">
        <f t="shared" si="0"/>
        <v>-0.31434184675835297</v>
      </c>
      <c r="AC14" s="78">
        <f t="shared" si="0"/>
        <v>0.11960631278064682</v>
      </c>
      <c r="AD14" s="78">
        <f t="shared" si="0"/>
        <v>0.20212537898510163</v>
      </c>
      <c r="AE14" s="78">
        <f t="shared" si="0"/>
        <v>0.20167215606790023</v>
      </c>
      <c r="AF14" s="78">
        <f t="shared" si="0"/>
        <v>0.28501258300232735</v>
      </c>
      <c r="AG14" s="78">
        <f t="shared" si="0"/>
        <v>0.29157175398633228</v>
      </c>
      <c r="AH14" s="78">
        <f t="shared" si="0"/>
        <v>0.6825799484499413</v>
      </c>
      <c r="AI14" s="78">
        <f t="shared" si="0"/>
        <v>0.8131561381151613</v>
      </c>
      <c r="AJ14" s="78">
        <f t="shared" si="0"/>
        <v>0.73670949861426038</v>
      </c>
      <c r="AK14" s="78">
        <f t="shared" si="0"/>
        <v>0.7762736844230318</v>
      </c>
      <c r="AL14" s="78">
        <f t="shared" ref="AL14:BQ14" si="1">AL13/AH13*100-100</f>
        <v>0.44825806712739791</v>
      </c>
      <c r="AM14" s="78">
        <f t="shared" si="1"/>
        <v>0.1785750115371485</v>
      </c>
      <c r="AN14" s="78">
        <f t="shared" si="1"/>
        <v>0.23410300532233919</v>
      </c>
      <c r="AO14" s="78">
        <f t="shared" si="1"/>
        <v>0.34758394102092893</v>
      </c>
      <c r="AP14" s="78">
        <f t="shared" si="1"/>
        <v>0.48252241361940662</v>
      </c>
      <c r="AQ14" s="78">
        <f t="shared" si="1"/>
        <v>0.36552635795545996</v>
      </c>
      <c r="AR14" s="78">
        <f t="shared" si="1"/>
        <v>0.22856572512226592</v>
      </c>
      <c r="AS14" s="78">
        <f t="shared" si="1"/>
        <v>0.15372483254974156</v>
      </c>
      <c r="AT14" s="78">
        <f t="shared" si="1"/>
        <v>7.719375632837E-2</v>
      </c>
      <c r="AU14" s="78">
        <f t="shared" si="1"/>
        <v>0.23747517985253808</v>
      </c>
      <c r="AV14" s="78">
        <f t="shared" si="1"/>
        <v>0.34555213654785177</v>
      </c>
      <c r="AW14" s="78">
        <f t="shared" si="1"/>
        <v>0.28405409984750918</v>
      </c>
      <c r="AX14" s="78">
        <f t="shared" si="1"/>
        <v>0.17330154468776016</v>
      </c>
      <c r="AY14" s="78">
        <f t="shared" si="1"/>
        <v>-0.23193541643854587</v>
      </c>
      <c r="AZ14" s="78">
        <f t="shared" si="1"/>
        <v>-0.35329376972391913</v>
      </c>
      <c r="BA14" s="78">
        <f t="shared" si="1"/>
        <v>-0.35977658073107932</v>
      </c>
      <c r="BB14" s="78">
        <f t="shared" si="1"/>
        <v>-0.14600146001460246</v>
      </c>
      <c r="BC14" s="78">
        <f t="shared" si="1"/>
        <v>3.5918823458985116E-2</v>
      </c>
      <c r="BD14" s="78">
        <f t="shared" si="1"/>
        <v>2.9877502240822196E-2</v>
      </c>
      <c r="BE14" s="78">
        <f t="shared" si="1"/>
        <v>0.25135652729014168</v>
      </c>
      <c r="BF14" s="78">
        <f t="shared" si="1"/>
        <v>0.49873313771244909</v>
      </c>
      <c r="BG14" s="78">
        <f t="shared" si="1"/>
        <v>0.44084498613632661</v>
      </c>
      <c r="BH14" s="78">
        <f t="shared" si="1"/>
        <v>-0.13142174432496745</v>
      </c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s="62" customFormat="1" ht="12.6" customHeight="1" x14ac:dyDescent="0.2">
      <c r="A15" s="77" t="s">
        <v>10</v>
      </c>
      <c r="B15" s="78"/>
      <c r="C15" s="78">
        <f t="shared" ref="C15:AH15" si="2">C13/B13*100-100</f>
        <v>0.4857400596766297</v>
      </c>
      <c r="D15" s="78">
        <f t="shared" si="2"/>
        <v>0.14008503753686341</v>
      </c>
      <c r="E15" s="78">
        <f t="shared" si="2"/>
        <v>-0.47089420642504365</v>
      </c>
      <c r="F15" s="78">
        <f t="shared" si="2"/>
        <v>-1.1135196127921176</v>
      </c>
      <c r="G15" s="78">
        <f t="shared" si="2"/>
        <v>0.39136788581267012</v>
      </c>
      <c r="H15" s="78">
        <f t="shared" si="2"/>
        <v>0.28515309530693855</v>
      </c>
      <c r="I15" s="78">
        <f t="shared" si="2"/>
        <v>-0.36189018024914787</v>
      </c>
      <c r="J15" s="78">
        <f t="shared" si="2"/>
        <v>-0.63261457408275135</v>
      </c>
      <c r="K15" s="78">
        <f t="shared" si="2"/>
        <v>0.79730883165134969</v>
      </c>
      <c r="L15" s="78">
        <f t="shared" si="2"/>
        <v>4.9811215493278382E-2</v>
      </c>
      <c r="M15" s="78">
        <f t="shared" si="2"/>
        <v>-2.1906023160639165E-2</v>
      </c>
      <c r="N15" s="78">
        <f t="shared" si="2"/>
        <v>-0.25795014291831819</v>
      </c>
      <c r="O15" s="78">
        <f t="shared" si="2"/>
        <v>0.71793745257021158</v>
      </c>
      <c r="P15" s="78">
        <f t="shared" si="2"/>
        <v>0.40251023625171456</v>
      </c>
      <c r="Q15" s="78">
        <f t="shared" si="2"/>
        <v>-6.0233230969757301E-2</v>
      </c>
      <c r="R15" s="78">
        <f t="shared" si="2"/>
        <v>-0.53847369877088624</v>
      </c>
      <c r="S15" s="78">
        <f t="shared" si="2"/>
        <v>0.31489961953768386</v>
      </c>
      <c r="T15" s="78">
        <f t="shared" si="2"/>
        <v>-0.74368216747207327</v>
      </c>
      <c r="U15" s="78">
        <f t="shared" si="2"/>
        <v>-0.97373120628934373</v>
      </c>
      <c r="V15" s="78">
        <f t="shared" si="2"/>
        <v>-0.72941958753538927</v>
      </c>
      <c r="W15" s="78">
        <f t="shared" si="2"/>
        <v>0.54702485461723427</v>
      </c>
      <c r="X15" s="78">
        <f t="shared" si="2"/>
        <v>0.18471414728682589</v>
      </c>
      <c r="Y15" s="78">
        <f t="shared" si="2"/>
        <v>-0.60248853962016824</v>
      </c>
      <c r="Z15" s="78">
        <f t="shared" si="2"/>
        <v>-0.707501748482116</v>
      </c>
      <c r="AA15" s="78">
        <f t="shared" si="2"/>
        <v>0.73091803713798242</v>
      </c>
      <c r="AB15" s="78">
        <f t="shared" si="2"/>
        <v>0.27159868254369712</v>
      </c>
      <c r="AC15" s="78">
        <f t="shared" si="2"/>
        <v>-0.16979473029927306</v>
      </c>
      <c r="AD15" s="78">
        <f t="shared" si="2"/>
        <v>-0.62566438876233121</v>
      </c>
      <c r="AE15" s="78">
        <f t="shared" si="2"/>
        <v>0.73046242244568305</v>
      </c>
      <c r="AF15" s="78">
        <f t="shared" si="2"/>
        <v>0.35499726925176844</v>
      </c>
      <c r="AG15" s="78">
        <f t="shared" si="2"/>
        <v>-0.16326530612245449</v>
      </c>
      <c r="AH15" s="78">
        <f t="shared" si="2"/>
        <v>-0.23823223605180033</v>
      </c>
      <c r="AI15" s="78">
        <f t="shared" ref="AI15:BH15" si="3">AI13/AH13*100-100</f>
        <v>0.86110071134406496</v>
      </c>
      <c r="AJ15" s="78">
        <f t="shared" si="3"/>
        <v>0.27889805172655713</v>
      </c>
      <c r="AK15" s="78">
        <f t="shared" si="3"/>
        <v>-0.12405458401696023</v>
      </c>
      <c r="AL15" s="78">
        <f t="shared" si="3"/>
        <v>-0.56294574885808402</v>
      </c>
      <c r="AM15" s="78">
        <f t="shared" si="3"/>
        <v>0.59030925758034414</v>
      </c>
      <c r="AN15" s="78">
        <f t="shared" si="3"/>
        <v>0.33448165358116455</v>
      </c>
      <c r="AO15" s="78">
        <f t="shared" si="3"/>
        <v>-1.0979139634699209E-2</v>
      </c>
      <c r="AP15" s="78">
        <f t="shared" si="3"/>
        <v>-0.4292316753012102</v>
      </c>
      <c r="AQ15" s="78">
        <f t="shared" si="3"/>
        <v>0.47318770112983088</v>
      </c>
      <c r="AR15" s="78">
        <f t="shared" si="3"/>
        <v>0.19756338491932013</v>
      </c>
      <c r="AS15" s="78">
        <f t="shared" si="3"/>
        <v>-8.5641163524826425E-2</v>
      </c>
      <c r="AT15" s="78">
        <f t="shared" si="3"/>
        <v>-0.5053172934129293</v>
      </c>
      <c r="AU15" s="78">
        <f t="shared" si="3"/>
        <v>0.63410333981126143</v>
      </c>
      <c r="AV15" s="78">
        <f t="shared" si="3"/>
        <v>0.30559730835464904</v>
      </c>
      <c r="AW15" s="78">
        <f t="shared" si="3"/>
        <v>-0.14687493797509887</v>
      </c>
      <c r="AX15" s="78">
        <f t="shared" si="3"/>
        <v>-0.61519807589100139</v>
      </c>
      <c r="AY15" s="78">
        <f t="shared" si="3"/>
        <v>0.22700227002270879</v>
      </c>
      <c r="AZ15" s="78">
        <f t="shared" si="3"/>
        <v>0.18358509767924147</v>
      </c>
      <c r="BA15" s="78">
        <f t="shared" si="3"/>
        <v>-0.15337117816950752</v>
      </c>
      <c r="BB15" s="78">
        <f t="shared" si="3"/>
        <v>-0.40197095435684105</v>
      </c>
      <c r="BC15" s="78">
        <f t="shared" si="3"/>
        <v>0.40960211510920885</v>
      </c>
      <c r="BD15" s="78">
        <f t="shared" si="3"/>
        <v>0.17753485867029895</v>
      </c>
      <c r="BE15" s="78">
        <f t="shared" si="3"/>
        <v>6.7702110712858143E-2</v>
      </c>
      <c r="BF15" s="78">
        <f t="shared" si="3"/>
        <v>-0.15620647112667996</v>
      </c>
      <c r="BG15" s="78">
        <f t="shared" si="3"/>
        <v>0.35176530378370785</v>
      </c>
      <c r="BH15" s="78">
        <f t="shared" si="3"/>
        <v>-0.39323164918970122</v>
      </c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s="62" customFormat="1" ht="6" customHeight="1" x14ac:dyDescent="0.2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80"/>
      <c r="P16" s="82"/>
      <c r="Q16" s="80"/>
      <c r="R16" s="80"/>
      <c r="S16" s="80"/>
      <c r="T16" s="80"/>
      <c r="U16" s="80"/>
      <c r="V16" s="80"/>
      <c r="W16" s="80"/>
      <c r="X16" s="80"/>
      <c r="Y16" s="80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84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85"/>
      <c r="BC16" s="61"/>
      <c r="BD16" s="61"/>
      <c r="BE16" s="61"/>
      <c r="BF16" s="85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2.6" customHeight="1" x14ac:dyDescent="0.2">
      <c r="A17" s="15" t="s">
        <v>11</v>
      </c>
      <c r="B17" s="16">
        <v>80615</v>
      </c>
      <c r="C17" s="16">
        <v>80896</v>
      </c>
      <c r="D17" s="16">
        <v>80938</v>
      </c>
      <c r="E17" s="16">
        <v>80372</v>
      </c>
      <c r="F17" s="16">
        <v>79362</v>
      </c>
      <c r="G17" s="16">
        <v>79523</v>
      </c>
      <c r="H17" s="16">
        <v>79716</v>
      </c>
      <c r="I17" s="16">
        <v>79383</v>
      </c>
      <c r="J17" s="16">
        <v>78764</v>
      </c>
      <c r="K17" s="16">
        <v>79360</v>
      </c>
      <c r="L17" s="16">
        <v>79195</v>
      </c>
      <c r="M17" s="16">
        <v>79190</v>
      </c>
      <c r="N17" s="16">
        <v>78994</v>
      </c>
      <c r="O17" s="16">
        <v>79489</v>
      </c>
      <c r="P17" s="16">
        <v>79704</v>
      </c>
      <c r="Q17" s="16">
        <v>79725</v>
      </c>
      <c r="R17" s="16">
        <v>79232</v>
      </c>
      <c r="S17" s="16">
        <v>79439</v>
      </c>
      <c r="T17" s="16">
        <v>78749</v>
      </c>
      <c r="U17" s="16">
        <v>77921</v>
      </c>
      <c r="V17" s="16">
        <v>77290</v>
      </c>
      <c r="W17" s="16">
        <v>77524</v>
      </c>
      <c r="X17" s="16">
        <v>77647</v>
      </c>
      <c r="Y17" s="16">
        <v>77157</v>
      </c>
      <c r="Z17" s="16">
        <v>76532</v>
      </c>
      <c r="AA17" s="16">
        <v>76951</v>
      </c>
      <c r="AB17" s="16">
        <v>77046</v>
      </c>
      <c r="AC17" s="16">
        <v>76954</v>
      </c>
      <c r="AD17" s="16">
        <v>76482</v>
      </c>
      <c r="AE17" s="16">
        <v>76963</v>
      </c>
      <c r="AF17" s="16">
        <v>77166</v>
      </c>
      <c r="AG17" s="16">
        <v>77119</v>
      </c>
      <c r="AH17" s="16">
        <v>76885</v>
      </c>
      <c r="AI17" s="16">
        <v>77488</v>
      </c>
      <c r="AJ17" s="16">
        <v>77709</v>
      </c>
      <c r="AK17" s="16">
        <v>77615</v>
      </c>
      <c r="AL17" s="16">
        <v>77161</v>
      </c>
      <c r="AM17" s="16">
        <v>77473</v>
      </c>
      <c r="AN17" s="16">
        <v>77632</v>
      </c>
      <c r="AO17" s="16">
        <v>77601</v>
      </c>
      <c r="AP17" s="16">
        <v>77218</v>
      </c>
      <c r="AQ17" s="16">
        <v>77444</v>
      </c>
      <c r="AR17" s="16">
        <v>77534</v>
      </c>
      <c r="AS17" s="16">
        <v>77449</v>
      </c>
      <c r="AT17" s="16">
        <v>77052</v>
      </c>
      <c r="AU17" s="16">
        <v>77428</v>
      </c>
      <c r="AV17" s="16">
        <v>77601</v>
      </c>
      <c r="AW17" s="16">
        <v>77514</v>
      </c>
      <c r="AX17" s="16">
        <v>77001</v>
      </c>
      <c r="AY17" s="16">
        <v>77144</v>
      </c>
      <c r="AZ17" s="16">
        <v>77273</v>
      </c>
      <c r="BA17" s="16">
        <v>77089</v>
      </c>
      <c r="BB17" s="16">
        <v>76771</v>
      </c>
      <c r="BC17" s="16">
        <v>76912</v>
      </c>
      <c r="BD17" s="16">
        <v>76937</v>
      </c>
      <c r="BE17" s="16">
        <v>77016</v>
      </c>
      <c r="BF17" s="16">
        <v>76865</v>
      </c>
      <c r="BG17" s="16">
        <v>76891</v>
      </c>
      <c r="BH17" s="17">
        <v>76434</v>
      </c>
    </row>
    <row r="18" spans="1:256" s="62" customFormat="1" ht="12.6" customHeight="1" x14ac:dyDescent="0.2">
      <c r="A18" s="77" t="s">
        <v>9</v>
      </c>
      <c r="B18" s="78"/>
      <c r="C18" s="78"/>
      <c r="D18" s="78"/>
      <c r="E18" s="78"/>
      <c r="F18" s="78">
        <f t="shared" ref="F18:AK18" si="4">F17/B17*100-100</f>
        <v>-1.5543013086894604</v>
      </c>
      <c r="G18" s="78">
        <f t="shared" si="4"/>
        <v>-1.6972409018987378</v>
      </c>
      <c r="H18" s="78">
        <f t="shared" si="4"/>
        <v>-1.5097976228718153</v>
      </c>
      <c r="I18" s="78">
        <f t="shared" si="4"/>
        <v>-1.2305280445926456</v>
      </c>
      <c r="J18" s="78">
        <f t="shared" si="4"/>
        <v>-0.75350923615836507</v>
      </c>
      <c r="K18" s="78">
        <f t="shared" si="4"/>
        <v>-0.20497214642304584</v>
      </c>
      <c r="L18" s="78">
        <f t="shared" si="4"/>
        <v>-0.6535701741181299</v>
      </c>
      <c r="M18" s="78">
        <f t="shared" si="4"/>
        <v>-0.24312510235189677</v>
      </c>
      <c r="N18" s="78">
        <f t="shared" si="4"/>
        <v>0.29201157889391993</v>
      </c>
      <c r="O18" s="78">
        <f t="shared" si="4"/>
        <v>0.16255040322580783</v>
      </c>
      <c r="P18" s="78">
        <f t="shared" si="4"/>
        <v>0.64271734326662511</v>
      </c>
      <c r="Q18" s="78">
        <f t="shared" si="4"/>
        <v>0.67559035231721509</v>
      </c>
      <c r="R18" s="78">
        <f t="shared" si="4"/>
        <v>0.30128870547130759</v>
      </c>
      <c r="S18" s="78">
        <f t="shared" si="4"/>
        <v>-6.2901785152661205E-2</v>
      </c>
      <c r="T18" s="78">
        <f t="shared" si="4"/>
        <v>-1.1981832781290791</v>
      </c>
      <c r="U18" s="78">
        <f t="shared" si="4"/>
        <v>-2.2627783004076463</v>
      </c>
      <c r="V18" s="78">
        <f t="shared" si="4"/>
        <v>-2.4510298869143838</v>
      </c>
      <c r="W18" s="78">
        <f t="shared" si="4"/>
        <v>-2.4106547161973424</v>
      </c>
      <c r="X18" s="78">
        <f t="shared" si="4"/>
        <v>-1.3993828493060221</v>
      </c>
      <c r="Y18" s="78">
        <f t="shared" si="4"/>
        <v>-0.98048022997650719</v>
      </c>
      <c r="Z18" s="78">
        <f t="shared" si="4"/>
        <v>-0.98072195626861003</v>
      </c>
      <c r="AA18" s="78">
        <f t="shared" si="4"/>
        <v>-0.73912594809348775</v>
      </c>
      <c r="AB18" s="78">
        <f t="shared" si="4"/>
        <v>-0.7740157378907071</v>
      </c>
      <c r="AC18" s="78">
        <f t="shared" si="4"/>
        <v>-0.26309991316406922</v>
      </c>
      <c r="AD18" s="78">
        <f t="shared" si="4"/>
        <v>-6.5332148643705068E-2</v>
      </c>
      <c r="AE18" s="78">
        <f t="shared" si="4"/>
        <v>1.5594339254846545E-2</v>
      </c>
      <c r="AF18" s="78">
        <f t="shared" si="4"/>
        <v>0.15575110972665129</v>
      </c>
      <c r="AG18" s="78">
        <f t="shared" si="4"/>
        <v>0.2144138056501248</v>
      </c>
      <c r="AH18" s="78">
        <f t="shared" si="4"/>
        <v>0.52692136711907267</v>
      </c>
      <c r="AI18" s="78">
        <f t="shared" si="4"/>
        <v>0.68214596624352453</v>
      </c>
      <c r="AJ18" s="78">
        <f t="shared" si="4"/>
        <v>0.70367778555322502</v>
      </c>
      <c r="AK18" s="78">
        <f t="shared" si="4"/>
        <v>0.64316186672546394</v>
      </c>
      <c r="AL18" s="78">
        <f t="shared" ref="AL18:BQ18" si="5">AL17/AH17*100-100</f>
        <v>0.35897769395852208</v>
      </c>
      <c r="AM18" s="78">
        <f t="shared" si="5"/>
        <v>-1.9357836052037669E-2</v>
      </c>
      <c r="AN18" s="78">
        <f t="shared" si="5"/>
        <v>-9.9087621768390477E-2</v>
      </c>
      <c r="AO18" s="78">
        <f t="shared" si="5"/>
        <v>-1.8037750434842792E-2</v>
      </c>
      <c r="AP18" s="78">
        <f t="shared" si="5"/>
        <v>7.3871515402856858E-2</v>
      </c>
      <c r="AQ18" s="78">
        <f t="shared" si="5"/>
        <v>-3.7432395802412088E-2</v>
      </c>
      <c r="AR18" s="78">
        <f t="shared" si="5"/>
        <v>-0.12623660346248755</v>
      </c>
      <c r="AS18" s="78">
        <f t="shared" si="5"/>
        <v>-0.19587376451333682</v>
      </c>
      <c r="AT18" s="78">
        <f t="shared" si="5"/>
        <v>-0.21497578284855479</v>
      </c>
      <c r="AU18" s="78">
        <f t="shared" si="5"/>
        <v>-2.0660089871398668E-2</v>
      </c>
      <c r="AV18" s="78">
        <f t="shared" si="5"/>
        <v>8.6413702375736534E-2</v>
      </c>
      <c r="AW18" s="78">
        <f t="shared" si="5"/>
        <v>8.392619659389311E-2</v>
      </c>
      <c r="AX18" s="78">
        <f t="shared" si="5"/>
        <v>-6.6189067123502809E-2</v>
      </c>
      <c r="AY18" s="78">
        <f t="shared" si="5"/>
        <v>-0.36679237485147098</v>
      </c>
      <c r="AZ18" s="78">
        <f t="shared" si="5"/>
        <v>-0.4226749655287847</v>
      </c>
      <c r="BA18" s="78">
        <f t="shared" si="5"/>
        <v>-0.54828805119075241</v>
      </c>
      <c r="BB18" s="78">
        <f t="shared" si="5"/>
        <v>-0.29869741951402773</v>
      </c>
      <c r="BC18" s="78">
        <f t="shared" si="5"/>
        <v>-0.30073628538836772</v>
      </c>
      <c r="BD18" s="78">
        <f t="shared" si="5"/>
        <v>-0.43482199474590288</v>
      </c>
      <c r="BE18" s="78">
        <f t="shared" si="5"/>
        <v>-9.4695741286045632E-2</v>
      </c>
      <c r="BF18" s="78">
        <f t="shared" si="5"/>
        <v>0.12244206796836465</v>
      </c>
      <c r="BG18" s="78">
        <f t="shared" si="5"/>
        <v>-2.7303931766169853E-2</v>
      </c>
      <c r="BH18" s="78">
        <f t="shared" si="5"/>
        <v>-0.65378166551853667</v>
      </c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s="62" customFormat="1" ht="12.6" customHeight="1" x14ac:dyDescent="0.2">
      <c r="A19" s="77" t="s">
        <v>10</v>
      </c>
      <c r="B19" s="78"/>
      <c r="C19" s="78">
        <f t="shared" ref="C19:AH19" si="6">C17/B17*100-100</f>
        <v>0.34857036531663255</v>
      </c>
      <c r="D19" s="78">
        <f t="shared" si="6"/>
        <v>5.1918512658218674E-2</v>
      </c>
      <c r="E19" s="78">
        <f t="shared" si="6"/>
        <v>-0.69930069930069294</v>
      </c>
      <c r="F19" s="78">
        <f t="shared" si="6"/>
        <v>-1.2566565470561954</v>
      </c>
      <c r="G19" s="78">
        <f t="shared" si="6"/>
        <v>0.20286787127341199</v>
      </c>
      <c r="H19" s="78">
        <f t="shared" si="6"/>
        <v>0.24269708134754353</v>
      </c>
      <c r="I19" s="78">
        <f t="shared" si="6"/>
        <v>-0.41773295197953075</v>
      </c>
      <c r="J19" s="78">
        <f t="shared" si="6"/>
        <v>-0.77976392930476379</v>
      </c>
      <c r="K19" s="78">
        <f t="shared" si="6"/>
        <v>0.75669087400336821</v>
      </c>
      <c r="L19" s="78">
        <f t="shared" si="6"/>
        <v>-0.20791330645161565</v>
      </c>
      <c r="M19" s="78">
        <f t="shared" si="6"/>
        <v>-6.3135298945695695E-3</v>
      </c>
      <c r="N19" s="78">
        <f t="shared" si="6"/>
        <v>-0.24750599823209996</v>
      </c>
      <c r="O19" s="78">
        <f t="shared" si="6"/>
        <v>0.62662987062307707</v>
      </c>
      <c r="P19" s="78">
        <f t="shared" si="6"/>
        <v>0.27047767615644602</v>
      </c>
      <c r="Q19" s="78">
        <f t="shared" si="6"/>
        <v>2.6347485697073125E-2</v>
      </c>
      <c r="R19" s="78">
        <f t="shared" si="6"/>
        <v>-0.6183756663530886</v>
      </c>
      <c r="S19" s="78">
        <f t="shared" si="6"/>
        <v>0.26125807754442576</v>
      </c>
      <c r="T19" s="78">
        <f t="shared" si="6"/>
        <v>-0.86859099434786913</v>
      </c>
      <c r="U19" s="78">
        <f t="shared" si="6"/>
        <v>-1.0514419230720335</v>
      </c>
      <c r="V19" s="78">
        <f t="shared" si="6"/>
        <v>-0.80979453549106495</v>
      </c>
      <c r="W19" s="78">
        <f t="shared" si="6"/>
        <v>0.30275585457368948</v>
      </c>
      <c r="X19" s="78">
        <f t="shared" si="6"/>
        <v>0.15866054383157291</v>
      </c>
      <c r="Y19" s="78">
        <f t="shared" si="6"/>
        <v>-0.63106108413718687</v>
      </c>
      <c r="Z19" s="78">
        <f t="shared" si="6"/>
        <v>-0.81003667846080418</v>
      </c>
      <c r="AA19" s="78">
        <f t="shared" si="6"/>
        <v>0.54748340563423881</v>
      </c>
      <c r="AB19" s="78">
        <f t="shared" si="6"/>
        <v>0.12345518576756831</v>
      </c>
      <c r="AC19" s="78">
        <f t="shared" si="6"/>
        <v>-0.1194091841237821</v>
      </c>
      <c r="AD19" s="78">
        <f t="shared" si="6"/>
        <v>-0.61335343192037328</v>
      </c>
      <c r="AE19" s="78">
        <f t="shared" si="6"/>
        <v>0.62890614785177945</v>
      </c>
      <c r="AF19" s="78">
        <f t="shared" si="6"/>
        <v>0.2637631069474935</v>
      </c>
      <c r="AG19" s="78">
        <f t="shared" si="6"/>
        <v>-6.0907653629840297E-2</v>
      </c>
      <c r="AH19" s="78">
        <f t="shared" si="6"/>
        <v>-0.30342717099547656</v>
      </c>
      <c r="AI19" s="78">
        <f t="shared" ref="AI19:BH19" si="7">AI17/AH17*100-100</f>
        <v>0.78428822267022724</v>
      </c>
      <c r="AJ19" s="78">
        <f t="shared" si="7"/>
        <v>0.28520545116663243</v>
      </c>
      <c r="AK19" s="78">
        <f t="shared" si="7"/>
        <v>-0.12096410969128613</v>
      </c>
      <c r="AL19" s="78">
        <f t="shared" si="7"/>
        <v>-0.58493847838690272</v>
      </c>
      <c r="AM19" s="78">
        <f t="shared" si="7"/>
        <v>0.40434934746829754</v>
      </c>
      <c r="AN19" s="78">
        <f t="shared" si="7"/>
        <v>0.20523279077873724</v>
      </c>
      <c r="AO19" s="78">
        <f t="shared" si="7"/>
        <v>-3.9931986809563114E-2</v>
      </c>
      <c r="AP19" s="78">
        <f t="shared" si="7"/>
        <v>-0.49355034084612726</v>
      </c>
      <c r="AQ19" s="78">
        <f t="shared" si="7"/>
        <v>0.29267787303477633</v>
      </c>
      <c r="AR19" s="78">
        <f t="shared" si="7"/>
        <v>0.11621300552657488</v>
      </c>
      <c r="AS19" s="78">
        <f t="shared" si="7"/>
        <v>-0.10962932390951607</v>
      </c>
      <c r="AT19" s="78">
        <f t="shared" si="7"/>
        <v>-0.51259538535035176</v>
      </c>
      <c r="AU19" s="78">
        <f t="shared" si="7"/>
        <v>0.48798214193013223</v>
      </c>
      <c r="AV19" s="78">
        <f t="shared" si="7"/>
        <v>0.22343338327219442</v>
      </c>
      <c r="AW19" s="78">
        <f t="shared" si="7"/>
        <v>-0.11211195732013834</v>
      </c>
      <c r="AX19" s="78">
        <f t="shared" si="7"/>
        <v>-0.66181593002553996</v>
      </c>
      <c r="AY19" s="78">
        <f t="shared" si="7"/>
        <v>0.18571187387178156</v>
      </c>
      <c r="AZ19" s="78">
        <f t="shared" si="7"/>
        <v>0.16721974489266245</v>
      </c>
      <c r="BA19" s="78">
        <f t="shared" si="7"/>
        <v>-0.2381168066465591</v>
      </c>
      <c r="BB19" s="78">
        <f t="shared" si="7"/>
        <v>-0.41251021546524669</v>
      </c>
      <c r="BC19" s="78">
        <f t="shared" si="7"/>
        <v>0.1836631019525754</v>
      </c>
      <c r="BD19" s="78">
        <f t="shared" si="7"/>
        <v>3.2504680674023234E-2</v>
      </c>
      <c r="BE19" s="78">
        <f t="shared" si="7"/>
        <v>0.10268141466394809</v>
      </c>
      <c r="BF19" s="78">
        <f t="shared" si="7"/>
        <v>-0.196063155707904</v>
      </c>
      <c r="BG19" s="78">
        <f t="shared" si="7"/>
        <v>3.3825538281391232E-2</v>
      </c>
      <c r="BH19" s="78">
        <f t="shared" si="7"/>
        <v>-0.59434784305054222</v>
      </c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s="86" customFormat="1" ht="7.5" customHeight="1" x14ac:dyDescent="0.2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BB20" s="87"/>
      <c r="BF20" s="87"/>
    </row>
    <row r="21" spans="1:256" s="18" customFormat="1" ht="12.6" customHeight="1" x14ac:dyDescent="0.2">
      <c r="A21" s="7" t="s">
        <v>12</v>
      </c>
      <c r="B21" s="8">
        <v>91453</v>
      </c>
      <c r="C21" s="8">
        <v>92014</v>
      </c>
      <c r="D21" s="8">
        <v>92215</v>
      </c>
      <c r="E21" s="8">
        <v>91774</v>
      </c>
      <c r="F21" s="8">
        <v>90872</v>
      </c>
      <c r="G21" s="8">
        <v>91239</v>
      </c>
      <c r="H21" s="8">
        <v>91446</v>
      </c>
      <c r="I21" s="8">
        <v>90849</v>
      </c>
      <c r="J21" s="8">
        <v>90152</v>
      </c>
      <c r="K21" s="8">
        <v>90824</v>
      </c>
      <c r="L21" s="8">
        <v>90857</v>
      </c>
      <c r="M21" s="8">
        <v>90596</v>
      </c>
      <c r="N21" s="8">
        <v>90193</v>
      </c>
      <c r="O21" s="8">
        <v>90870</v>
      </c>
      <c r="P21" s="8">
        <v>91247</v>
      </c>
      <c r="Q21" s="8">
        <v>90998</v>
      </c>
      <c r="R21" s="8">
        <v>90314</v>
      </c>
      <c r="S21" s="8">
        <v>90950</v>
      </c>
      <c r="T21" s="8">
        <v>90454</v>
      </c>
      <c r="U21" s="8">
        <v>89544</v>
      </c>
      <c r="V21" s="8">
        <v>88666</v>
      </c>
      <c r="W21" s="8">
        <v>89197</v>
      </c>
      <c r="X21" s="8">
        <v>89298</v>
      </c>
      <c r="Y21" s="8">
        <v>88865</v>
      </c>
      <c r="Z21" s="8">
        <v>88228</v>
      </c>
      <c r="AA21" s="8">
        <v>89100</v>
      </c>
      <c r="AB21" s="8">
        <v>89357</v>
      </c>
      <c r="AC21" s="8">
        <v>88938</v>
      </c>
      <c r="AD21" s="8">
        <v>88453</v>
      </c>
      <c r="AE21" s="8">
        <v>89117</v>
      </c>
      <c r="AF21" s="8">
        <v>89391</v>
      </c>
      <c r="AG21" s="8">
        <v>89065</v>
      </c>
      <c r="AH21" s="8">
        <v>88819</v>
      </c>
      <c r="AI21" s="8">
        <v>89706</v>
      </c>
      <c r="AJ21" s="8">
        <v>89933</v>
      </c>
      <c r="AK21" s="8">
        <v>89537</v>
      </c>
      <c r="AL21" s="8">
        <v>89131</v>
      </c>
      <c r="AM21" s="8">
        <v>89805</v>
      </c>
      <c r="AN21" s="8">
        <v>90156</v>
      </c>
      <c r="AO21" s="8">
        <v>89956</v>
      </c>
      <c r="AP21" s="8">
        <v>89466</v>
      </c>
      <c r="AQ21" s="8">
        <v>90113</v>
      </c>
      <c r="AR21" s="8">
        <v>90242</v>
      </c>
      <c r="AS21" s="8">
        <v>90031</v>
      </c>
      <c r="AT21" s="8">
        <v>89624</v>
      </c>
      <c r="AU21" s="8">
        <v>90275</v>
      </c>
      <c r="AV21" s="8">
        <v>90448</v>
      </c>
      <c r="AW21" s="8">
        <v>90074</v>
      </c>
      <c r="AX21" s="8">
        <v>89498</v>
      </c>
      <c r="AY21" s="8">
        <v>89905</v>
      </c>
      <c r="AZ21" s="8">
        <v>90010</v>
      </c>
      <c r="BA21" s="8">
        <v>89854</v>
      </c>
      <c r="BB21" s="8">
        <v>89556</v>
      </c>
      <c r="BC21" s="8">
        <v>90183</v>
      </c>
      <c r="BD21" s="8">
        <v>90527</v>
      </c>
      <c r="BE21" s="8">
        <v>90428</v>
      </c>
      <c r="BF21" s="8">
        <v>90486</v>
      </c>
      <c r="BG21" s="8">
        <v>91058</v>
      </c>
      <c r="BH21" s="9">
        <v>90715</v>
      </c>
      <c r="BI21" s="86"/>
      <c r="BJ21" s="86"/>
      <c r="BK21" s="86"/>
      <c r="BL21" s="86"/>
      <c r="BM21" s="86"/>
      <c r="BN21" s="86"/>
    </row>
    <row r="22" spans="1:256" s="86" customFormat="1" ht="12.6" customHeight="1" x14ac:dyDescent="0.2">
      <c r="A22" s="77" t="s">
        <v>9</v>
      </c>
      <c r="B22" s="78"/>
      <c r="C22" s="78"/>
      <c r="D22" s="78"/>
      <c r="E22" s="78"/>
      <c r="F22" s="78">
        <f t="shared" ref="F22:AK22" si="8">F21/B21*100-100</f>
        <v>-0.63529900604682155</v>
      </c>
      <c r="G22" s="78">
        <f t="shared" si="8"/>
        <v>-0.84226313387092944</v>
      </c>
      <c r="H22" s="78">
        <f t="shared" si="8"/>
        <v>-0.83392072873176915</v>
      </c>
      <c r="I22" s="78">
        <f t="shared" si="8"/>
        <v>-1.0079107372458367</v>
      </c>
      <c r="J22" s="78">
        <f t="shared" si="8"/>
        <v>-0.79232326789330898</v>
      </c>
      <c r="K22" s="78">
        <f t="shared" si="8"/>
        <v>-0.45484935170266283</v>
      </c>
      <c r="L22" s="78">
        <f t="shared" si="8"/>
        <v>-0.64409596920586409</v>
      </c>
      <c r="M22" s="78">
        <f t="shared" si="8"/>
        <v>-0.27848407797553421</v>
      </c>
      <c r="N22" s="78">
        <f t="shared" si="8"/>
        <v>4.5478747005063269E-2</v>
      </c>
      <c r="O22" s="78">
        <f t="shared" si="8"/>
        <v>5.0647405971986359E-2</v>
      </c>
      <c r="P22" s="78">
        <f t="shared" si="8"/>
        <v>0.42924595793390097</v>
      </c>
      <c r="Q22" s="78">
        <f t="shared" si="8"/>
        <v>0.44372819992052825</v>
      </c>
      <c r="R22" s="78">
        <f t="shared" si="8"/>
        <v>0.13415675274134742</v>
      </c>
      <c r="S22" s="78">
        <f t="shared" si="8"/>
        <v>8.8037856278205595E-2</v>
      </c>
      <c r="T22" s="78">
        <f t="shared" si="8"/>
        <v>-0.86906966804387764</v>
      </c>
      <c r="U22" s="78">
        <f t="shared" si="8"/>
        <v>-1.5978373151058207</v>
      </c>
      <c r="V22" s="78">
        <f t="shared" si="8"/>
        <v>-1.8247447793254565</v>
      </c>
      <c r="W22" s="78">
        <f t="shared" si="8"/>
        <v>-1.9274326553051111</v>
      </c>
      <c r="X22" s="78">
        <f t="shared" si="8"/>
        <v>-1.2779976562672744</v>
      </c>
      <c r="Y22" s="78">
        <f t="shared" si="8"/>
        <v>-0.75828642901814192</v>
      </c>
      <c r="Z22" s="78">
        <f t="shared" si="8"/>
        <v>-0.49398867660659107</v>
      </c>
      <c r="AA22" s="78">
        <f t="shared" si="8"/>
        <v>-0.1087480520645272</v>
      </c>
      <c r="AB22" s="78">
        <f t="shared" si="8"/>
        <v>6.6070908642970494E-2</v>
      </c>
      <c r="AC22" s="78">
        <f t="shared" si="8"/>
        <v>8.2147077026959892E-2</v>
      </c>
      <c r="AD22" s="78">
        <f t="shared" si="8"/>
        <v>0.25502108174275406</v>
      </c>
      <c r="AE22" s="78">
        <f t="shared" si="8"/>
        <v>1.9079685746348218E-2</v>
      </c>
      <c r="AF22" s="78">
        <f t="shared" si="8"/>
        <v>3.8049621182452142E-2</v>
      </c>
      <c r="AG22" s="78">
        <f t="shared" si="8"/>
        <v>0.14279610515191621</v>
      </c>
      <c r="AH22" s="78">
        <f t="shared" si="8"/>
        <v>0.41377906911014861</v>
      </c>
      <c r="AI22" s="78">
        <f t="shared" si="8"/>
        <v>0.66092889123288501</v>
      </c>
      <c r="AJ22" s="78">
        <f t="shared" si="8"/>
        <v>0.60632502153461587</v>
      </c>
      <c r="AK22" s="78">
        <f t="shared" si="8"/>
        <v>0.52995003649020589</v>
      </c>
      <c r="AL22" s="78">
        <f t="shared" ref="AL22:BQ22" si="9">AL21/AH21*100-100</f>
        <v>0.35127619090509654</v>
      </c>
      <c r="AM22" s="78">
        <f t="shared" si="9"/>
        <v>0.11036051100261091</v>
      </c>
      <c r="AN22" s="78">
        <f t="shared" si="9"/>
        <v>0.24796237198802373</v>
      </c>
      <c r="AO22" s="78">
        <f t="shared" si="9"/>
        <v>0.46796296503121937</v>
      </c>
      <c r="AP22" s="78">
        <f t="shared" si="9"/>
        <v>0.3758512750894738</v>
      </c>
      <c r="AQ22" s="78">
        <f t="shared" si="9"/>
        <v>0.34296531373531991</v>
      </c>
      <c r="AR22" s="78">
        <f t="shared" si="9"/>
        <v>9.5390212520513273E-2</v>
      </c>
      <c r="AS22" s="78">
        <f t="shared" si="9"/>
        <v>8.337409400152751E-2</v>
      </c>
      <c r="AT22" s="78">
        <f t="shared" si="9"/>
        <v>0.17660340240985306</v>
      </c>
      <c r="AU22" s="78">
        <f t="shared" si="9"/>
        <v>0.17977428339972334</v>
      </c>
      <c r="AV22" s="78">
        <f t="shared" si="9"/>
        <v>0.22827508255578266</v>
      </c>
      <c r="AW22" s="78">
        <f t="shared" si="9"/>
        <v>4.7761326654153891E-2</v>
      </c>
      <c r="AX22" s="78">
        <f t="shared" si="9"/>
        <v>-0.14058734267607065</v>
      </c>
      <c r="AY22" s="78">
        <f t="shared" si="9"/>
        <v>-0.40985876488507245</v>
      </c>
      <c r="AZ22" s="78">
        <f t="shared" si="9"/>
        <v>-0.48425614717848475</v>
      </c>
      <c r="BA22" s="78">
        <f t="shared" si="9"/>
        <v>-0.24424362191088278</v>
      </c>
      <c r="BB22" s="78">
        <f t="shared" si="9"/>
        <v>6.480591745065567E-2</v>
      </c>
      <c r="BC22" s="78">
        <f t="shared" si="9"/>
        <v>0.30921528279850463</v>
      </c>
      <c r="BD22" s="78">
        <f t="shared" si="9"/>
        <v>0.57438062437506687</v>
      </c>
      <c r="BE22" s="78">
        <f t="shared" si="9"/>
        <v>0.63881407616801766</v>
      </c>
      <c r="BF22" s="78">
        <f t="shared" si="9"/>
        <v>1.0384563848318464</v>
      </c>
      <c r="BG22" s="78">
        <f t="shared" si="9"/>
        <v>0.97024938181253617</v>
      </c>
      <c r="BH22" s="78">
        <f t="shared" si="9"/>
        <v>0.20767284898428784</v>
      </c>
    </row>
    <row r="23" spans="1:256" s="86" customFormat="1" ht="12.6" customHeight="1" x14ac:dyDescent="0.2">
      <c r="A23" s="77" t="s">
        <v>10</v>
      </c>
      <c r="B23" s="78"/>
      <c r="C23" s="78">
        <f t="shared" ref="C23:AH23" si="10">C21/B21*100-100</f>
        <v>0.61342984921215304</v>
      </c>
      <c r="D23" s="78">
        <f t="shared" si="10"/>
        <v>0.2184450192361993</v>
      </c>
      <c r="E23" s="78">
        <f t="shared" si="10"/>
        <v>-0.47823022284877936</v>
      </c>
      <c r="F23" s="78">
        <f t="shared" si="10"/>
        <v>-0.98284917296838614</v>
      </c>
      <c r="G23" s="78">
        <f t="shared" si="10"/>
        <v>0.4038647768289394</v>
      </c>
      <c r="H23" s="78">
        <f t="shared" si="10"/>
        <v>0.22687666458422484</v>
      </c>
      <c r="I23" s="78">
        <f t="shared" si="10"/>
        <v>-0.65284430155500672</v>
      </c>
      <c r="J23" s="78">
        <f t="shared" si="10"/>
        <v>-0.76720712390890355</v>
      </c>
      <c r="K23" s="78">
        <f t="shared" si="10"/>
        <v>0.74540775579021101</v>
      </c>
      <c r="L23" s="78">
        <f t="shared" si="10"/>
        <v>3.6334008632081805E-2</v>
      </c>
      <c r="M23" s="78">
        <f t="shared" si="10"/>
        <v>-0.28726460261729869</v>
      </c>
      <c r="N23" s="78">
        <f t="shared" si="10"/>
        <v>-0.44483200141286261</v>
      </c>
      <c r="O23" s="78">
        <f t="shared" si="10"/>
        <v>0.75061257525528902</v>
      </c>
      <c r="P23" s="78">
        <f t="shared" si="10"/>
        <v>0.41487839771102131</v>
      </c>
      <c r="Q23" s="78">
        <f t="shared" si="10"/>
        <v>-0.27288568391288948</v>
      </c>
      <c r="R23" s="78">
        <f t="shared" si="10"/>
        <v>-0.75166487175542329</v>
      </c>
      <c r="S23" s="78">
        <f t="shared" si="10"/>
        <v>0.70420975706977629</v>
      </c>
      <c r="T23" s="78">
        <f t="shared" si="10"/>
        <v>-0.54535459043430023</v>
      </c>
      <c r="U23" s="78">
        <f t="shared" si="10"/>
        <v>-1.0060362173038158</v>
      </c>
      <c r="V23" s="78">
        <f t="shared" si="10"/>
        <v>-0.98052354149915288</v>
      </c>
      <c r="W23" s="78">
        <f t="shared" si="10"/>
        <v>0.59887668328333632</v>
      </c>
      <c r="X23" s="78">
        <f t="shared" si="10"/>
        <v>0.11323250781975958</v>
      </c>
      <c r="Y23" s="78">
        <f t="shared" si="10"/>
        <v>-0.48489327868485077</v>
      </c>
      <c r="Z23" s="78">
        <f t="shared" si="10"/>
        <v>-0.71681764474203646</v>
      </c>
      <c r="AA23" s="78">
        <f t="shared" si="10"/>
        <v>0.98834837013193066</v>
      </c>
      <c r="AB23" s="78">
        <f t="shared" si="10"/>
        <v>0.28843995510661102</v>
      </c>
      <c r="AC23" s="78">
        <f t="shared" si="10"/>
        <v>-0.46890562574840544</v>
      </c>
      <c r="AD23" s="78">
        <f t="shared" si="10"/>
        <v>-0.5453237086509688</v>
      </c>
      <c r="AE23" s="78">
        <f t="shared" si="10"/>
        <v>0.75068115270255475</v>
      </c>
      <c r="AF23" s="78">
        <f t="shared" si="10"/>
        <v>0.30746097826452967</v>
      </c>
      <c r="AG23" s="78">
        <f t="shared" si="10"/>
        <v>-0.36468995760199618</v>
      </c>
      <c r="AH23" s="78">
        <f t="shared" si="10"/>
        <v>-0.27620277325549125</v>
      </c>
      <c r="AI23" s="78">
        <f t="shared" ref="AI23:BH23" si="11">AI21/AH21*100-100</f>
        <v>0.99866019657956429</v>
      </c>
      <c r="AJ23" s="78">
        <f t="shared" si="11"/>
        <v>0.2530488484605371</v>
      </c>
      <c r="AK23" s="78">
        <f t="shared" si="11"/>
        <v>-0.44032779958413926</v>
      </c>
      <c r="AL23" s="78">
        <f t="shared" si="11"/>
        <v>-0.45344382769134484</v>
      </c>
      <c r="AM23" s="78">
        <f t="shared" si="11"/>
        <v>0.75619032659793106</v>
      </c>
      <c r="AN23" s="78">
        <f t="shared" si="11"/>
        <v>0.39084683480874105</v>
      </c>
      <c r="AO23" s="78">
        <f t="shared" si="11"/>
        <v>-0.22183770353608168</v>
      </c>
      <c r="AP23" s="78">
        <f t="shared" si="11"/>
        <v>-0.54471074747654313</v>
      </c>
      <c r="AQ23" s="78">
        <f t="shared" si="11"/>
        <v>0.72317975543782609</v>
      </c>
      <c r="AR23" s="78">
        <f t="shared" si="11"/>
        <v>0.14315359604053413</v>
      </c>
      <c r="AS23" s="78">
        <f t="shared" si="11"/>
        <v>-0.23381573989938431</v>
      </c>
      <c r="AT23" s="78">
        <f t="shared" si="11"/>
        <v>-0.45206651042418855</v>
      </c>
      <c r="AU23" s="78">
        <f t="shared" si="11"/>
        <v>0.72636793715969361</v>
      </c>
      <c r="AV23" s="78">
        <f t="shared" si="11"/>
        <v>0.19163666574355886</v>
      </c>
      <c r="AW23" s="78">
        <f t="shared" si="11"/>
        <v>-0.41349725809304516</v>
      </c>
      <c r="AX23" s="78">
        <f t="shared" si="11"/>
        <v>-0.63947421009392258</v>
      </c>
      <c r="AY23" s="78">
        <f t="shared" si="11"/>
        <v>0.45475876555900641</v>
      </c>
      <c r="AZ23" s="78">
        <f t="shared" si="11"/>
        <v>0.11678994494188544</v>
      </c>
      <c r="BA23" s="78">
        <f t="shared" si="11"/>
        <v>-0.1733140762137424</v>
      </c>
      <c r="BB23" s="78">
        <f t="shared" si="11"/>
        <v>-0.33164911968303556</v>
      </c>
      <c r="BC23" s="78">
        <f t="shared" si="11"/>
        <v>0.7001205949350009</v>
      </c>
      <c r="BD23" s="78">
        <f t="shared" si="11"/>
        <v>0.38144661410686354</v>
      </c>
      <c r="BE23" s="78">
        <f t="shared" si="11"/>
        <v>-0.10935963856087483</v>
      </c>
      <c r="BF23" s="78">
        <f t="shared" si="11"/>
        <v>6.4139425841560183E-2</v>
      </c>
      <c r="BG23" s="78">
        <f t="shared" si="11"/>
        <v>0.63214198881595962</v>
      </c>
      <c r="BH23" s="78">
        <f t="shared" si="11"/>
        <v>-0.37668299325704879</v>
      </c>
    </row>
    <row r="24" spans="1:256" s="86" customFormat="1" ht="6.75" customHeight="1" x14ac:dyDescent="0.2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  <c r="O24" s="80"/>
      <c r="P24" s="82"/>
      <c r="Q24" s="80"/>
      <c r="R24" s="80"/>
      <c r="S24" s="80"/>
      <c r="T24" s="80"/>
      <c r="U24" s="80"/>
      <c r="V24" s="80"/>
      <c r="W24" s="80"/>
      <c r="X24" s="80"/>
      <c r="Y24" s="80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3"/>
      <c r="AO24" s="84"/>
      <c r="BB24" s="87"/>
      <c r="BF24" s="87"/>
    </row>
    <row r="25" spans="1:256" s="18" customFormat="1" ht="12.6" customHeight="1" x14ac:dyDescent="0.2">
      <c r="A25" s="15" t="s">
        <v>11</v>
      </c>
      <c r="B25" s="16">
        <v>72080</v>
      </c>
      <c r="C25" s="16">
        <v>72424</v>
      </c>
      <c r="D25" s="16">
        <v>72507</v>
      </c>
      <c r="E25" s="16">
        <v>72000</v>
      </c>
      <c r="F25" s="16">
        <v>71196</v>
      </c>
      <c r="G25" s="16">
        <v>71316</v>
      </c>
      <c r="H25" s="16">
        <v>71423</v>
      </c>
      <c r="I25" s="16">
        <v>70861</v>
      </c>
      <c r="J25" s="16">
        <v>70188</v>
      </c>
      <c r="K25" s="16">
        <v>70656</v>
      </c>
      <c r="L25" s="16">
        <v>70478</v>
      </c>
      <c r="M25" s="16">
        <v>70229</v>
      </c>
      <c r="N25" s="16">
        <v>69877</v>
      </c>
      <c r="O25" s="16">
        <v>70327</v>
      </c>
      <c r="P25" s="16">
        <v>70514</v>
      </c>
      <c r="Q25" s="16">
        <v>70371</v>
      </c>
      <c r="R25" s="16">
        <v>69730</v>
      </c>
      <c r="S25" s="16">
        <v>70201</v>
      </c>
      <c r="T25" s="16">
        <v>69748</v>
      </c>
      <c r="U25" s="16">
        <v>68961</v>
      </c>
      <c r="V25" s="16">
        <v>68161</v>
      </c>
      <c r="W25" s="16">
        <v>68419</v>
      </c>
      <c r="X25" s="16">
        <v>68463</v>
      </c>
      <c r="Y25" s="16">
        <v>68078</v>
      </c>
      <c r="Z25" s="16">
        <v>67494</v>
      </c>
      <c r="AA25" s="16">
        <v>68047</v>
      </c>
      <c r="AB25" s="16">
        <v>68120</v>
      </c>
      <c r="AC25" s="16">
        <v>67795</v>
      </c>
      <c r="AD25" s="16">
        <v>67395</v>
      </c>
      <c r="AE25" s="16">
        <v>67829</v>
      </c>
      <c r="AF25" s="16">
        <v>67963</v>
      </c>
      <c r="AG25" s="16">
        <v>67748</v>
      </c>
      <c r="AH25" s="16">
        <v>67476</v>
      </c>
      <c r="AI25" s="16">
        <v>68092</v>
      </c>
      <c r="AJ25" s="16">
        <v>68257</v>
      </c>
      <c r="AK25" s="16">
        <v>67899</v>
      </c>
      <c r="AL25" s="16">
        <v>67589</v>
      </c>
      <c r="AM25" s="16">
        <v>67984</v>
      </c>
      <c r="AN25" s="16">
        <v>68166</v>
      </c>
      <c r="AO25" s="16">
        <v>67955</v>
      </c>
      <c r="AP25" s="16">
        <v>67506</v>
      </c>
      <c r="AQ25" s="16">
        <v>67890</v>
      </c>
      <c r="AR25" s="16">
        <v>67924</v>
      </c>
      <c r="AS25" s="16">
        <v>67715</v>
      </c>
      <c r="AT25" s="16">
        <v>67391</v>
      </c>
      <c r="AU25" s="16">
        <v>67785</v>
      </c>
      <c r="AV25" s="16">
        <v>67840</v>
      </c>
      <c r="AW25" s="16">
        <v>67557</v>
      </c>
      <c r="AX25" s="16">
        <v>67079</v>
      </c>
      <c r="AY25" s="16">
        <v>67384</v>
      </c>
      <c r="AZ25" s="16">
        <v>67444</v>
      </c>
      <c r="BA25" s="16">
        <v>67252</v>
      </c>
      <c r="BB25" s="16">
        <v>67047</v>
      </c>
      <c r="BC25" s="16">
        <v>67396</v>
      </c>
      <c r="BD25" s="16">
        <v>67587</v>
      </c>
      <c r="BE25" s="16">
        <v>67530</v>
      </c>
      <c r="BF25" s="16">
        <v>67553</v>
      </c>
      <c r="BG25" s="16">
        <v>67807</v>
      </c>
      <c r="BH25" s="17">
        <v>67400</v>
      </c>
      <c r="BI25" s="86"/>
      <c r="BJ25" s="86"/>
      <c r="BK25" s="86"/>
      <c r="BL25" s="86"/>
      <c r="BM25" s="86"/>
      <c r="BN25" s="86"/>
    </row>
    <row r="26" spans="1:256" s="86" customFormat="1" ht="12.6" customHeight="1" x14ac:dyDescent="0.2">
      <c r="A26" s="77" t="s">
        <v>9</v>
      </c>
      <c r="B26" s="78"/>
      <c r="C26" s="78"/>
      <c r="D26" s="78"/>
      <c r="E26" s="78"/>
      <c r="F26" s="78">
        <f t="shared" ref="F26:AK26" si="12">F25/B25*100-100</f>
        <v>-1.2264150943396288</v>
      </c>
      <c r="G26" s="78">
        <f t="shared" si="12"/>
        <v>-1.5298795979233404</v>
      </c>
      <c r="H26" s="78">
        <f t="shared" si="12"/>
        <v>-1.4950280662556708</v>
      </c>
      <c r="I26" s="78">
        <f t="shared" si="12"/>
        <v>-1.5819444444444457</v>
      </c>
      <c r="J26" s="78">
        <f t="shared" si="12"/>
        <v>-1.4158098769593863</v>
      </c>
      <c r="K26" s="78">
        <f t="shared" si="12"/>
        <v>-0.92545852263167205</v>
      </c>
      <c r="L26" s="78">
        <f t="shared" si="12"/>
        <v>-1.3231032020497651</v>
      </c>
      <c r="M26" s="78">
        <f t="shared" si="12"/>
        <v>-0.89188693357418458</v>
      </c>
      <c r="N26" s="78">
        <f t="shared" si="12"/>
        <v>-0.4430956858722368</v>
      </c>
      <c r="O26" s="78">
        <f t="shared" si="12"/>
        <v>-0.46563632246376585</v>
      </c>
      <c r="P26" s="78">
        <f t="shared" si="12"/>
        <v>5.1079769573476597E-2</v>
      </c>
      <c r="Q26" s="78">
        <f t="shared" si="12"/>
        <v>0.20219567415169593</v>
      </c>
      <c r="R26" s="78">
        <f t="shared" si="12"/>
        <v>-0.21036964952702419</v>
      </c>
      <c r="S26" s="78">
        <f t="shared" si="12"/>
        <v>-0.17916305259714704</v>
      </c>
      <c r="T26" s="78">
        <f t="shared" si="12"/>
        <v>-1.0863091017386637</v>
      </c>
      <c r="U26" s="78">
        <f t="shared" si="12"/>
        <v>-2.0036662829858898</v>
      </c>
      <c r="V26" s="78">
        <f t="shared" si="12"/>
        <v>-2.250107557722643</v>
      </c>
      <c r="W26" s="78">
        <f t="shared" si="12"/>
        <v>-2.5384253785558712</v>
      </c>
      <c r="X26" s="78">
        <f t="shared" si="12"/>
        <v>-1.842346733956532</v>
      </c>
      <c r="Y26" s="78">
        <f t="shared" si="12"/>
        <v>-1.2804338684183847</v>
      </c>
      <c r="Z26" s="78">
        <f t="shared" si="12"/>
        <v>-0.97856545531902839</v>
      </c>
      <c r="AA26" s="78">
        <f t="shared" si="12"/>
        <v>-0.5437086189508733</v>
      </c>
      <c r="AB26" s="78">
        <f t="shared" si="12"/>
        <v>-0.5010005404379001</v>
      </c>
      <c r="AC26" s="78">
        <f t="shared" si="12"/>
        <v>-0.41569963864978376</v>
      </c>
      <c r="AD26" s="78">
        <f t="shared" si="12"/>
        <v>-0.14667970486264892</v>
      </c>
      <c r="AE26" s="78">
        <f t="shared" si="12"/>
        <v>-0.32036680529633088</v>
      </c>
      <c r="AF26" s="78">
        <f t="shared" si="12"/>
        <v>-0.2304756312389884</v>
      </c>
      <c r="AG26" s="78">
        <f t="shared" si="12"/>
        <v>-6.932664650784659E-2</v>
      </c>
      <c r="AH26" s="78">
        <f t="shared" si="12"/>
        <v>0.12018695748943742</v>
      </c>
      <c r="AI26" s="78">
        <f t="shared" si="12"/>
        <v>0.3877397573309338</v>
      </c>
      <c r="AJ26" s="78">
        <f t="shared" si="12"/>
        <v>0.43258832011537152</v>
      </c>
      <c r="AK26" s="78">
        <f t="shared" si="12"/>
        <v>0.22288480840761338</v>
      </c>
      <c r="AL26" s="78">
        <f t="shared" ref="AL26:BQ26" si="13">AL25/AH25*100-100</f>
        <v>0.16746695121227617</v>
      </c>
      <c r="AM26" s="78">
        <f t="shared" si="13"/>
        <v>-0.15860894084474353</v>
      </c>
      <c r="AN26" s="78">
        <f t="shared" si="13"/>
        <v>-0.13331965952210112</v>
      </c>
      <c r="AO26" s="78">
        <f t="shared" si="13"/>
        <v>8.2475441464538335E-2</v>
      </c>
      <c r="AP26" s="78">
        <f t="shared" si="13"/>
        <v>-0.12280104750772125</v>
      </c>
      <c r="AQ26" s="78">
        <f t="shared" si="13"/>
        <v>-0.13826782772416379</v>
      </c>
      <c r="AR26" s="78">
        <f t="shared" si="13"/>
        <v>-0.35501569697503044</v>
      </c>
      <c r="AS26" s="78">
        <f t="shared" si="13"/>
        <v>-0.3531748951511986</v>
      </c>
      <c r="AT26" s="78">
        <f t="shared" si="13"/>
        <v>-0.17035522768345857</v>
      </c>
      <c r="AU26" s="78">
        <f t="shared" si="13"/>
        <v>-0.15466195315951836</v>
      </c>
      <c r="AV26" s="78">
        <f t="shared" si="13"/>
        <v>-0.12366762852600743</v>
      </c>
      <c r="AW26" s="78">
        <f t="shared" si="13"/>
        <v>-0.23333087203721448</v>
      </c>
      <c r="AX26" s="78">
        <f t="shared" si="13"/>
        <v>-0.46296983276698711</v>
      </c>
      <c r="AY26" s="78">
        <f t="shared" si="13"/>
        <v>-0.59157630744265077</v>
      </c>
      <c r="AZ26" s="78">
        <f t="shared" si="13"/>
        <v>-0.58372641509434686</v>
      </c>
      <c r="BA26" s="78">
        <f t="shared" si="13"/>
        <v>-0.45147061000339761</v>
      </c>
      <c r="BB26" s="78">
        <f t="shared" si="13"/>
        <v>-4.7704944915693659E-2</v>
      </c>
      <c r="BC26" s="78">
        <f t="shared" si="13"/>
        <v>1.7808381811718732E-2</v>
      </c>
      <c r="BD26" s="78">
        <f t="shared" si="13"/>
        <v>0.21202775636082549</v>
      </c>
      <c r="BE26" s="78">
        <f t="shared" si="13"/>
        <v>0.41337060607861531</v>
      </c>
      <c r="BF26" s="78">
        <f t="shared" si="13"/>
        <v>0.75469446805971074</v>
      </c>
      <c r="BG26" s="78">
        <f t="shared" si="13"/>
        <v>0.60982847646744176</v>
      </c>
      <c r="BH26" s="78">
        <f t="shared" si="13"/>
        <v>-0.27668042670927662</v>
      </c>
    </row>
    <row r="27" spans="1:256" s="86" customFormat="1" ht="12.6" customHeight="1" x14ac:dyDescent="0.2">
      <c r="A27" s="77" t="s">
        <v>10</v>
      </c>
      <c r="B27" s="78"/>
      <c r="C27" s="78">
        <f t="shared" ref="C27:AH27" si="14">C25/B25*100-100</f>
        <v>0.47724750277468786</v>
      </c>
      <c r="D27" s="78">
        <f t="shared" si="14"/>
        <v>0.11460289406825552</v>
      </c>
      <c r="E27" s="78">
        <f t="shared" si="14"/>
        <v>-0.69924283172659329</v>
      </c>
      <c r="F27" s="78">
        <f t="shared" si="14"/>
        <v>-1.11666666666666</v>
      </c>
      <c r="G27" s="78">
        <f t="shared" si="14"/>
        <v>0.1685487948761164</v>
      </c>
      <c r="H27" s="78">
        <f t="shared" si="14"/>
        <v>0.15003645745694882</v>
      </c>
      <c r="I27" s="78">
        <f t="shared" si="14"/>
        <v>-0.78686137518727151</v>
      </c>
      <c r="J27" s="78">
        <f t="shared" si="14"/>
        <v>-0.94974668717630095</v>
      </c>
      <c r="K27" s="78">
        <f t="shared" si="14"/>
        <v>0.66678064626431421</v>
      </c>
      <c r="L27" s="78">
        <f t="shared" si="14"/>
        <v>-0.25192481884057827</v>
      </c>
      <c r="M27" s="78">
        <f t="shared" si="14"/>
        <v>-0.35330173954992006</v>
      </c>
      <c r="N27" s="78">
        <f t="shared" si="14"/>
        <v>-0.50121744578450489</v>
      </c>
      <c r="O27" s="78">
        <f t="shared" si="14"/>
        <v>0.64398872304192878</v>
      </c>
      <c r="P27" s="78">
        <f t="shared" si="14"/>
        <v>0.26590072091798334</v>
      </c>
      <c r="Q27" s="78">
        <f t="shared" si="14"/>
        <v>-0.20279660776583341</v>
      </c>
      <c r="R27" s="78">
        <f t="shared" si="14"/>
        <v>-0.91088658680422441</v>
      </c>
      <c r="S27" s="78">
        <f t="shared" si="14"/>
        <v>0.67546249820738069</v>
      </c>
      <c r="T27" s="78">
        <f t="shared" si="14"/>
        <v>-0.64528995313457926</v>
      </c>
      <c r="U27" s="78">
        <f t="shared" si="14"/>
        <v>-1.1283477662442039</v>
      </c>
      <c r="V27" s="78">
        <f t="shared" si="14"/>
        <v>-1.1600759849770128</v>
      </c>
      <c r="W27" s="78">
        <f t="shared" si="14"/>
        <v>0.37851557342175113</v>
      </c>
      <c r="X27" s="78">
        <f t="shared" si="14"/>
        <v>6.4309621596336797E-2</v>
      </c>
      <c r="Y27" s="78">
        <f t="shared" si="14"/>
        <v>-0.5623475453894855</v>
      </c>
      <c r="Z27" s="78">
        <f t="shared" si="14"/>
        <v>-0.85783953700166649</v>
      </c>
      <c r="AA27" s="78">
        <f t="shared" si="14"/>
        <v>0.81933208877826758</v>
      </c>
      <c r="AB27" s="78">
        <f t="shared" si="14"/>
        <v>0.10727879259924578</v>
      </c>
      <c r="AC27" s="78">
        <f t="shared" si="14"/>
        <v>-0.477099236641223</v>
      </c>
      <c r="AD27" s="78">
        <f t="shared" si="14"/>
        <v>-0.59001401283281041</v>
      </c>
      <c r="AE27" s="78">
        <f t="shared" si="14"/>
        <v>0.6439646858075605</v>
      </c>
      <c r="AF27" s="78">
        <f t="shared" si="14"/>
        <v>0.19755561780358732</v>
      </c>
      <c r="AG27" s="78">
        <f t="shared" si="14"/>
        <v>-0.31634860144490062</v>
      </c>
      <c r="AH27" s="78">
        <f t="shared" si="14"/>
        <v>-0.40148786680049398</v>
      </c>
      <c r="AI27" s="78">
        <f t="shared" ref="AI27:BH27" si="15">AI25/AH25*100-100</f>
        <v>0.91291718536960786</v>
      </c>
      <c r="AJ27" s="78">
        <f t="shared" si="15"/>
        <v>0.24231921517944954</v>
      </c>
      <c r="AK27" s="78">
        <f t="shared" si="15"/>
        <v>-0.52448833086717173</v>
      </c>
      <c r="AL27" s="78">
        <f t="shared" si="15"/>
        <v>-0.45656047953578138</v>
      </c>
      <c r="AM27" s="78">
        <f t="shared" si="15"/>
        <v>0.58441462368136854</v>
      </c>
      <c r="AN27" s="78">
        <f t="shared" si="15"/>
        <v>0.2677100494233855</v>
      </c>
      <c r="AO27" s="78">
        <f t="shared" si="15"/>
        <v>-0.30953847959392533</v>
      </c>
      <c r="AP27" s="78">
        <f t="shared" si="15"/>
        <v>-0.66073136634537377</v>
      </c>
      <c r="AQ27" s="78">
        <f t="shared" si="15"/>
        <v>0.56883832548217583</v>
      </c>
      <c r="AR27" s="78">
        <f t="shared" si="15"/>
        <v>5.0081013404053465E-2</v>
      </c>
      <c r="AS27" s="78">
        <f t="shared" si="15"/>
        <v>-0.30769683764206945</v>
      </c>
      <c r="AT27" s="78">
        <f t="shared" si="15"/>
        <v>-0.47847596544340831</v>
      </c>
      <c r="AU27" s="78">
        <f t="shared" si="15"/>
        <v>0.58464780163522789</v>
      </c>
      <c r="AV27" s="78">
        <f t="shared" si="15"/>
        <v>8.1138895035778091E-2</v>
      </c>
      <c r="AW27" s="78">
        <f t="shared" si="15"/>
        <v>-0.41715801886792292</v>
      </c>
      <c r="AX27" s="78">
        <f t="shared" si="15"/>
        <v>-0.70755066092337415</v>
      </c>
      <c r="AY27" s="78">
        <f t="shared" si="15"/>
        <v>0.45468775622772739</v>
      </c>
      <c r="AZ27" s="78">
        <f t="shared" si="15"/>
        <v>8.9041909058536817E-2</v>
      </c>
      <c r="BA27" s="78">
        <f t="shared" si="15"/>
        <v>-0.28468062392504123</v>
      </c>
      <c r="BB27" s="78">
        <f t="shared" si="15"/>
        <v>-0.30482364836733211</v>
      </c>
      <c r="BC27" s="78">
        <f t="shared" si="15"/>
        <v>0.52053037421511306</v>
      </c>
      <c r="BD27" s="78">
        <f t="shared" si="15"/>
        <v>0.28339960828536448</v>
      </c>
      <c r="BE27" s="78">
        <f t="shared" si="15"/>
        <v>-8.4335745039737731E-2</v>
      </c>
      <c r="BF27" s="78">
        <f t="shared" si="15"/>
        <v>3.4058936768843751E-2</v>
      </c>
      <c r="BG27" s="78">
        <f t="shared" si="15"/>
        <v>0.3760010658297972</v>
      </c>
      <c r="BH27" s="78">
        <f t="shared" si="15"/>
        <v>-0.6002330142905663</v>
      </c>
    </row>
    <row r="28" spans="1:256" s="86" customFormat="1" ht="8.25" customHeight="1" x14ac:dyDescent="0.2">
      <c r="A28" s="67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0"/>
      <c r="P28" s="82"/>
      <c r="Q28" s="80"/>
      <c r="R28" s="80"/>
      <c r="S28" s="80"/>
      <c r="T28" s="80"/>
      <c r="U28" s="80"/>
      <c r="V28" s="80"/>
      <c r="W28" s="80"/>
      <c r="X28" s="80"/>
      <c r="Y28" s="80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3"/>
      <c r="AO28" s="84"/>
      <c r="BF28" s="87"/>
    </row>
    <row r="29" spans="1:256" ht="12.6" customHeight="1" x14ac:dyDescent="0.2">
      <c r="A29" s="7" t="s">
        <v>13</v>
      </c>
      <c r="B29" s="8">
        <v>1788</v>
      </c>
      <c r="C29" s="8">
        <v>1497</v>
      </c>
      <c r="D29" s="8">
        <v>1007</v>
      </c>
      <c r="E29" s="8">
        <v>996</v>
      </c>
      <c r="F29" s="8">
        <v>1523</v>
      </c>
      <c r="G29" s="8">
        <v>1195</v>
      </c>
      <c r="H29" s="8">
        <v>994</v>
      </c>
      <c r="I29" s="8">
        <v>1089</v>
      </c>
      <c r="J29" s="8">
        <v>1536</v>
      </c>
      <c r="K29" s="8">
        <v>1500</v>
      </c>
      <c r="L29" s="8">
        <v>1049</v>
      </c>
      <c r="M29" s="8">
        <v>1169</v>
      </c>
      <c r="N29" s="8">
        <v>1492</v>
      </c>
      <c r="O29" s="8">
        <v>1359</v>
      </c>
      <c r="P29" s="8">
        <v>1019</v>
      </c>
      <c r="Q29" s="8">
        <v>957</v>
      </c>
      <c r="R29" s="8">
        <v>1640</v>
      </c>
      <c r="S29" s="8">
        <v>1337</v>
      </c>
      <c r="T29" s="8">
        <v>942</v>
      </c>
      <c r="U29" s="8">
        <v>985</v>
      </c>
      <c r="V29" s="8">
        <v>1414</v>
      </c>
      <c r="W29" s="8">
        <v>1319</v>
      </c>
      <c r="X29" s="8">
        <v>990</v>
      </c>
      <c r="Y29" s="8">
        <v>870</v>
      </c>
      <c r="Z29" s="8">
        <v>1406</v>
      </c>
      <c r="AA29" s="8">
        <v>1382</v>
      </c>
      <c r="AB29" s="8">
        <v>850</v>
      </c>
      <c r="AC29" s="8">
        <v>1052</v>
      </c>
      <c r="AD29" s="8">
        <v>1559</v>
      </c>
      <c r="AE29" s="8">
        <v>1186</v>
      </c>
      <c r="AF29" s="8">
        <v>936</v>
      </c>
      <c r="AG29" s="8">
        <v>1050</v>
      </c>
      <c r="AH29" s="8">
        <v>1489</v>
      </c>
      <c r="AI29" s="8">
        <v>1337</v>
      </c>
      <c r="AJ29" s="8">
        <v>893</v>
      </c>
      <c r="AK29" s="8">
        <v>910</v>
      </c>
      <c r="AL29" s="8">
        <v>1496</v>
      </c>
      <c r="AM29" s="8">
        <v>1158</v>
      </c>
      <c r="AN29" s="8">
        <v>832</v>
      </c>
      <c r="AO29" s="8">
        <v>865</v>
      </c>
      <c r="AP29" s="8">
        <v>1473</v>
      </c>
      <c r="AQ29" s="8">
        <v>1126</v>
      </c>
      <c r="AR29" s="8">
        <v>774</v>
      </c>
      <c r="AS29" s="8">
        <v>968</v>
      </c>
      <c r="AT29" s="8">
        <v>1481</v>
      </c>
      <c r="AU29" s="8">
        <v>1162</v>
      </c>
      <c r="AV29" s="8">
        <v>808</v>
      </c>
      <c r="AW29" s="8">
        <v>912</v>
      </c>
      <c r="AX29" s="8">
        <v>1362</v>
      </c>
      <c r="AY29" s="8">
        <v>624</v>
      </c>
      <c r="AZ29" s="8">
        <v>738</v>
      </c>
      <c r="BA29" s="8">
        <v>774</v>
      </c>
      <c r="BB29" s="8">
        <v>1259</v>
      </c>
      <c r="BC29" s="8">
        <v>1127</v>
      </c>
      <c r="BD29" s="8">
        <v>758</v>
      </c>
      <c r="BE29" s="8">
        <v>998</v>
      </c>
      <c r="BF29" s="8">
        <v>1464</v>
      </c>
      <c r="BG29" s="8">
        <v>1021</v>
      </c>
      <c r="BH29" s="9">
        <v>771</v>
      </c>
    </row>
    <row r="30" spans="1:256" s="62" customFormat="1" ht="12.6" customHeight="1" x14ac:dyDescent="0.2">
      <c r="A30" s="77" t="s">
        <v>9</v>
      </c>
      <c r="B30" s="80"/>
      <c r="C30" s="78"/>
      <c r="D30" s="78"/>
      <c r="E30" s="78"/>
      <c r="F30" s="78">
        <f t="shared" ref="F30:AK30" si="16">F29/B29*100-100</f>
        <v>-14.821029082774047</v>
      </c>
      <c r="G30" s="78">
        <f t="shared" si="16"/>
        <v>-20.17368069472279</v>
      </c>
      <c r="H30" s="78">
        <f t="shared" si="16"/>
        <v>-1.290963257199607</v>
      </c>
      <c r="I30" s="78">
        <f t="shared" si="16"/>
        <v>9.3373493975903727</v>
      </c>
      <c r="J30" s="78">
        <f t="shared" si="16"/>
        <v>0.85357846355876177</v>
      </c>
      <c r="K30" s="78">
        <f t="shared" si="16"/>
        <v>25.523012552301253</v>
      </c>
      <c r="L30" s="78">
        <f t="shared" si="16"/>
        <v>5.5331991951710364</v>
      </c>
      <c r="M30" s="78">
        <f t="shared" si="16"/>
        <v>7.3461891643709691</v>
      </c>
      <c r="N30" s="78">
        <f t="shared" si="16"/>
        <v>-2.8645833333333428</v>
      </c>
      <c r="O30" s="78">
        <f t="shared" si="16"/>
        <v>-9.3999999999999915</v>
      </c>
      <c r="P30" s="78">
        <f t="shared" si="16"/>
        <v>-2.8598665395614802</v>
      </c>
      <c r="Q30" s="78">
        <f t="shared" si="16"/>
        <v>-18.135158254918736</v>
      </c>
      <c r="R30" s="78">
        <f t="shared" si="16"/>
        <v>9.9195710455764186</v>
      </c>
      <c r="S30" s="78">
        <f t="shared" si="16"/>
        <v>-1.6188373804267826</v>
      </c>
      <c r="T30" s="78">
        <f t="shared" si="16"/>
        <v>-7.5564278704612349</v>
      </c>
      <c r="U30" s="78">
        <f t="shared" si="16"/>
        <v>2.9258098223615434</v>
      </c>
      <c r="V30" s="78">
        <f t="shared" si="16"/>
        <v>-13.780487804878049</v>
      </c>
      <c r="W30" s="78">
        <f t="shared" si="16"/>
        <v>-1.346297681376214</v>
      </c>
      <c r="X30" s="78">
        <f t="shared" si="16"/>
        <v>5.0955414012738913</v>
      </c>
      <c r="Y30" s="78">
        <f t="shared" si="16"/>
        <v>-11.675126903553306</v>
      </c>
      <c r="Z30" s="78">
        <f t="shared" si="16"/>
        <v>-0.56577086280056221</v>
      </c>
      <c r="AA30" s="78">
        <f t="shared" si="16"/>
        <v>4.7763457164518712</v>
      </c>
      <c r="AB30" s="78">
        <f t="shared" si="16"/>
        <v>-14.141414141414145</v>
      </c>
      <c r="AC30" s="78">
        <f t="shared" si="16"/>
        <v>20.919540229885044</v>
      </c>
      <c r="AD30" s="78">
        <f t="shared" si="16"/>
        <v>10.881934566145105</v>
      </c>
      <c r="AE30" s="78">
        <f t="shared" si="16"/>
        <v>-14.182344428364686</v>
      </c>
      <c r="AF30" s="78">
        <f t="shared" si="16"/>
        <v>10.117647058823522</v>
      </c>
      <c r="AG30" s="78">
        <f t="shared" si="16"/>
        <v>-0.19011406844106205</v>
      </c>
      <c r="AH30" s="78">
        <f t="shared" si="16"/>
        <v>-4.4900577293136621</v>
      </c>
      <c r="AI30" s="78">
        <f t="shared" si="16"/>
        <v>12.731871838111303</v>
      </c>
      <c r="AJ30" s="78">
        <f t="shared" si="16"/>
        <v>-4.5940170940170901</v>
      </c>
      <c r="AK30" s="78">
        <f t="shared" si="16"/>
        <v>-13.333333333333329</v>
      </c>
      <c r="AL30" s="78">
        <f t="shared" ref="AL30:BQ30" si="17">AL29/AH29*100-100</f>
        <v>0.47011417058429572</v>
      </c>
      <c r="AM30" s="78">
        <f t="shared" si="17"/>
        <v>-13.388182498130135</v>
      </c>
      <c r="AN30" s="78">
        <f t="shared" si="17"/>
        <v>-6.8309070548712185</v>
      </c>
      <c r="AO30" s="78">
        <f t="shared" si="17"/>
        <v>-4.9450549450549488</v>
      </c>
      <c r="AP30" s="78">
        <f t="shared" si="17"/>
        <v>-1.5374331550802083</v>
      </c>
      <c r="AQ30" s="78">
        <f t="shared" si="17"/>
        <v>-2.7633851468048363</v>
      </c>
      <c r="AR30" s="78">
        <f t="shared" si="17"/>
        <v>-6.9711538461538396</v>
      </c>
      <c r="AS30" s="78">
        <f t="shared" si="17"/>
        <v>11.907514450867069</v>
      </c>
      <c r="AT30" s="78">
        <f t="shared" si="17"/>
        <v>0.54310930074676378</v>
      </c>
      <c r="AU30" s="78">
        <f t="shared" si="17"/>
        <v>3.1971580817051546</v>
      </c>
      <c r="AV30" s="78">
        <f t="shared" si="17"/>
        <v>4.3927648578811329</v>
      </c>
      <c r="AW30" s="78">
        <f t="shared" si="17"/>
        <v>-5.7851239669421517</v>
      </c>
      <c r="AX30" s="78">
        <f t="shared" si="17"/>
        <v>-8.0351114112086464</v>
      </c>
      <c r="AY30" s="78">
        <f t="shared" si="17"/>
        <v>-46.299483648881235</v>
      </c>
      <c r="AZ30" s="78">
        <f t="shared" si="17"/>
        <v>-8.6633663366336577</v>
      </c>
      <c r="BA30" s="78">
        <f t="shared" si="17"/>
        <v>-15.131578947368425</v>
      </c>
      <c r="BB30" s="78">
        <f t="shared" si="17"/>
        <v>-7.5624082232011745</v>
      </c>
      <c r="BC30" s="78">
        <f t="shared" si="17"/>
        <v>80.608974358974365</v>
      </c>
      <c r="BD30" s="78">
        <f t="shared" si="17"/>
        <v>2.7100271002709917</v>
      </c>
      <c r="BE30" s="78">
        <f t="shared" si="17"/>
        <v>28.940568475452181</v>
      </c>
      <c r="BF30" s="78">
        <f t="shared" si="17"/>
        <v>16.282764098490873</v>
      </c>
      <c r="BG30" s="78">
        <f t="shared" si="17"/>
        <v>-9.4055013309671693</v>
      </c>
      <c r="BH30" s="78">
        <f t="shared" si="17"/>
        <v>1.7150395778364071</v>
      </c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s="62" customFormat="1" ht="12.6" customHeight="1" x14ac:dyDescent="0.2">
      <c r="A31" s="77" t="s">
        <v>10</v>
      </c>
      <c r="B31" s="78"/>
      <c r="C31" s="78">
        <f t="shared" ref="C31:AH31" si="18">C29/B29*100-100</f>
        <v>-16.275167785234899</v>
      </c>
      <c r="D31" s="78">
        <f t="shared" si="18"/>
        <v>-32.732130928523716</v>
      </c>
      <c r="E31" s="78">
        <f t="shared" si="18"/>
        <v>-1.0923535253227357</v>
      </c>
      <c r="F31" s="78">
        <f t="shared" si="18"/>
        <v>52.91164658634537</v>
      </c>
      <c r="G31" s="78">
        <f t="shared" si="18"/>
        <v>-21.536441234405785</v>
      </c>
      <c r="H31" s="78">
        <f t="shared" si="18"/>
        <v>-16.820083682008374</v>
      </c>
      <c r="I31" s="78">
        <f t="shared" si="18"/>
        <v>9.5573440643863137</v>
      </c>
      <c r="J31" s="78">
        <f t="shared" si="18"/>
        <v>41.046831955922869</v>
      </c>
      <c r="K31" s="78">
        <f t="shared" si="18"/>
        <v>-2.34375</v>
      </c>
      <c r="L31" s="78">
        <f t="shared" si="18"/>
        <v>-30.066666666666663</v>
      </c>
      <c r="M31" s="78">
        <f t="shared" si="18"/>
        <v>11.439466158245963</v>
      </c>
      <c r="N31" s="78">
        <f t="shared" si="18"/>
        <v>27.630453378956375</v>
      </c>
      <c r="O31" s="78">
        <f t="shared" si="18"/>
        <v>-8.9142091152815084</v>
      </c>
      <c r="P31" s="78">
        <f t="shared" si="18"/>
        <v>-25.018395879323023</v>
      </c>
      <c r="Q31" s="78">
        <f t="shared" si="18"/>
        <v>-6.084396467124634</v>
      </c>
      <c r="R31" s="78">
        <f t="shared" si="18"/>
        <v>71.368861024033436</v>
      </c>
      <c r="S31" s="78">
        <f t="shared" si="18"/>
        <v>-18.475609756097569</v>
      </c>
      <c r="T31" s="78">
        <f t="shared" si="18"/>
        <v>-29.543754674644731</v>
      </c>
      <c r="U31" s="78">
        <f t="shared" si="18"/>
        <v>4.5647558386412044</v>
      </c>
      <c r="V31" s="78">
        <f t="shared" si="18"/>
        <v>43.553299492385776</v>
      </c>
      <c r="W31" s="78">
        <f t="shared" si="18"/>
        <v>-6.7185289957567278</v>
      </c>
      <c r="X31" s="78">
        <f t="shared" si="18"/>
        <v>-24.943138741470818</v>
      </c>
      <c r="Y31" s="78">
        <f t="shared" si="18"/>
        <v>-12.121212121212125</v>
      </c>
      <c r="Z31" s="78">
        <f t="shared" si="18"/>
        <v>61.609195402298866</v>
      </c>
      <c r="AA31" s="78">
        <f t="shared" si="18"/>
        <v>-1.7069701280227605</v>
      </c>
      <c r="AB31" s="78">
        <f t="shared" si="18"/>
        <v>-38.494934876989873</v>
      </c>
      <c r="AC31" s="78">
        <f t="shared" si="18"/>
        <v>23.764705882352928</v>
      </c>
      <c r="AD31" s="78">
        <f t="shared" si="18"/>
        <v>48.193916349809882</v>
      </c>
      <c r="AE31" s="78">
        <f t="shared" si="18"/>
        <v>-23.925593329057094</v>
      </c>
      <c r="AF31" s="78">
        <f t="shared" si="18"/>
        <v>-21.079258010118039</v>
      </c>
      <c r="AG31" s="78">
        <f t="shared" si="18"/>
        <v>12.179487179487182</v>
      </c>
      <c r="AH31" s="78">
        <f t="shared" si="18"/>
        <v>41.809523809523796</v>
      </c>
      <c r="AI31" s="78">
        <f t="shared" ref="AI31:BH31" si="19">AI29/AH29*100-100</f>
        <v>-10.208193418401606</v>
      </c>
      <c r="AJ31" s="78">
        <f t="shared" si="19"/>
        <v>-33.208676140613306</v>
      </c>
      <c r="AK31" s="78">
        <f t="shared" si="19"/>
        <v>1.9036954087346061</v>
      </c>
      <c r="AL31" s="78">
        <f t="shared" si="19"/>
        <v>64.39560439560438</v>
      </c>
      <c r="AM31" s="78">
        <f t="shared" si="19"/>
        <v>-22.593582887700535</v>
      </c>
      <c r="AN31" s="78">
        <f t="shared" si="19"/>
        <v>-28.151986183074257</v>
      </c>
      <c r="AO31" s="78">
        <f t="shared" si="19"/>
        <v>3.9663461538461462</v>
      </c>
      <c r="AP31" s="78">
        <f t="shared" si="19"/>
        <v>70.289017341040477</v>
      </c>
      <c r="AQ31" s="78">
        <f t="shared" si="19"/>
        <v>-23.557365919891382</v>
      </c>
      <c r="AR31" s="78">
        <f t="shared" si="19"/>
        <v>-31.261101243339255</v>
      </c>
      <c r="AS31" s="78">
        <f t="shared" si="19"/>
        <v>25.064599483204148</v>
      </c>
      <c r="AT31" s="78">
        <f t="shared" si="19"/>
        <v>52.995867768595048</v>
      </c>
      <c r="AU31" s="78">
        <f t="shared" si="19"/>
        <v>-21.539500337609724</v>
      </c>
      <c r="AV31" s="78">
        <f t="shared" si="19"/>
        <v>-30.464716006884686</v>
      </c>
      <c r="AW31" s="78">
        <f t="shared" si="19"/>
        <v>12.871287128712865</v>
      </c>
      <c r="AX31" s="78">
        <f t="shared" si="19"/>
        <v>49.34210526315789</v>
      </c>
      <c r="AY31" s="78">
        <f t="shared" si="19"/>
        <v>-54.185022026431717</v>
      </c>
      <c r="AZ31" s="78">
        <f t="shared" si="19"/>
        <v>18.269230769230774</v>
      </c>
      <c r="BA31" s="78">
        <f t="shared" si="19"/>
        <v>4.8780487804878021</v>
      </c>
      <c r="BB31" s="78">
        <f t="shared" si="19"/>
        <v>62.661498708010356</v>
      </c>
      <c r="BC31" s="78">
        <f t="shared" si="19"/>
        <v>-10.484511517077038</v>
      </c>
      <c r="BD31" s="78">
        <f t="shared" si="19"/>
        <v>-32.741792369121555</v>
      </c>
      <c r="BE31" s="78">
        <f t="shared" si="19"/>
        <v>31.662269129287608</v>
      </c>
      <c r="BF31" s="78">
        <f t="shared" si="19"/>
        <v>46.693386773547076</v>
      </c>
      <c r="BG31" s="78">
        <f t="shared" si="19"/>
        <v>-30.259562841530055</v>
      </c>
      <c r="BH31" s="78">
        <f t="shared" si="19"/>
        <v>-24.485798237022522</v>
      </c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s="62" customFormat="1" ht="12.6" customHeight="1" x14ac:dyDescent="0.2">
      <c r="A32" s="6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85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ht="12.6" customHeight="1" x14ac:dyDescent="0.2">
      <c r="A33" s="7" t="s">
        <v>14</v>
      </c>
      <c r="B33" s="8">
        <v>2358</v>
      </c>
      <c r="C33" s="8">
        <v>1207</v>
      </c>
      <c r="D33" s="8">
        <v>977</v>
      </c>
      <c r="E33" s="8">
        <v>1565</v>
      </c>
      <c r="F33" s="8">
        <v>2557</v>
      </c>
      <c r="G33" s="8">
        <v>1054</v>
      </c>
      <c r="H33" s="8">
        <v>806</v>
      </c>
      <c r="I33" s="8">
        <v>1432</v>
      </c>
      <c r="J33" s="8">
        <v>2169</v>
      </c>
      <c r="K33" s="8">
        <v>885</v>
      </c>
      <c r="L33" s="8">
        <v>1227</v>
      </c>
      <c r="M33" s="8">
        <v>1186</v>
      </c>
      <c r="N33" s="8">
        <v>1708</v>
      </c>
      <c r="O33" s="8">
        <v>879</v>
      </c>
      <c r="P33" s="8">
        <v>810</v>
      </c>
      <c r="Q33" s="8">
        <v>947</v>
      </c>
      <c r="R33" s="8">
        <v>2152</v>
      </c>
      <c r="S33" s="8">
        <v>1144</v>
      </c>
      <c r="T33" s="8">
        <v>1649</v>
      </c>
      <c r="U33" s="8">
        <v>1822</v>
      </c>
      <c r="V33" s="8">
        <v>2025</v>
      </c>
      <c r="W33" s="8">
        <v>1087</v>
      </c>
      <c r="X33" s="8">
        <v>875</v>
      </c>
      <c r="Y33" s="8">
        <v>1369</v>
      </c>
      <c r="Z33" s="8">
        <v>2049</v>
      </c>
      <c r="AA33" s="8">
        <v>967</v>
      </c>
      <c r="AB33" s="8">
        <v>761</v>
      </c>
      <c r="AC33" s="8">
        <v>1154</v>
      </c>
      <c r="AD33" s="8">
        <v>2036</v>
      </c>
      <c r="AE33" s="8">
        <v>711</v>
      </c>
      <c r="AF33" s="8">
        <v>742</v>
      </c>
      <c r="AG33" s="8">
        <v>1106</v>
      </c>
      <c r="AH33" s="8">
        <v>1737</v>
      </c>
      <c r="AI33" s="8">
        <v>747</v>
      </c>
      <c r="AJ33" s="8">
        <v>678</v>
      </c>
      <c r="AK33" s="8">
        <v>1018</v>
      </c>
      <c r="AL33" s="8">
        <v>1964</v>
      </c>
      <c r="AM33" s="8">
        <v>856</v>
      </c>
      <c r="AN33" s="8">
        <v>682</v>
      </c>
      <c r="AO33" s="8">
        <v>909</v>
      </c>
      <c r="AP33" s="8">
        <v>1868</v>
      </c>
      <c r="AQ33" s="8">
        <v>913</v>
      </c>
      <c r="AR33" s="8">
        <v>697</v>
      </c>
      <c r="AS33" s="8">
        <v>1056</v>
      </c>
      <c r="AT33" s="8">
        <v>1886</v>
      </c>
      <c r="AU33" s="8">
        <v>796</v>
      </c>
      <c r="AV33" s="8">
        <v>648</v>
      </c>
      <c r="AW33" s="8">
        <v>1011</v>
      </c>
      <c r="AX33" s="8">
        <v>1889</v>
      </c>
      <c r="AY33" s="8">
        <v>489</v>
      </c>
      <c r="AZ33" s="8">
        <v>614</v>
      </c>
      <c r="BA33" s="8">
        <v>973</v>
      </c>
      <c r="BB33" s="8">
        <v>1593</v>
      </c>
      <c r="BC33" s="8">
        <v>992</v>
      </c>
      <c r="BD33" s="8">
        <v>740</v>
      </c>
      <c r="BE33" s="8">
        <v>924</v>
      </c>
      <c r="BF33" s="8">
        <v>1626</v>
      </c>
      <c r="BG33" s="8">
        <v>1002</v>
      </c>
      <c r="BH33" s="9">
        <v>1235</v>
      </c>
    </row>
    <row r="34" spans="1:256" s="62" customFormat="1" ht="12" customHeight="1" x14ac:dyDescent="0.2">
      <c r="A34" s="77" t="s">
        <v>9</v>
      </c>
      <c r="B34" s="80"/>
      <c r="C34" s="78"/>
      <c r="D34" s="78"/>
      <c r="E34" s="78"/>
      <c r="F34" s="78">
        <f t="shared" ref="F34:AK34" si="20">F33/B33*100-100</f>
        <v>8.4393553859202655</v>
      </c>
      <c r="G34" s="78">
        <f t="shared" si="20"/>
        <v>-12.676056338028175</v>
      </c>
      <c r="H34" s="78">
        <f t="shared" si="20"/>
        <v>-17.502558853633573</v>
      </c>
      <c r="I34" s="78">
        <f t="shared" si="20"/>
        <v>-8.4984025559105447</v>
      </c>
      <c r="J34" s="78">
        <f t="shared" si="20"/>
        <v>-15.174032068830655</v>
      </c>
      <c r="K34" s="78">
        <f t="shared" si="20"/>
        <v>-16.034155597722972</v>
      </c>
      <c r="L34" s="78">
        <f t="shared" si="20"/>
        <v>52.233250620347405</v>
      </c>
      <c r="M34" s="78">
        <f t="shared" si="20"/>
        <v>-17.178770949720672</v>
      </c>
      <c r="N34" s="78">
        <f t="shared" si="20"/>
        <v>-21.254034117104652</v>
      </c>
      <c r="O34" s="78">
        <f t="shared" si="20"/>
        <v>-0.67796610169492055</v>
      </c>
      <c r="P34" s="78">
        <f t="shared" si="20"/>
        <v>-33.98533007334963</v>
      </c>
      <c r="Q34" s="78">
        <f t="shared" si="20"/>
        <v>-20.151770657672856</v>
      </c>
      <c r="R34" s="78">
        <f t="shared" si="20"/>
        <v>25.995316159250592</v>
      </c>
      <c r="S34" s="78">
        <f t="shared" si="20"/>
        <v>30.147895335608638</v>
      </c>
      <c r="T34" s="78">
        <f t="shared" si="20"/>
        <v>103.58024691358025</v>
      </c>
      <c r="U34" s="78">
        <f t="shared" si="20"/>
        <v>92.397043294614576</v>
      </c>
      <c r="V34" s="78">
        <f t="shared" si="20"/>
        <v>-5.9014869888475801</v>
      </c>
      <c r="W34" s="78">
        <f t="shared" si="20"/>
        <v>-4.9825174825174798</v>
      </c>
      <c r="X34" s="78">
        <f t="shared" si="20"/>
        <v>-46.937537901758638</v>
      </c>
      <c r="Y34" s="78">
        <f t="shared" si="20"/>
        <v>-24.862788144895717</v>
      </c>
      <c r="Z34" s="78">
        <f t="shared" si="20"/>
        <v>1.1851851851851762</v>
      </c>
      <c r="AA34" s="78">
        <f t="shared" si="20"/>
        <v>-11.039558417663301</v>
      </c>
      <c r="AB34" s="78">
        <f t="shared" si="20"/>
        <v>-13.028571428571439</v>
      </c>
      <c r="AC34" s="78">
        <f t="shared" si="20"/>
        <v>-15.704894083272464</v>
      </c>
      <c r="AD34" s="78">
        <f t="shared" si="20"/>
        <v>-0.63445583211321832</v>
      </c>
      <c r="AE34" s="78">
        <f t="shared" si="20"/>
        <v>-26.473629782833513</v>
      </c>
      <c r="AF34" s="78">
        <f t="shared" si="20"/>
        <v>-2.4967148488830588</v>
      </c>
      <c r="AG34" s="78">
        <f t="shared" si="20"/>
        <v>-4.1594454072790228</v>
      </c>
      <c r="AH34" s="78">
        <f t="shared" si="20"/>
        <v>-14.685658153241661</v>
      </c>
      <c r="AI34" s="78">
        <f t="shared" si="20"/>
        <v>5.0632911392405049</v>
      </c>
      <c r="AJ34" s="78">
        <f t="shared" si="20"/>
        <v>-8.6253369272237137</v>
      </c>
      <c r="AK34" s="78">
        <f t="shared" si="20"/>
        <v>-7.9566003616636607</v>
      </c>
      <c r="AL34" s="78">
        <f t="shared" ref="AL34:BQ34" si="21">AL33/AH33*100-100</f>
        <v>13.06850892343121</v>
      </c>
      <c r="AM34" s="78">
        <f t="shared" si="21"/>
        <v>14.591700133868812</v>
      </c>
      <c r="AN34" s="78">
        <f t="shared" si="21"/>
        <v>0.58997050147493724</v>
      </c>
      <c r="AO34" s="78">
        <f t="shared" si="21"/>
        <v>-10.707269155206291</v>
      </c>
      <c r="AP34" s="78">
        <f t="shared" si="21"/>
        <v>-4.8879837067209735</v>
      </c>
      <c r="AQ34" s="78">
        <f t="shared" si="21"/>
        <v>6.6588785046728987</v>
      </c>
      <c r="AR34" s="78">
        <f t="shared" si="21"/>
        <v>2.1994134897360738</v>
      </c>
      <c r="AS34" s="78">
        <f t="shared" si="21"/>
        <v>16.171617161716185</v>
      </c>
      <c r="AT34" s="78">
        <f t="shared" si="21"/>
        <v>0.96359743040686396</v>
      </c>
      <c r="AU34" s="78">
        <f t="shared" si="21"/>
        <v>-12.814895947426066</v>
      </c>
      <c r="AV34" s="78">
        <f t="shared" si="21"/>
        <v>-7.030129124820661</v>
      </c>
      <c r="AW34" s="78">
        <f t="shared" si="21"/>
        <v>-4.2613636363636402</v>
      </c>
      <c r="AX34" s="78">
        <f t="shared" si="21"/>
        <v>0.15906680805939288</v>
      </c>
      <c r="AY34" s="78">
        <f t="shared" si="21"/>
        <v>-38.5678391959799</v>
      </c>
      <c r="AZ34" s="78">
        <f t="shared" si="21"/>
        <v>-5.2469135802469111</v>
      </c>
      <c r="BA34" s="78">
        <f t="shared" si="21"/>
        <v>-3.7586547972304629</v>
      </c>
      <c r="BB34" s="78">
        <f t="shared" si="21"/>
        <v>-15.669666490206453</v>
      </c>
      <c r="BC34" s="78">
        <f t="shared" si="21"/>
        <v>102.86298568507158</v>
      </c>
      <c r="BD34" s="78">
        <f t="shared" si="21"/>
        <v>20.521172638436497</v>
      </c>
      <c r="BE34" s="78">
        <f t="shared" si="21"/>
        <v>-5.0359712230215905</v>
      </c>
      <c r="BF34" s="78">
        <f t="shared" si="21"/>
        <v>2.0715630885122351</v>
      </c>
      <c r="BG34" s="78">
        <f t="shared" si="21"/>
        <v>1.0080645161290249</v>
      </c>
      <c r="BH34" s="78">
        <f t="shared" si="21"/>
        <v>66.891891891891873</v>
      </c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s="62" customFormat="1" ht="13.9" customHeight="1" x14ac:dyDescent="0.2">
      <c r="A35" s="77" t="s">
        <v>10</v>
      </c>
      <c r="B35" s="80"/>
      <c r="C35" s="78">
        <f t="shared" ref="C35:AH35" si="22">C33/B33*100-100</f>
        <v>-48.812553011026296</v>
      </c>
      <c r="D35" s="78">
        <f t="shared" si="22"/>
        <v>-19.055509527754765</v>
      </c>
      <c r="E35" s="78">
        <f t="shared" si="22"/>
        <v>60.184237461617187</v>
      </c>
      <c r="F35" s="78">
        <f t="shared" si="22"/>
        <v>63.386581469648576</v>
      </c>
      <c r="G35" s="78">
        <f t="shared" si="22"/>
        <v>-58.779820101681658</v>
      </c>
      <c r="H35" s="78">
        <f t="shared" si="22"/>
        <v>-23.529411764705884</v>
      </c>
      <c r="I35" s="78">
        <f t="shared" si="22"/>
        <v>77.667493796526031</v>
      </c>
      <c r="J35" s="78">
        <f t="shared" si="22"/>
        <v>51.466480446927363</v>
      </c>
      <c r="K35" s="78">
        <f t="shared" si="22"/>
        <v>-59.197786998616877</v>
      </c>
      <c r="L35" s="78">
        <f t="shared" si="22"/>
        <v>38.644067796610159</v>
      </c>
      <c r="M35" s="78">
        <f t="shared" si="22"/>
        <v>-3.3414832925835327</v>
      </c>
      <c r="N35" s="78">
        <f t="shared" si="22"/>
        <v>44.013490725126474</v>
      </c>
      <c r="O35" s="78">
        <f t="shared" si="22"/>
        <v>-48.536299765807968</v>
      </c>
      <c r="P35" s="78">
        <f t="shared" si="22"/>
        <v>-7.8498293515358313</v>
      </c>
      <c r="Q35" s="78">
        <f t="shared" si="22"/>
        <v>16.913580246913583</v>
      </c>
      <c r="R35" s="78">
        <f t="shared" si="22"/>
        <v>127.24392819429778</v>
      </c>
      <c r="S35" s="78">
        <f t="shared" si="22"/>
        <v>-46.840148698884754</v>
      </c>
      <c r="T35" s="78">
        <f t="shared" si="22"/>
        <v>44.14335664335664</v>
      </c>
      <c r="U35" s="78">
        <f t="shared" si="22"/>
        <v>10.491206791995154</v>
      </c>
      <c r="V35" s="78">
        <f t="shared" si="22"/>
        <v>11.141602634467617</v>
      </c>
      <c r="W35" s="78">
        <f t="shared" si="22"/>
        <v>-46.320987654320987</v>
      </c>
      <c r="X35" s="78">
        <f t="shared" si="22"/>
        <v>-19.503219871205147</v>
      </c>
      <c r="Y35" s="78">
        <f t="shared" si="22"/>
        <v>56.457142857142856</v>
      </c>
      <c r="Z35" s="78">
        <f t="shared" si="22"/>
        <v>49.671292914536167</v>
      </c>
      <c r="AA35" s="78">
        <f t="shared" si="22"/>
        <v>-52.80624694973158</v>
      </c>
      <c r="AB35" s="78">
        <f t="shared" si="22"/>
        <v>-21.302998965873826</v>
      </c>
      <c r="AC35" s="78">
        <f t="shared" si="22"/>
        <v>51.642575558475698</v>
      </c>
      <c r="AD35" s="78">
        <f t="shared" si="22"/>
        <v>76.429809358752152</v>
      </c>
      <c r="AE35" s="78">
        <f t="shared" si="22"/>
        <v>-65.078585461689585</v>
      </c>
      <c r="AF35" s="78">
        <f t="shared" si="22"/>
        <v>4.3600562587904363</v>
      </c>
      <c r="AG35" s="78">
        <f t="shared" si="22"/>
        <v>49.056603773584897</v>
      </c>
      <c r="AH35" s="78">
        <f t="shared" si="22"/>
        <v>57.052441229656438</v>
      </c>
      <c r="AI35" s="78">
        <f t="shared" ref="AI35:BH35" si="23">AI33/AH33*100-100</f>
        <v>-56.994818652849744</v>
      </c>
      <c r="AJ35" s="78">
        <f t="shared" si="23"/>
        <v>-9.2369477911646669</v>
      </c>
      <c r="AK35" s="78">
        <f t="shared" si="23"/>
        <v>50.147492625368727</v>
      </c>
      <c r="AL35" s="78">
        <f t="shared" si="23"/>
        <v>92.927308447937122</v>
      </c>
      <c r="AM35" s="78">
        <f t="shared" si="23"/>
        <v>-56.415478615071287</v>
      </c>
      <c r="AN35" s="78">
        <f t="shared" si="23"/>
        <v>-20.327102803738313</v>
      </c>
      <c r="AO35" s="78">
        <f t="shared" si="23"/>
        <v>33.284457478005862</v>
      </c>
      <c r="AP35" s="78">
        <f t="shared" si="23"/>
        <v>105.5005500550055</v>
      </c>
      <c r="AQ35" s="78">
        <f t="shared" si="23"/>
        <v>-51.124197002141322</v>
      </c>
      <c r="AR35" s="78">
        <f t="shared" si="23"/>
        <v>-23.65826944140197</v>
      </c>
      <c r="AS35" s="78">
        <f t="shared" si="23"/>
        <v>51.506456241032993</v>
      </c>
      <c r="AT35" s="78">
        <f t="shared" si="23"/>
        <v>78.598484848484844</v>
      </c>
      <c r="AU35" s="78">
        <f t="shared" si="23"/>
        <v>-57.79427359490986</v>
      </c>
      <c r="AV35" s="78">
        <f t="shared" si="23"/>
        <v>-18.5929648241206</v>
      </c>
      <c r="AW35" s="78">
        <f t="shared" si="23"/>
        <v>56.018518518518505</v>
      </c>
      <c r="AX35" s="78">
        <f t="shared" si="23"/>
        <v>86.84470820969338</v>
      </c>
      <c r="AY35" s="78">
        <f t="shared" si="23"/>
        <v>-74.113287453679192</v>
      </c>
      <c r="AZ35" s="78">
        <f t="shared" si="23"/>
        <v>25.562372188139065</v>
      </c>
      <c r="BA35" s="78">
        <f t="shared" si="23"/>
        <v>58.469055374592841</v>
      </c>
      <c r="BB35" s="78">
        <f t="shared" si="23"/>
        <v>63.720452209660863</v>
      </c>
      <c r="BC35" s="78">
        <f t="shared" si="23"/>
        <v>-37.727558066541121</v>
      </c>
      <c r="BD35" s="78">
        <f t="shared" si="23"/>
        <v>-25.403225806451616</v>
      </c>
      <c r="BE35" s="78">
        <f t="shared" si="23"/>
        <v>24.864864864864856</v>
      </c>
      <c r="BF35" s="78">
        <f t="shared" si="23"/>
        <v>75.974025974025977</v>
      </c>
      <c r="BG35" s="78">
        <f t="shared" si="23"/>
        <v>-38.376383763837637</v>
      </c>
      <c r="BH35" s="78">
        <f t="shared" si="23"/>
        <v>23.253493013972061</v>
      </c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s="62" customFormat="1" ht="13.9" customHeight="1" x14ac:dyDescent="0.2">
      <c r="A36" s="77"/>
      <c r="B36" s="80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88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ht="13.9" customHeight="1" x14ac:dyDescent="0.2">
      <c r="A37" s="15" t="s">
        <v>15</v>
      </c>
      <c r="B37" s="16"/>
      <c r="C37" s="16"/>
      <c r="D37" s="16"/>
      <c r="E37" s="16"/>
      <c r="F37" s="16">
        <v>2507</v>
      </c>
      <c r="G37" s="16">
        <v>916</v>
      </c>
      <c r="H37" s="16">
        <v>783</v>
      </c>
      <c r="I37" s="16">
        <v>1230</v>
      </c>
      <c r="J37" s="16">
        <v>2057</v>
      </c>
      <c r="K37" s="16">
        <v>844</v>
      </c>
      <c r="L37" s="16">
        <v>878</v>
      </c>
      <c r="M37" s="16">
        <v>1186</v>
      </c>
      <c r="N37" s="16">
        <v>1708</v>
      </c>
      <c r="O37" s="16">
        <v>879</v>
      </c>
      <c r="P37" s="16">
        <v>810</v>
      </c>
      <c r="Q37" s="16">
        <v>914</v>
      </c>
      <c r="R37" s="16">
        <v>2152</v>
      </c>
      <c r="S37" s="16">
        <v>967</v>
      </c>
      <c r="T37" s="16">
        <v>1649</v>
      </c>
      <c r="U37" s="16">
        <v>1822</v>
      </c>
      <c r="V37" s="16">
        <v>2026</v>
      </c>
      <c r="W37" s="16">
        <v>1087</v>
      </c>
      <c r="X37" s="16">
        <v>865</v>
      </c>
      <c r="Y37" s="16">
        <v>909</v>
      </c>
      <c r="Z37" s="16">
        <v>2049</v>
      </c>
      <c r="AA37" s="16">
        <v>967</v>
      </c>
      <c r="AB37" s="16">
        <v>758</v>
      </c>
      <c r="AC37" s="16">
        <v>1139</v>
      </c>
      <c r="AD37" s="16">
        <v>2036</v>
      </c>
      <c r="AE37" s="16">
        <v>711</v>
      </c>
      <c r="AF37" s="16">
        <v>674</v>
      </c>
      <c r="AG37" s="16">
        <v>1055</v>
      </c>
      <c r="AH37" s="16">
        <v>1736</v>
      </c>
      <c r="AI37" s="16">
        <v>747</v>
      </c>
      <c r="AJ37" s="16">
        <v>678</v>
      </c>
      <c r="AK37" s="16">
        <v>1015</v>
      </c>
      <c r="AL37" s="16">
        <v>1847</v>
      </c>
      <c r="AM37" s="16">
        <v>856</v>
      </c>
      <c r="AN37" s="16">
        <v>682</v>
      </c>
      <c r="AO37" s="16">
        <v>772</v>
      </c>
      <c r="AP37" s="16">
        <v>1866</v>
      </c>
      <c r="AQ37" s="16">
        <v>913</v>
      </c>
      <c r="AR37" s="16">
        <v>697</v>
      </c>
      <c r="AS37" s="16">
        <v>976</v>
      </c>
      <c r="AT37" s="16">
        <v>1884</v>
      </c>
      <c r="AU37" s="16">
        <v>794</v>
      </c>
      <c r="AV37" s="16">
        <v>648</v>
      </c>
      <c r="AW37" s="16">
        <v>1010</v>
      </c>
      <c r="AX37" s="16">
        <v>1811</v>
      </c>
      <c r="AY37" s="16">
        <v>461</v>
      </c>
      <c r="AZ37" s="16">
        <v>575</v>
      </c>
      <c r="BA37" s="16">
        <v>823</v>
      </c>
      <c r="BB37" s="16">
        <v>1504</v>
      </c>
      <c r="BC37" s="16">
        <v>588</v>
      </c>
      <c r="BD37" s="16">
        <v>584</v>
      </c>
      <c r="BE37" s="16">
        <v>831</v>
      </c>
      <c r="BF37" s="16">
        <v>1444</v>
      </c>
      <c r="BG37" s="16">
        <v>701</v>
      </c>
      <c r="BH37" s="17">
        <v>617</v>
      </c>
    </row>
    <row r="38" spans="1:256" s="62" customFormat="1" ht="13.9" customHeight="1" x14ac:dyDescent="0.2">
      <c r="A38" s="77" t="s">
        <v>9</v>
      </c>
      <c r="B38" s="80"/>
      <c r="C38" s="78"/>
      <c r="D38" s="78"/>
      <c r="E38" s="78"/>
      <c r="F38" s="78"/>
      <c r="G38" s="78"/>
      <c r="H38" s="78"/>
      <c r="I38" s="78"/>
      <c r="J38" s="78">
        <f t="shared" ref="J38:AO38" si="24">J37/F37*100-100</f>
        <v>-17.949740725967288</v>
      </c>
      <c r="K38" s="78">
        <f t="shared" si="24"/>
        <v>-7.8602620087336277</v>
      </c>
      <c r="L38" s="78">
        <f t="shared" si="24"/>
        <v>12.132822477650066</v>
      </c>
      <c r="M38" s="78">
        <f t="shared" si="24"/>
        <v>-3.5772357723577244</v>
      </c>
      <c r="N38" s="78">
        <f t="shared" si="24"/>
        <v>-16.966456003889164</v>
      </c>
      <c r="O38" s="78">
        <f t="shared" si="24"/>
        <v>4.1469194312796276</v>
      </c>
      <c r="P38" s="78">
        <f t="shared" si="24"/>
        <v>-7.7448747152619575</v>
      </c>
      <c r="Q38" s="78">
        <f t="shared" si="24"/>
        <v>-22.934232715008434</v>
      </c>
      <c r="R38" s="78">
        <f t="shared" si="24"/>
        <v>25.995316159250592</v>
      </c>
      <c r="S38" s="78">
        <f t="shared" si="24"/>
        <v>10.011376564277597</v>
      </c>
      <c r="T38" s="78">
        <f t="shared" si="24"/>
        <v>103.58024691358025</v>
      </c>
      <c r="U38" s="78">
        <f t="shared" si="24"/>
        <v>99.343544857768052</v>
      </c>
      <c r="V38" s="78">
        <f t="shared" si="24"/>
        <v>-5.8550185873605898</v>
      </c>
      <c r="W38" s="78">
        <f t="shared" si="24"/>
        <v>12.409513960703194</v>
      </c>
      <c r="X38" s="78">
        <f t="shared" si="24"/>
        <v>-47.543966040024252</v>
      </c>
      <c r="Y38" s="78">
        <f t="shared" si="24"/>
        <v>-50.109769484083429</v>
      </c>
      <c r="Z38" s="78">
        <f t="shared" si="24"/>
        <v>1.1352418558736304</v>
      </c>
      <c r="AA38" s="78">
        <f t="shared" si="24"/>
        <v>-11.039558417663301</v>
      </c>
      <c r="AB38" s="78">
        <f t="shared" si="24"/>
        <v>-12.369942196531795</v>
      </c>
      <c r="AC38" s="78">
        <f t="shared" si="24"/>
        <v>25.30253025302531</v>
      </c>
      <c r="AD38" s="78">
        <f t="shared" si="24"/>
        <v>-0.63445583211321832</v>
      </c>
      <c r="AE38" s="78">
        <f t="shared" si="24"/>
        <v>-26.473629782833513</v>
      </c>
      <c r="AF38" s="78">
        <f t="shared" si="24"/>
        <v>-11.081794195250666</v>
      </c>
      <c r="AG38" s="78">
        <f t="shared" si="24"/>
        <v>-7.3748902546092978</v>
      </c>
      <c r="AH38" s="78">
        <f t="shared" si="24"/>
        <v>-14.734774066797641</v>
      </c>
      <c r="AI38" s="78">
        <f t="shared" si="24"/>
        <v>5.0632911392405049</v>
      </c>
      <c r="AJ38" s="78">
        <f t="shared" si="24"/>
        <v>0.59347181008901373</v>
      </c>
      <c r="AK38" s="78">
        <f t="shared" si="24"/>
        <v>-3.7914691943127963</v>
      </c>
      <c r="AL38" s="78">
        <f t="shared" si="24"/>
        <v>6.3940092165898648</v>
      </c>
      <c r="AM38" s="78">
        <f t="shared" si="24"/>
        <v>14.591700133868812</v>
      </c>
      <c r="AN38" s="78">
        <f t="shared" si="24"/>
        <v>0.58997050147493724</v>
      </c>
      <c r="AO38" s="78">
        <f t="shared" si="24"/>
        <v>-23.940886699507388</v>
      </c>
      <c r="AP38" s="78">
        <f t="shared" ref="AP38:BU38" si="25">AP37/AL37*100-100</f>
        <v>1.0286951813752125</v>
      </c>
      <c r="AQ38" s="78">
        <f t="shared" si="25"/>
        <v>6.6588785046728987</v>
      </c>
      <c r="AR38" s="78">
        <f t="shared" si="25"/>
        <v>2.1994134897360738</v>
      </c>
      <c r="AS38" s="78">
        <f t="shared" si="25"/>
        <v>26.424870466321252</v>
      </c>
      <c r="AT38" s="78">
        <f t="shared" si="25"/>
        <v>0.96463022508037</v>
      </c>
      <c r="AU38" s="78">
        <f t="shared" si="25"/>
        <v>-13.033953997809419</v>
      </c>
      <c r="AV38" s="78">
        <f t="shared" si="25"/>
        <v>-7.030129124820661</v>
      </c>
      <c r="AW38" s="78">
        <f t="shared" si="25"/>
        <v>3.4836065573770441</v>
      </c>
      <c r="AX38" s="78">
        <f t="shared" si="25"/>
        <v>-3.8747346072186843</v>
      </c>
      <c r="AY38" s="78">
        <f t="shared" si="25"/>
        <v>-41.939546599496225</v>
      </c>
      <c r="AZ38" s="78">
        <f t="shared" si="25"/>
        <v>-11.26543209876543</v>
      </c>
      <c r="BA38" s="78">
        <f t="shared" si="25"/>
        <v>-18.514851485148526</v>
      </c>
      <c r="BB38" s="78">
        <f t="shared" si="25"/>
        <v>-16.9519602429597</v>
      </c>
      <c r="BC38" s="78">
        <f t="shared" si="25"/>
        <v>27.548806941431664</v>
      </c>
      <c r="BD38" s="78">
        <f t="shared" si="25"/>
        <v>1.5652173913043583</v>
      </c>
      <c r="BE38" s="78">
        <f t="shared" si="25"/>
        <v>0.97205346294046535</v>
      </c>
      <c r="BF38" s="78">
        <f t="shared" si="25"/>
        <v>-3.9893617021276526</v>
      </c>
      <c r="BG38" s="78">
        <f t="shared" si="25"/>
        <v>19.217687074829939</v>
      </c>
      <c r="BH38" s="78">
        <f t="shared" si="25"/>
        <v>5.650684931506845</v>
      </c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1:256" s="62" customFormat="1" ht="13.9" customHeight="1" x14ac:dyDescent="0.2">
      <c r="A39" s="77" t="s">
        <v>10</v>
      </c>
      <c r="B39" s="80"/>
      <c r="C39" s="78"/>
      <c r="D39" s="78"/>
      <c r="E39" s="78"/>
      <c r="F39" s="78"/>
      <c r="G39" s="78">
        <f t="shared" ref="G39:AL39" si="26">G37/F37*100-100</f>
        <v>-63.46230554447547</v>
      </c>
      <c r="H39" s="78">
        <f t="shared" si="26"/>
        <v>-14.519650655021834</v>
      </c>
      <c r="I39" s="78">
        <f t="shared" si="26"/>
        <v>57.088122605363992</v>
      </c>
      <c r="J39" s="78">
        <f t="shared" si="26"/>
        <v>67.23577235772359</v>
      </c>
      <c r="K39" s="78">
        <f t="shared" si="26"/>
        <v>-58.969372873116185</v>
      </c>
      <c r="L39" s="78">
        <f t="shared" si="26"/>
        <v>4.0284360189573505</v>
      </c>
      <c r="M39" s="78">
        <f t="shared" si="26"/>
        <v>35.079726651480655</v>
      </c>
      <c r="N39" s="78">
        <f t="shared" si="26"/>
        <v>44.013490725126474</v>
      </c>
      <c r="O39" s="78">
        <f t="shared" si="26"/>
        <v>-48.536299765807968</v>
      </c>
      <c r="P39" s="78">
        <f t="shared" si="26"/>
        <v>-7.8498293515358313</v>
      </c>
      <c r="Q39" s="78">
        <f t="shared" si="26"/>
        <v>12.839506172839506</v>
      </c>
      <c r="R39" s="78">
        <f t="shared" si="26"/>
        <v>135.44857768052515</v>
      </c>
      <c r="S39" s="78">
        <f t="shared" si="26"/>
        <v>-55.065055762081784</v>
      </c>
      <c r="T39" s="78">
        <f t="shared" si="26"/>
        <v>70.527404343329891</v>
      </c>
      <c r="U39" s="78">
        <f t="shared" si="26"/>
        <v>10.491206791995154</v>
      </c>
      <c r="V39" s="78">
        <f t="shared" si="26"/>
        <v>11.196487376509339</v>
      </c>
      <c r="W39" s="78">
        <f t="shared" si="26"/>
        <v>-46.347482724580459</v>
      </c>
      <c r="X39" s="78">
        <f t="shared" si="26"/>
        <v>-20.423183072677091</v>
      </c>
      <c r="Y39" s="78">
        <f t="shared" si="26"/>
        <v>5.0867052023121317</v>
      </c>
      <c r="Z39" s="78">
        <f t="shared" si="26"/>
        <v>125.41254125412541</v>
      </c>
      <c r="AA39" s="78">
        <f t="shared" si="26"/>
        <v>-52.80624694973158</v>
      </c>
      <c r="AB39" s="78">
        <f t="shared" si="26"/>
        <v>-21.613236814891408</v>
      </c>
      <c r="AC39" s="78">
        <f t="shared" si="26"/>
        <v>50.263852242744065</v>
      </c>
      <c r="AD39" s="78">
        <f t="shared" si="26"/>
        <v>78.75329236172081</v>
      </c>
      <c r="AE39" s="78">
        <f t="shared" si="26"/>
        <v>-65.078585461689585</v>
      </c>
      <c r="AF39" s="78">
        <f t="shared" si="26"/>
        <v>-5.2039381153305158</v>
      </c>
      <c r="AG39" s="78">
        <f t="shared" si="26"/>
        <v>56.528189910979222</v>
      </c>
      <c r="AH39" s="78">
        <f t="shared" si="26"/>
        <v>64.549763033175338</v>
      </c>
      <c r="AI39" s="78">
        <f t="shared" si="26"/>
        <v>-56.97004608294931</v>
      </c>
      <c r="AJ39" s="78">
        <f t="shared" si="26"/>
        <v>-9.2369477911646669</v>
      </c>
      <c r="AK39" s="78">
        <f t="shared" si="26"/>
        <v>49.705014749262546</v>
      </c>
      <c r="AL39" s="78">
        <f t="shared" si="26"/>
        <v>81.970443349753708</v>
      </c>
      <c r="AM39" s="78">
        <f t="shared" ref="AM39:BH39" si="27">AM37/AL37*100-100</f>
        <v>-53.654574986464539</v>
      </c>
      <c r="AN39" s="78">
        <f t="shared" si="27"/>
        <v>-20.327102803738313</v>
      </c>
      <c r="AO39" s="78">
        <f t="shared" si="27"/>
        <v>13.196480938416428</v>
      </c>
      <c r="AP39" s="78">
        <f t="shared" si="27"/>
        <v>141.70984455958552</v>
      </c>
      <c r="AQ39" s="78">
        <f t="shared" si="27"/>
        <v>-51.071811361200432</v>
      </c>
      <c r="AR39" s="78">
        <f t="shared" si="27"/>
        <v>-23.65826944140197</v>
      </c>
      <c r="AS39" s="78">
        <f t="shared" si="27"/>
        <v>40.028694404591107</v>
      </c>
      <c r="AT39" s="78">
        <f t="shared" si="27"/>
        <v>93.032786885245912</v>
      </c>
      <c r="AU39" s="78">
        <f t="shared" si="27"/>
        <v>-57.855626326963908</v>
      </c>
      <c r="AV39" s="78">
        <f t="shared" si="27"/>
        <v>-18.387909319899236</v>
      </c>
      <c r="AW39" s="78">
        <f t="shared" si="27"/>
        <v>55.864197530864203</v>
      </c>
      <c r="AX39" s="78">
        <f t="shared" si="27"/>
        <v>79.306930693069319</v>
      </c>
      <c r="AY39" s="78">
        <f t="shared" si="27"/>
        <v>-74.54445057979018</v>
      </c>
      <c r="AZ39" s="78">
        <f t="shared" si="27"/>
        <v>24.728850325379611</v>
      </c>
      <c r="BA39" s="78">
        <f t="shared" si="27"/>
        <v>43.130434782608688</v>
      </c>
      <c r="BB39" s="78">
        <f t="shared" si="27"/>
        <v>82.746051032806804</v>
      </c>
      <c r="BC39" s="78">
        <f t="shared" si="27"/>
        <v>-60.904255319148938</v>
      </c>
      <c r="BD39" s="78">
        <f t="shared" si="27"/>
        <v>-0.68027210884353906</v>
      </c>
      <c r="BE39" s="78">
        <f t="shared" si="27"/>
        <v>42.294520547945211</v>
      </c>
      <c r="BF39" s="78">
        <f t="shared" si="27"/>
        <v>73.766546329723212</v>
      </c>
      <c r="BG39" s="78">
        <f t="shared" si="27"/>
        <v>-51.45429362880887</v>
      </c>
      <c r="BH39" s="78">
        <f t="shared" si="27"/>
        <v>-11.982881597717537</v>
      </c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s="62" customFormat="1" ht="12.6" customHeight="1" x14ac:dyDescent="0.2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85"/>
      <c r="BC40" s="61"/>
      <c r="BD40" s="61"/>
      <c r="BE40" s="61"/>
      <c r="BF40" s="85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12.6" customHeight="1" x14ac:dyDescent="0.2">
      <c r="A41" s="7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v>5976</v>
      </c>
      <c r="O41" s="8">
        <v>6213</v>
      </c>
      <c r="P41" s="8">
        <v>6403</v>
      </c>
      <c r="Q41" s="8">
        <v>6483</v>
      </c>
      <c r="R41" s="8">
        <v>5608</v>
      </c>
      <c r="S41" s="8">
        <v>5874</v>
      </c>
      <c r="T41" s="8">
        <v>6030</v>
      </c>
      <c r="U41" s="8">
        <v>6088</v>
      </c>
      <c r="V41" s="8">
        <v>5235</v>
      </c>
      <c r="W41" s="8">
        <v>5497</v>
      </c>
      <c r="X41" s="8">
        <v>5668</v>
      </c>
      <c r="Y41" s="8">
        <v>5713</v>
      </c>
      <c r="Z41" s="8">
        <v>4963</v>
      </c>
      <c r="AA41" s="8">
        <v>5282</v>
      </c>
      <c r="AB41" s="8">
        <v>5420</v>
      </c>
      <c r="AC41" s="8">
        <v>5597</v>
      </c>
      <c r="AD41" s="8">
        <v>4960</v>
      </c>
      <c r="AE41" s="8">
        <v>5189</v>
      </c>
      <c r="AF41" s="8">
        <v>5340</v>
      </c>
      <c r="AG41" s="8">
        <v>5507</v>
      </c>
      <c r="AH41" s="8">
        <v>4959</v>
      </c>
      <c r="AI41" s="8">
        <v>5214</v>
      </c>
      <c r="AJ41" s="8">
        <v>5340</v>
      </c>
      <c r="AK41" s="8">
        <v>5411</v>
      </c>
      <c r="AL41" s="8">
        <v>4812</v>
      </c>
      <c r="AM41" s="8">
        <v>4997</v>
      </c>
      <c r="AN41" s="8">
        <v>5142</v>
      </c>
      <c r="AO41" s="8">
        <v>5191</v>
      </c>
      <c r="AP41" s="8">
        <v>4675</v>
      </c>
      <c r="AQ41" s="8">
        <v>4884</v>
      </c>
      <c r="AR41" s="8">
        <v>4996</v>
      </c>
      <c r="AS41" s="8">
        <v>5155</v>
      </c>
      <c r="AT41" s="8">
        <v>4648</v>
      </c>
      <c r="AU41" s="8">
        <v>4879</v>
      </c>
      <c r="AV41" s="8">
        <v>5031</v>
      </c>
      <c r="AW41" s="8">
        <v>5140</v>
      </c>
      <c r="AX41" s="8">
        <v>4608</v>
      </c>
      <c r="AY41" s="8">
        <v>4764</v>
      </c>
      <c r="AZ41" s="8">
        <v>4907</v>
      </c>
      <c r="BA41" s="8">
        <v>4998</v>
      </c>
      <c r="BB41" s="8">
        <v>4586</v>
      </c>
      <c r="BC41" s="8">
        <v>4821</v>
      </c>
      <c r="BD41" s="8">
        <v>4967</v>
      </c>
      <c r="BE41" s="8">
        <v>5099</v>
      </c>
      <c r="BF41" s="8">
        <v>4699</v>
      </c>
      <c r="BG41" s="8">
        <v>4933</v>
      </c>
      <c r="BH41" s="9">
        <v>5052</v>
      </c>
    </row>
    <row r="42" spans="1:256" s="62" customFormat="1" ht="12" customHeight="1" x14ac:dyDescent="0.2">
      <c r="A42" s="77" t="s">
        <v>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>
        <f t="shared" ref="R42:BH42" si="28">R41/N41*100-100</f>
        <v>-6.1579651941097779</v>
      </c>
      <c r="S42" s="78">
        <f t="shared" si="28"/>
        <v>-5.4563013037180212</v>
      </c>
      <c r="T42" s="78">
        <f t="shared" si="28"/>
        <v>-5.825394346400131</v>
      </c>
      <c r="U42" s="78">
        <f t="shared" si="28"/>
        <v>-6.0928582446398281</v>
      </c>
      <c r="V42" s="78">
        <f t="shared" si="28"/>
        <v>-6.6512125534950144</v>
      </c>
      <c r="W42" s="78">
        <f t="shared" si="28"/>
        <v>-6.4181137214845023</v>
      </c>
      <c r="X42" s="78">
        <f t="shared" si="28"/>
        <v>-6.0033167495854087</v>
      </c>
      <c r="Y42" s="78">
        <f t="shared" si="28"/>
        <v>-6.1596583442838408</v>
      </c>
      <c r="Z42" s="78">
        <f t="shared" si="28"/>
        <v>-5.1957975167144212</v>
      </c>
      <c r="AA42" s="78">
        <f t="shared" si="28"/>
        <v>-3.9112243041658985</v>
      </c>
      <c r="AB42" s="78">
        <f t="shared" si="28"/>
        <v>-4.3754410726887727</v>
      </c>
      <c r="AC42" s="78">
        <f t="shared" si="28"/>
        <v>-2.0304568527918718</v>
      </c>
      <c r="AD42" s="78">
        <f t="shared" si="28"/>
        <v>-6.0447310094701834E-2</v>
      </c>
      <c r="AE42" s="78">
        <f t="shared" si="28"/>
        <v>-1.760696705793265</v>
      </c>
      <c r="AF42" s="78">
        <f t="shared" si="28"/>
        <v>-1.4760147601476064</v>
      </c>
      <c r="AG42" s="78">
        <f t="shared" si="28"/>
        <v>-1.6080042880114291</v>
      </c>
      <c r="AH42" s="78">
        <f t="shared" si="28"/>
        <v>-2.016129032259073E-2</v>
      </c>
      <c r="AI42" s="78">
        <f t="shared" si="28"/>
        <v>0.4817883985353717</v>
      </c>
      <c r="AJ42" s="78">
        <f t="shared" si="28"/>
        <v>0</v>
      </c>
      <c r="AK42" s="78">
        <f t="shared" si="28"/>
        <v>-1.74323588160523</v>
      </c>
      <c r="AL42" s="78">
        <f t="shared" si="28"/>
        <v>-2.9643073200241901</v>
      </c>
      <c r="AM42" s="78">
        <f t="shared" si="28"/>
        <v>-4.161871883390873</v>
      </c>
      <c r="AN42" s="78">
        <f t="shared" si="28"/>
        <v>-3.7078651685393282</v>
      </c>
      <c r="AO42" s="78">
        <f t="shared" si="28"/>
        <v>-4.0657919053779352</v>
      </c>
      <c r="AP42" s="78">
        <f t="shared" si="28"/>
        <v>-2.8470490440565328</v>
      </c>
      <c r="AQ42" s="78">
        <f t="shared" si="28"/>
        <v>-2.2613568140884581</v>
      </c>
      <c r="AR42" s="78">
        <f t="shared" si="28"/>
        <v>-2.8393621159082016</v>
      </c>
      <c r="AS42" s="78">
        <f t="shared" si="28"/>
        <v>-0.69350799460605117</v>
      </c>
      <c r="AT42" s="78">
        <f t="shared" si="28"/>
        <v>-0.57754010695187219</v>
      </c>
      <c r="AU42" s="78">
        <f t="shared" si="28"/>
        <v>-0.10237510237510605</v>
      </c>
      <c r="AV42" s="78">
        <f t="shared" si="28"/>
        <v>0.70056044835868647</v>
      </c>
      <c r="AW42" s="78">
        <f t="shared" si="28"/>
        <v>-0.29097963142579886</v>
      </c>
      <c r="AX42" s="78">
        <f t="shared" si="28"/>
        <v>-0.86058519793459709</v>
      </c>
      <c r="AY42" s="78">
        <f t="shared" si="28"/>
        <v>-2.3570403771264665</v>
      </c>
      <c r="AZ42" s="78">
        <f t="shared" si="28"/>
        <v>-2.4647187437885094</v>
      </c>
      <c r="BA42" s="78">
        <f t="shared" si="28"/>
        <v>-2.7626459143968845</v>
      </c>
      <c r="BB42" s="78">
        <f t="shared" si="28"/>
        <v>-0.47743055555555713</v>
      </c>
      <c r="BC42" s="78">
        <f t="shared" si="28"/>
        <v>1.1964735516372826</v>
      </c>
      <c r="BD42" s="78">
        <f t="shared" si="28"/>
        <v>1.2227430201752725</v>
      </c>
      <c r="BE42" s="78">
        <f t="shared" si="28"/>
        <v>2.0208083233293337</v>
      </c>
      <c r="BF42" s="78">
        <f t="shared" si="28"/>
        <v>2.4640209332751795</v>
      </c>
      <c r="BG42" s="78">
        <f t="shared" si="28"/>
        <v>2.3231694669155729</v>
      </c>
      <c r="BH42" s="78">
        <f t="shared" si="28"/>
        <v>1.7112945439903342</v>
      </c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s="62" customFormat="1" ht="12.6" customHeight="1" x14ac:dyDescent="0.2">
      <c r="A43" s="77" t="s">
        <v>10</v>
      </c>
      <c r="B43" s="80"/>
      <c r="C43" s="80"/>
      <c r="D43" s="80"/>
      <c r="E43" s="80"/>
      <c r="F43" s="80"/>
      <c r="G43" s="80"/>
      <c r="H43" s="80"/>
      <c r="I43" s="68"/>
      <c r="J43" s="68"/>
      <c r="K43" s="68"/>
      <c r="L43" s="68"/>
      <c r="M43" s="68"/>
      <c r="N43" s="78"/>
      <c r="O43" s="78">
        <f t="shared" ref="O43:BH43" si="29">O41/N41*100-100</f>
        <v>3.9658634538152597</v>
      </c>
      <c r="P43" s="78">
        <f t="shared" si="29"/>
        <v>3.0581039755351611</v>
      </c>
      <c r="Q43" s="78">
        <f t="shared" si="29"/>
        <v>1.2494143370295205</v>
      </c>
      <c r="R43" s="78">
        <f t="shared" si="29"/>
        <v>-13.496837883695818</v>
      </c>
      <c r="S43" s="78">
        <f t="shared" si="29"/>
        <v>4.7432239657631925</v>
      </c>
      <c r="T43" s="78">
        <f t="shared" si="29"/>
        <v>2.6557711950970315</v>
      </c>
      <c r="U43" s="78">
        <f t="shared" si="29"/>
        <v>0.96185737976782093</v>
      </c>
      <c r="V43" s="78">
        <f t="shared" si="29"/>
        <v>-14.01116951379764</v>
      </c>
      <c r="W43" s="78">
        <f t="shared" si="29"/>
        <v>5.0047755491881674</v>
      </c>
      <c r="X43" s="78">
        <f t="shared" si="29"/>
        <v>3.1107877023831065</v>
      </c>
      <c r="Y43" s="78">
        <f t="shared" si="29"/>
        <v>0.79393083980238544</v>
      </c>
      <c r="Z43" s="78">
        <f t="shared" si="29"/>
        <v>-13.127953789602671</v>
      </c>
      <c r="AA43" s="78">
        <f t="shared" si="29"/>
        <v>6.4275639734031813</v>
      </c>
      <c r="AB43" s="78">
        <f t="shared" si="29"/>
        <v>2.6126467247254794</v>
      </c>
      <c r="AC43" s="78">
        <f t="shared" si="29"/>
        <v>3.2656826568265558</v>
      </c>
      <c r="AD43" s="78">
        <f t="shared" si="29"/>
        <v>-11.381097016258707</v>
      </c>
      <c r="AE43" s="78">
        <f t="shared" si="29"/>
        <v>4.6169354838709609</v>
      </c>
      <c r="AF43" s="78">
        <f t="shared" si="29"/>
        <v>2.9100019271536013</v>
      </c>
      <c r="AG43" s="78">
        <f t="shared" si="29"/>
        <v>3.1273408239700302</v>
      </c>
      <c r="AH43" s="78">
        <f t="shared" si="29"/>
        <v>-9.9509714908298577</v>
      </c>
      <c r="AI43" s="78">
        <f t="shared" si="29"/>
        <v>5.1421657592256622</v>
      </c>
      <c r="AJ43" s="78">
        <f t="shared" si="29"/>
        <v>2.4165707710011475</v>
      </c>
      <c r="AK43" s="78">
        <f t="shared" si="29"/>
        <v>1.3295880149812689</v>
      </c>
      <c r="AL43" s="78">
        <f t="shared" si="29"/>
        <v>-11.070042506006288</v>
      </c>
      <c r="AM43" s="78">
        <f t="shared" si="29"/>
        <v>3.8445552784704944</v>
      </c>
      <c r="AN43" s="78">
        <f t="shared" si="29"/>
        <v>2.9017410446267746</v>
      </c>
      <c r="AO43" s="78">
        <f t="shared" si="29"/>
        <v>0.95293660054454676</v>
      </c>
      <c r="AP43" s="78">
        <f t="shared" si="29"/>
        <v>-9.9402812560200289</v>
      </c>
      <c r="AQ43" s="78">
        <f t="shared" si="29"/>
        <v>4.470588235294116</v>
      </c>
      <c r="AR43" s="78">
        <f t="shared" si="29"/>
        <v>2.2932022932022846</v>
      </c>
      <c r="AS43" s="78">
        <f t="shared" si="29"/>
        <v>3.1825460368294642</v>
      </c>
      <c r="AT43" s="78">
        <f t="shared" si="29"/>
        <v>-9.8351115421920383</v>
      </c>
      <c r="AU43" s="78">
        <f t="shared" si="29"/>
        <v>4.9698795180722897</v>
      </c>
      <c r="AV43" s="78">
        <f t="shared" si="29"/>
        <v>3.1153924984627963</v>
      </c>
      <c r="AW43" s="78">
        <f t="shared" si="29"/>
        <v>2.1665672828463443</v>
      </c>
      <c r="AX43" s="78">
        <f t="shared" si="29"/>
        <v>-10.350194552529175</v>
      </c>
      <c r="AY43" s="78">
        <f t="shared" si="29"/>
        <v>3.3854166666666714</v>
      </c>
      <c r="AZ43" s="78">
        <f t="shared" si="29"/>
        <v>3.0016792611251049</v>
      </c>
      <c r="BA43" s="78">
        <f t="shared" si="29"/>
        <v>1.8544935805991543</v>
      </c>
      <c r="BB43" s="78">
        <f t="shared" si="29"/>
        <v>-8.2432973189275742</v>
      </c>
      <c r="BC43" s="78">
        <f t="shared" si="29"/>
        <v>5.1242913214129828</v>
      </c>
      <c r="BD43" s="78">
        <f t="shared" si="29"/>
        <v>3.0284173408006581</v>
      </c>
      <c r="BE43" s="78">
        <f t="shared" si="29"/>
        <v>2.6575397624320658</v>
      </c>
      <c r="BF43" s="78">
        <f t="shared" si="29"/>
        <v>-7.8446754265542324</v>
      </c>
      <c r="BG43" s="78">
        <f t="shared" si="29"/>
        <v>4.9797829325388392</v>
      </c>
      <c r="BH43" s="78">
        <f t="shared" si="29"/>
        <v>2.4123251571052151</v>
      </c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s="62" customFormat="1" ht="12.6" customHeight="1" x14ac:dyDescent="0.2">
      <c r="A44" s="77"/>
      <c r="B44" s="80"/>
      <c r="C44" s="80"/>
      <c r="D44" s="80"/>
      <c r="E44" s="80"/>
      <c r="F44" s="80"/>
      <c r="G44" s="80"/>
      <c r="H44" s="80"/>
      <c r="I44" s="68"/>
      <c r="J44" s="68"/>
      <c r="K44" s="68"/>
      <c r="L44" s="68"/>
      <c r="M44" s="6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88"/>
      <c r="BC44" s="78"/>
      <c r="BD44" s="78"/>
      <c r="BE44" s="78"/>
      <c r="BF44" s="88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2.6" customHeight="1" x14ac:dyDescent="0.2">
      <c r="A45" s="7" t="s">
        <v>17</v>
      </c>
      <c r="B45" s="8"/>
      <c r="C45" s="8"/>
      <c r="D45" s="8"/>
      <c r="E45" s="8"/>
      <c r="F45" s="8">
        <v>16115</v>
      </c>
      <c r="G45" s="8">
        <v>16155</v>
      </c>
      <c r="H45" s="8">
        <v>16185</v>
      </c>
      <c r="I45" s="8">
        <v>16171</v>
      </c>
      <c r="J45" s="8">
        <v>16049</v>
      </c>
      <c r="K45" s="8">
        <v>16149</v>
      </c>
      <c r="L45" s="8">
        <v>16123</v>
      </c>
      <c r="M45" s="8">
        <v>16070</v>
      </c>
      <c r="N45" s="8">
        <v>15967</v>
      </c>
      <c r="O45" s="8">
        <v>16126</v>
      </c>
      <c r="P45" s="8">
        <v>16177</v>
      </c>
      <c r="Q45" s="8">
        <v>16185</v>
      </c>
      <c r="R45" s="8">
        <v>16029</v>
      </c>
      <c r="S45" s="8">
        <v>16159</v>
      </c>
      <c r="T45" s="8">
        <v>16016</v>
      </c>
      <c r="U45" s="8">
        <v>15957</v>
      </c>
      <c r="V45" s="8">
        <v>15800</v>
      </c>
      <c r="W45" s="8">
        <v>15936</v>
      </c>
      <c r="X45" s="8">
        <v>15942</v>
      </c>
      <c r="Y45" s="8">
        <v>15889</v>
      </c>
      <c r="Z45" s="8">
        <v>13200</v>
      </c>
      <c r="AA45" s="8">
        <v>13425</v>
      </c>
      <c r="AB45" s="8">
        <v>13437</v>
      </c>
      <c r="AC45" s="8">
        <v>13418</v>
      </c>
      <c r="AD45" s="8">
        <v>13343</v>
      </c>
      <c r="AE45" s="8">
        <v>13468</v>
      </c>
      <c r="AF45" s="8">
        <v>13535</v>
      </c>
      <c r="AG45" s="8">
        <v>13470</v>
      </c>
      <c r="AH45" s="8">
        <v>13428</v>
      </c>
      <c r="AI45" s="8">
        <v>13638</v>
      </c>
      <c r="AJ45" s="8">
        <v>13685</v>
      </c>
      <c r="AK45" s="8">
        <v>13639</v>
      </c>
      <c r="AL45" s="8">
        <v>13536</v>
      </c>
      <c r="AM45" s="8">
        <v>13665</v>
      </c>
      <c r="AN45" s="8">
        <v>13714</v>
      </c>
      <c r="AO45" s="8">
        <v>13713</v>
      </c>
      <c r="AP45" s="8">
        <v>13589</v>
      </c>
      <c r="AQ45" s="8">
        <v>13749</v>
      </c>
      <c r="AR45" s="8">
        <v>13775</v>
      </c>
      <c r="AS45" s="8">
        <v>13735</v>
      </c>
      <c r="AT45" s="8">
        <v>13655</v>
      </c>
      <c r="AU45" s="8">
        <v>13753</v>
      </c>
      <c r="AV45" s="8">
        <v>15510</v>
      </c>
      <c r="AW45" s="8">
        <v>13732</v>
      </c>
      <c r="AX45" s="8">
        <v>13577</v>
      </c>
      <c r="AY45" s="8">
        <v>13671</v>
      </c>
      <c r="AZ45" s="8">
        <v>13680</v>
      </c>
      <c r="BA45" s="8">
        <v>13628</v>
      </c>
      <c r="BB45" s="8">
        <v>13581</v>
      </c>
      <c r="BC45" s="8">
        <v>13722</v>
      </c>
      <c r="BD45" s="8">
        <v>13775</v>
      </c>
      <c r="BE45" s="8">
        <v>13805</v>
      </c>
      <c r="BF45" s="8">
        <v>13841</v>
      </c>
      <c r="BG45" s="8">
        <v>13950</v>
      </c>
      <c r="BH45" s="9">
        <v>13875</v>
      </c>
    </row>
    <row r="46" spans="1:256" s="62" customFormat="1" ht="12.6" customHeight="1" x14ac:dyDescent="0.2">
      <c r="A46" s="77" t="s">
        <v>9</v>
      </c>
      <c r="B46" s="78"/>
      <c r="C46" s="78"/>
      <c r="D46" s="78"/>
      <c r="E46" s="78"/>
      <c r="F46" s="78"/>
      <c r="G46" s="78"/>
      <c r="H46" s="78"/>
      <c r="I46" s="78"/>
      <c r="J46" s="78">
        <f t="shared" ref="J46:AO46" si="30">J45/F45*100-100</f>
        <v>-0.40955631399317838</v>
      </c>
      <c r="K46" s="78">
        <f t="shared" si="30"/>
        <v>-3.7140204271125299E-2</v>
      </c>
      <c r="L46" s="78">
        <f t="shared" si="30"/>
        <v>-0.38307074451651602</v>
      </c>
      <c r="M46" s="78">
        <f t="shared" si="30"/>
        <v>-0.62457485622410047</v>
      </c>
      <c r="N46" s="78">
        <f t="shared" si="30"/>
        <v>-0.51093526076391527</v>
      </c>
      <c r="O46" s="78">
        <f t="shared" si="30"/>
        <v>-0.14242367948479284</v>
      </c>
      <c r="P46" s="78">
        <f t="shared" si="30"/>
        <v>0.3349252620480172</v>
      </c>
      <c r="Q46" s="78">
        <f t="shared" si="30"/>
        <v>0.71561916614810173</v>
      </c>
      <c r="R46" s="78">
        <f t="shared" si="30"/>
        <v>0.38830087054550688</v>
      </c>
      <c r="S46" s="78">
        <f t="shared" si="30"/>
        <v>0.20463847203274099</v>
      </c>
      <c r="T46" s="78">
        <f t="shared" si="30"/>
        <v>-0.99524015577672742</v>
      </c>
      <c r="U46" s="78">
        <f t="shared" si="30"/>
        <v>-1.4087117701575522</v>
      </c>
      <c r="V46" s="78">
        <f t="shared" si="30"/>
        <v>-1.4286605527481413</v>
      </c>
      <c r="W46" s="78">
        <f t="shared" si="30"/>
        <v>-1.3800358933102217</v>
      </c>
      <c r="X46" s="78">
        <f t="shared" si="30"/>
        <v>-0.46203796203796799</v>
      </c>
      <c r="Y46" s="78">
        <f t="shared" si="30"/>
        <v>-0.4261452654007627</v>
      </c>
      <c r="Z46" s="78">
        <f t="shared" si="30"/>
        <v>-16.455696202531641</v>
      </c>
      <c r="AA46" s="78">
        <f t="shared" si="30"/>
        <v>-15.756777108433738</v>
      </c>
      <c r="AB46" s="78">
        <f t="shared" si="30"/>
        <v>-15.713210387655252</v>
      </c>
      <c r="AC46" s="78">
        <f t="shared" si="30"/>
        <v>-15.551639499024489</v>
      </c>
      <c r="AD46" s="78">
        <f t="shared" si="30"/>
        <v>1.0833333333333286</v>
      </c>
      <c r="AE46" s="78">
        <f t="shared" si="30"/>
        <v>0.32029795158285879</v>
      </c>
      <c r="AF46" s="78">
        <f t="shared" si="30"/>
        <v>0.72932946342190519</v>
      </c>
      <c r="AG46" s="78">
        <f t="shared" si="30"/>
        <v>0.38753912654642875</v>
      </c>
      <c r="AH46" s="78">
        <f t="shared" si="30"/>
        <v>0.63703814734317632</v>
      </c>
      <c r="AI46" s="78">
        <f t="shared" si="30"/>
        <v>1.2622512622512545</v>
      </c>
      <c r="AJ46" s="78">
        <f t="shared" si="30"/>
        <v>1.1082379017362456</v>
      </c>
      <c r="AK46" s="78">
        <f t="shared" si="30"/>
        <v>1.2546399406087687</v>
      </c>
      <c r="AL46" s="78">
        <f t="shared" si="30"/>
        <v>0.80428954423592813</v>
      </c>
      <c r="AM46" s="78">
        <f t="shared" si="30"/>
        <v>0.19797624285085647</v>
      </c>
      <c r="AN46" s="78">
        <f t="shared" si="30"/>
        <v>0.21191085129703424</v>
      </c>
      <c r="AO46" s="78">
        <f t="shared" si="30"/>
        <v>0.54256177139086503</v>
      </c>
      <c r="AP46" s="78">
        <f t="shared" ref="AP46:BU46" si="31">AP45/AL45*100-100</f>
        <v>0.39154846335698323</v>
      </c>
      <c r="AQ46" s="78">
        <f t="shared" si="31"/>
        <v>0.61470911086718161</v>
      </c>
      <c r="AR46" s="78">
        <f t="shared" si="31"/>
        <v>0.4448009333527807</v>
      </c>
      <c r="AS46" s="78">
        <f t="shared" si="31"/>
        <v>0.1604317071392245</v>
      </c>
      <c r="AT46" s="78">
        <f t="shared" si="31"/>
        <v>0.48568695268231465</v>
      </c>
      <c r="AU46" s="78">
        <f t="shared" si="31"/>
        <v>2.9093024947272283E-2</v>
      </c>
      <c r="AV46" s="78">
        <f t="shared" si="31"/>
        <v>12.595281306715052</v>
      </c>
      <c r="AW46" s="78">
        <f t="shared" si="31"/>
        <v>-2.1842009464862144E-2</v>
      </c>
      <c r="AX46" s="78">
        <f t="shared" si="31"/>
        <v>-0.57121933357744581</v>
      </c>
      <c r="AY46" s="78">
        <f t="shared" si="31"/>
        <v>-0.59623354904384485</v>
      </c>
      <c r="AZ46" s="78">
        <f t="shared" si="31"/>
        <v>-11.798839458413923</v>
      </c>
      <c r="BA46" s="78">
        <f t="shared" si="31"/>
        <v>-0.75735508301775667</v>
      </c>
      <c r="BB46" s="78">
        <f t="shared" si="31"/>
        <v>2.9461589452765224E-2</v>
      </c>
      <c r="BC46" s="78">
        <f t="shared" si="31"/>
        <v>0.37305244678516658</v>
      </c>
      <c r="BD46" s="78">
        <f t="shared" si="31"/>
        <v>0.69444444444444287</v>
      </c>
      <c r="BE46" s="78">
        <f t="shared" si="31"/>
        <v>1.2987965952450793</v>
      </c>
      <c r="BF46" s="78">
        <f t="shared" si="31"/>
        <v>1.9144392901848164</v>
      </c>
      <c r="BG46" s="78">
        <f t="shared" si="31"/>
        <v>1.6615653694796748</v>
      </c>
      <c r="BH46" s="78">
        <f t="shared" si="31"/>
        <v>0.72595281306715265</v>
      </c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s="62" customFormat="1" ht="12.6" customHeight="1" x14ac:dyDescent="0.2">
      <c r="A47" s="77" t="s">
        <v>10</v>
      </c>
      <c r="B47" s="78"/>
      <c r="C47" s="78"/>
      <c r="D47" s="78"/>
      <c r="E47" s="78"/>
      <c r="F47" s="78"/>
      <c r="G47" s="78">
        <f t="shared" ref="G47:AL47" si="32">G45/F45*100-100</f>
        <v>0.24821594787465528</v>
      </c>
      <c r="H47" s="78">
        <f t="shared" si="32"/>
        <v>0.18570102135562649</v>
      </c>
      <c r="I47" s="78">
        <f t="shared" si="32"/>
        <v>-8.6499845535996656E-2</v>
      </c>
      <c r="J47" s="78">
        <f t="shared" si="32"/>
        <v>-0.75443695504297636</v>
      </c>
      <c r="K47" s="78">
        <f t="shared" si="32"/>
        <v>0.62309178141939014</v>
      </c>
      <c r="L47" s="78">
        <f t="shared" si="32"/>
        <v>-0.16100068115673594</v>
      </c>
      <c r="M47" s="78">
        <f t="shared" si="32"/>
        <v>-0.32872294238045185</v>
      </c>
      <c r="N47" s="78">
        <f t="shared" si="32"/>
        <v>-0.64094586185439084</v>
      </c>
      <c r="O47" s="78">
        <f t="shared" si="32"/>
        <v>0.9958038454312117</v>
      </c>
      <c r="P47" s="78">
        <f t="shared" si="32"/>
        <v>0.31625945677787115</v>
      </c>
      <c r="Q47" s="78">
        <f t="shared" si="32"/>
        <v>4.9452926995115831E-2</v>
      </c>
      <c r="R47" s="78">
        <f t="shared" si="32"/>
        <v>-0.96385542168674476</v>
      </c>
      <c r="S47" s="78">
        <f t="shared" si="32"/>
        <v>0.81103000811029347</v>
      </c>
      <c r="T47" s="78">
        <f t="shared" si="32"/>
        <v>-0.88495575221239164</v>
      </c>
      <c r="U47" s="78">
        <f t="shared" si="32"/>
        <v>-0.36838161838161909</v>
      </c>
      <c r="V47" s="78">
        <f t="shared" si="32"/>
        <v>-0.98389421570470859</v>
      </c>
      <c r="W47" s="78">
        <f t="shared" si="32"/>
        <v>0.86075949367088356</v>
      </c>
      <c r="X47" s="78">
        <f t="shared" si="32"/>
        <v>3.7650602409627254E-2</v>
      </c>
      <c r="Y47" s="78">
        <f t="shared" si="32"/>
        <v>-0.33245514991845937</v>
      </c>
      <c r="Z47" s="78">
        <f t="shared" si="32"/>
        <v>-16.923657876518348</v>
      </c>
      <c r="AA47" s="78">
        <f t="shared" si="32"/>
        <v>1.7045454545454533</v>
      </c>
      <c r="AB47" s="78">
        <f t="shared" si="32"/>
        <v>8.9385474860321779E-2</v>
      </c>
      <c r="AC47" s="78">
        <f t="shared" si="32"/>
        <v>-0.14140061025526052</v>
      </c>
      <c r="AD47" s="78">
        <f t="shared" si="32"/>
        <v>-0.55895066328811538</v>
      </c>
      <c r="AE47" s="78">
        <f t="shared" si="32"/>
        <v>0.9368208049164366</v>
      </c>
      <c r="AF47" s="78">
        <f t="shared" si="32"/>
        <v>0.49747549747549158</v>
      </c>
      <c r="AG47" s="78">
        <f t="shared" si="32"/>
        <v>-0.48023642408570311</v>
      </c>
      <c r="AH47" s="78">
        <f t="shared" si="32"/>
        <v>-0.31180400890869464</v>
      </c>
      <c r="AI47" s="78">
        <f t="shared" si="32"/>
        <v>1.5638963360143094</v>
      </c>
      <c r="AJ47" s="78">
        <f t="shared" si="32"/>
        <v>0.34462531162927235</v>
      </c>
      <c r="AK47" s="78">
        <f t="shared" si="32"/>
        <v>-0.33613445378151141</v>
      </c>
      <c r="AL47" s="78">
        <f t="shared" si="32"/>
        <v>-0.75518733044944497</v>
      </c>
      <c r="AM47" s="78">
        <f t="shared" ref="AM47:BH47" si="33">AM45/AL45*100-100</f>
        <v>0.95301418439717622</v>
      </c>
      <c r="AN47" s="78">
        <f t="shared" si="33"/>
        <v>0.35858031467253682</v>
      </c>
      <c r="AO47" s="78">
        <f t="shared" si="33"/>
        <v>-7.2918185795600721E-3</v>
      </c>
      <c r="AP47" s="78">
        <f t="shared" si="33"/>
        <v>-0.90425144023919302</v>
      </c>
      <c r="AQ47" s="78">
        <f t="shared" si="33"/>
        <v>1.1774229155934819</v>
      </c>
      <c r="AR47" s="78">
        <f t="shared" si="33"/>
        <v>0.18910466215724853</v>
      </c>
      <c r="AS47" s="78">
        <f t="shared" si="33"/>
        <v>-0.29038112522685822</v>
      </c>
      <c r="AT47" s="78">
        <f t="shared" si="33"/>
        <v>-0.58245358572989403</v>
      </c>
      <c r="AU47" s="78">
        <f t="shared" si="33"/>
        <v>0.71768582936653047</v>
      </c>
      <c r="AV47" s="78">
        <f t="shared" si="33"/>
        <v>12.775394459390682</v>
      </c>
      <c r="AW47" s="78">
        <f t="shared" si="33"/>
        <v>-11.463571889103804</v>
      </c>
      <c r="AX47" s="78">
        <f t="shared" si="33"/>
        <v>-1.1287503641130172</v>
      </c>
      <c r="AY47" s="78">
        <f t="shared" si="33"/>
        <v>0.69234735213964882</v>
      </c>
      <c r="AZ47" s="78">
        <f t="shared" si="33"/>
        <v>6.5832784726808313E-2</v>
      </c>
      <c r="BA47" s="78">
        <f t="shared" si="33"/>
        <v>-0.38011695906432408</v>
      </c>
      <c r="BB47" s="78">
        <f t="shared" si="33"/>
        <v>-0.34487819195773284</v>
      </c>
      <c r="BC47" s="78">
        <f t="shared" si="33"/>
        <v>1.0382151535233106</v>
      </c>
      <c r="BD47" s="78">
        <f t="shared" si="33"/>
        <v>0.38624107272993058</v>
      </c>
      <c r="BE47" s="78">
        <f t="shared" si="33"/>
        <v>0.21778584392014011</v>
      </c>
      <c r="BF47" s="78">
        <f t="shared" si="33"/>
        <v>0.26077508149219852</v>
      </c>
      <c r="BG47" s="78">
        <f t="shared" si="33"/>
        <v>0.78751535293693564</v>
      </c>
      <c r="BH47" s="78">
        <f t="shared" si="33"/>
        <v>-0.53763440860214473</v>
      </c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s="62" customFormat="1" ht="12.6" customHeight="1" x14ac:dyDescent="0.2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88"/>
      <c r="BC48" s="78"/>
      <c r="BD48" s="78"/>
      <c r="BE48" s="78"/>
      <c r="BF48" s="78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2.6" customHeight="1" x14ac:dyDescent="0.2">
      <c r="A49" s="7" t="s">
        <v>18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v>5267</v>
      </c>
      <c r="O49" s="8">
        <v>5389</v>
      </c>
      <c r="P49" s="8">
        <v>6022</v>
      </c>
      <c r="Q49" s="8">
        <v>5536</v>
      </c>
      <c r="R49" s="8">
        <v>5582</v>
      </c>
      <c r="S49" s="8">
        <v>5735</v>
      </c>
      <c r="T49" s="8">
        <v>5836</v>
      </c>
      <c r="U49" s="8">
        <v>6501</v>
      </c>
      <c r="V49" s="8">
        <v>5849</v>
      </c>
      <c r="W49" s="8">
        <v>5980</v>
      </c>
      <c r="X49" s="8">
        <v>6074</v>
      </c>
      <c r="Y49" s="8">
        <v>6109</v>
      </c>
      <c r="Z49" s="8">
        <v>6126</v>
      </c>
      <c r="AA49" s="8">
        <v>6300</v>
      </c>
      <c r="AB49" s="8">
        <v>6378</v>
      </c>
      <c r="AC49" s="8">
        <v>6425</v>
      </c>
      <c r="AD49" s="8">
        <v>6509</v>
      </c>
      <c r="AE49" s="8">
        <v>6651</v>
      </c>
      <c r="AF49" s="8">
        <v>6725</v>
      </c>
      <c r="AG49" s="8">
        <v>6769</v>
      </c>
      <c r="AH49" s="8">
        <v>6844</v>
      </c>
      <c r="AI49" s="8">
        <v>7030</v>
      </c>
      <c r="AJ49" s="8">
        <v>7130</v>
      </c>
      <c r="AK49" s="8">
        <v>7161</v>
      </c>
      <c r="AL49" s="8">
        <v>7225</v>
      </c>
      <c r="AM49" s="8">
        <v>7371</v>
      </c>
      <c r="AN49" s="8">
        <v>7456</v>
      </c>
      <c r="AO49" s="8">
        <v>7514</v>
      </c>
      <c r="AP49" s="8">
        <v>7553</v>
      </c>
      <c r="AQ49" s="8">
        <v>7691</v>
      </c>
      <c r="AR49" s="8">
        <v>7740</v>
      </c>
      <c r="AS49" s="8">
        <v>7757</v>
      </c>
      <c r="AT49" s="8">
        <v>7822</v>
      </c>
      <c r="AU49" s="8">
        <v>7959</v>
      </c>
      <c r="AV49" s="8">
        <v>8022</v>
      </c>
      <c r="AW49" s="8">
        <v>8047</v>
      </c>
      <c r="AX49" s="8">
        <v>8126</v>
      </c>
      <c r="AY49" s="8">
        <v>8216</v>
      </c>
      <c r="AZ49" s="8">
        <v>8275</v>
      </c>
      <c r="BA49" s="8">
        <v>8297</v>
      </c>
      <c r="BB49" s="8">
        <v>8311</v>
      </c>
      <c r="BC49" s="8">
        <v>8325</v>
      </c>
      <c r="BD49" s="8">
        <v>8382</v>
      </c>
      <c r="BE49" s="8">
        <v>8450</v>
      </c>
      <c r="BF49" s="8">
        <v>8572</v>
      </c>
      <c r="BG49" s="8">
        <v>8776</v>
      </c>
      <c r="BH49" s="9">
        <v>8647</v>
      </c>
    </row>
    <row r="50" spans="1:256" s="62" customFormat="1" ht="12.6" customHeight="1" x14ac:dyDescent="0.2">
      <c r="A50" s="77" t="s">
        <v>9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>
        <f t="shared" ref="R50:BH50" si="34">R49/N49*100-100</f>
        <v>5.9806341370799174</v>
      </c>
      <c r="S50" s="78">
        <f t="shared" si="34"/>
        <v>6.4204861755427771</v>
      </c>
      <c r="T50" s="78">
        <f t="shared" si="34"/>
        <v>-3.0886748588508794</v>
      </c>
      <c r="U50" s="78">
        <f t="shared" si="34"/>
        <v>17.431358381502889</v>
      </c>
      <c r="V50" s="78">
        <f t="shared" si="34"/>
        <v>4.7832318165531973</v>
      </c>
      <c r="W50" s="78">
        <f t="shared" si="34"/>
        <v>4.2720139494333011</v>
      </c>
      <c r="X50" s="78">
        <f t="shared" si="34"/>
        <v>4.078135709389997</v>
      </c>
      <c r="Y50" s="78">
        <f t="shared" si="34"/>
        <v>-6.029841562836495</v>
      </c>
      <c r="Z50" s="78">
        <f t="shared" si="34"/>
        <v>4.7358522824414422</v>
      </c>
      <c r="AA50" s="78">
        <f t="shared" si="34"/>
        <v>5.3511705685618693</v>
      </c>
      <c r="AB50" s="78">
        <f t="shared" si="34"/>
        <v>5.0049390846229898</v>
      </c>
      <c r="AC50" s="78">
        <f t="shared" si="34"/>
        <v>5.1726960222622438</v>
      </c>
      <c r="AD50" s="78">
        <f t="shared" si="34"/>
        <v>6.2520404831864198</v>
      </c>
      <c r="AE50" s="78">
        <f t="shared" si="34"/>
        <v>5.5714285714285552</v>
      </c>
      <c r="AF50" s="78">
        <f t="shared" si="34"/>
        <v>5.4405769833803674</v>
      </c>
      <c r="AG50" s="78">
        <f t="shared" si="34"/>
        <v>5.3540856031128357</v>
      </c>
      <c r="AH50" s="78">
        <f t="shared" si="34"/>
        <v>5.1467199262559546</v>
      </c>
      <c r="AI50" s="78">
        <f t="shared" si="34"/>
        <v>5.6983912193655044</v>
      </c>
      <c r="AJ50" s="78">
        <f t="shared" si="34"/>
        <v>6.0223048327137576</v>
      </c>
      <c r="AK50" s="78">
        <f t="shared" si="34"/>
        <v>5.7911065149948371</v>
      </c>
      <c r="AL50" s="78">
        <f t="shared" si="34"/>
        <v>5.5669199298655769</v>
      </c>
      <c r="AM50" s="78">
        <f t="shared" si="34"/>
        <v>4.8506401137980077</v>
      </c>
      <c r="AN50" s="78">
        <f t="shared" si="34"/>
        <v>4.5722300140252514</v>
      </c>
      <c r="AO50" s="78">
        <f t="shared" si="34"/>
        <v>4.9294791230275052</v>
      </c>
      <c r="AP50" s="78">
        <f t="shared" si="34"/>
        <v>4.5397923875432582</v>
      </c>
      <c r="AQ50" s="78">
        <f t="shared" si="34"/>
        <v>4.3413376746709957</v>
      </c>
      <c r="AR50" s="78">
        <f t="shared" si="34"/>
        <v>3.8090128755364816</v>
      </c>
      <c r="AS50" s="78">
        <f t="shared" si="34"/>
        <v>3.2339632685653612</v>
      </c>
      <c r="AT50" s="78">
        <f t="shared" si="34"/>
        <v>3.5614987422216302</v>
      </c>
      <c r="AU50" s="78">
        <f t="shared" si="34"/>
        <v>3.4845923807047114</v>
      </c>
      <c r="AV50" s="78">
        <f t="shared" si="34"/>
        <v>3.6434108527131741</v>
      </c>
      <c r="AW50" s="78">
        <f t="shared" si="34"/>
        <v>3.7385587211551012</v>
      </c>
      <c r="AX50" s="78">
        <f t="shared" si="34"/>
        <v>3.8864740475581812</v>
      </c>
      <c r="AY50" s="78">
        <f t="shared" si="34"/>
        <v>3.2290488754868676</v>
      </c>
      <c r="AZ50" s="78">
        <f t="shared" si="34"/>
        <v>3.1538269758165001</v>
      </c>
      <c r="BA50" s="78">
        <f t="shared" si="34"/>
        <v>3.1067478563439721</v>
      </c>
      <c r="BB50" s="78">
        <f t="shared" si="34"/>
        <v>2.2766428747231089</v>
      </c>
      <c r="BC50" s="78">
        <f t="shared" si="34"/>
        <v>1.3266796494644666</v>
      </c>
      <c r="BD50" s="78">
        <f t="shared" si="34"/>
        <v>1.2930513595166104</v>
      </c>
      <c r="BE50" s="78">
        <f t="shared" si="34"/>
        <v>1.8440400144630615</v>
      </c>
      <c r="BF50" s="78">
        <f t="shared" si="34"/>
        <v>3.1404163157261422</v>
      </c>
      <c r="BG50" s="78">
        <f t="shared" si="34"/>
        <v>5.4174174174174112</v>
      </c>
      <c r="BH50" s="78">
        <f t="shared" si="34"/>
        <v>3.1615366261035405</v>
      </c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s="62" customFormat="1" ht="12" customHeight="1" x14ac:dyDescent="0.2">
      <c r="A51" s="77" t="s">
        <v>10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>
        <f t="shared" ref="O51:BH51" si="35">O49/N49*100-100</f>
        <v>2.3163090943611166</v>
      </c>
      <c r="P51" s="78">
        <f t="shared" si="35"/>
        <v>11.746149563926522</v>
      </c>
      <c r="Q51" s="78">
        <f t="shared" si="35"/>
        <v>-8.0704085021587559</v>
      </c>
      <c r="R51" s="78">
        <f t="shared" si="35"/>
        <v>0.83092485549131823</v>
      </c>
      <c r="S51" s="78">
        <f t="shared" si="35"/>
        <v>2.7409530634181323</v>
      </c>
      <c r="T51" s="78">
        <f t="shared" si="35"/>
        <v>1.7611159546643478</v>
      </c>
      <c r="U51" s="78">
        <f t="shared" si="35"/>
        <v>11.394790952707325</v>
      </c>
      <c r="V51" s="78">
        <f t="shared" si="35"/>
        <v>-10.029226272881104</v>
      </c>
      <c r="W51" s="78">
        <f t="shared" si="35"/>
        <v>2.2396990938621855</v>
      </c>
      <c r="X51" s="78">
        <f t="shared" si="35"/>
        <v>1.5719063545150505</v>
      </c>
      <c r="Y51" s="78">
        <f t="shared" si="35"/>
        <v>0.5762265393480277</v>
      </c>
      <c r="Z51" s="78">
        <f t="shared" si="35"/>
        <v>0.27827795056474258</v>
      </c>
      <c r="AA51" s="78">
        <f t="shared" si="35"/>
        <v>2.8403525954946218</v>
      </c>
      <c r="AB51" s="78">
        <f t="shared" si="35"/>
        <v>1.2380952380952408</v>
      </c>
      <c r="AC51" s="78">
        <f t="shared" si="35"/>
        <v>0.73690812166825026</v>
      </c>
      <c r="AD51" s="78">
        <f t="shared" si="35"/>
        <v>1.307392996108959</v>
      </c>
      <c r="AE51" s="78">
        <f t="shared" si="35"/>
        <v>2.1815947150099788</v>
      </c>
      <c r="AF51" s="78">
        <f t="shared" si="35"/>
        <v>1.1126146444143643</v>
      </c>
      <c r="AG51" s="78">
        <f t="shared" si="35"/>
        <v>0.65427509293681396</v>
      </c>
      <c r="AH51" s="78">
        <f t="shared" si="35"/>
        <v>1.1079923179199369</v>
      </c>
      <c r="AI51" s="78">
        <f t="shared" si="35"/>
        <v>2.7177089421390974</v>
      </c>
      <c r="AJ51" s="78">
        <f t="shared" si="35"/>
        <v>1.4224751066856243</v>
      </c>
      <c r="AK51" s="78">
        <f t="shared" si="35"/>
        <v>0.43478260869565588</v>
      </c>
      <c r="AL51" s="78">
        <f t="shared" si="35"/>
        <v>0.89372992598799783</v>
      </c>
      <c r="AM51" s="78">
        <f t="shared" si="35"/>
        <v>2.0207612456747341</v>
      </c>
      <c r="AN51" s="78">
        <f t="shared" si="35"/>
        <v>1.1531678198344792</v>
      </c>
      <c r="AO51" s="78">
        <f t="shared" si="35"/>
        <v>0.7778969957081614</v>
      </c>
      <c r="AP51" s="78">
        <f t="shared" si="35"/>
        <v>0.51903114186850985</v>
      </c>
      <c r="AQ51" s="78">
        <f t="shared" si="35"/>
        <v>1.8270885740765124</v>
      </c>
      <c r="AR51" s="78">
        <f t="shared" si="35"/>
        <v>0.63710830841243649</v>
      </c>
      <c r="AS51" s="78">
        <f t="shared" si="35"/>
        <v>0.21963824289406375</v>
      </c>
      <c r="AT51" s="78">
        <f t="shared" si="35"/>
        <v>0.83795281681062761</v>
      </c>
      <c r="AU51" s="78">
        <f t="shared" si="35"/>
        <v>1.7514702122219319</v>
      </c>
      <c r="AV51" s="78">
        <f t="shared" si="35"/>
        <v>0.79155672823219447</v>
      </c>
      <c r="AW51" s="78">
        <f t="shared" si="35"/>
        <v>0.31164298180004835</v>
      </c>
      <c r="AX51" s="78">
        <f t="shared" si="35"/>
        <v>0.98173232260469945</v>
      </c>
      <c r="AY51" s="78">
        <f t="shared" si="35"/>
        <v>1.1075559931085479</v>
      </c>
      <c r="AZ51" s="78">
        <f t="shared" si="35"/>
        <v>0.71811100292113395</v>
      </c>
      <c r="BA51" s="78">
        <f t="shared" si="35"/>
        <v>0.26586102719032567</v>
      </c>
      <c r="BB51" s="78">
        <f t="shared" si="35"/>
        <v>0.16873568759791624</v>
      </c>
      <c r="BC51" s="78">
        <f t="shared" si="35"/>
        <v>0.16845144988567995</v>
      </c>
      <c r="BD51" s="78">
        <f t="shared" si="35"/>
        <v>0.68468468468468302</v>
      </c>
      <c r="BE51" s="78">
        <f t="shared" si="35"/>
        <v>0.81126222858505059</v>
      </c>
      <c r="BF51" s="78">
        <f t="shared" si="35"/>
        <v>1.4437869822485254</v>
      </c>
      <c r="BG51" s="78">
        <f t="shared" si="35"/>
        <v>2.3798413439103996</v>
      </c>
      <c r="BH51" s="78">
        <f t="shared" si="35"/>
        <v>-1.4699179580674553</v>
      </c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s="62" customFormat="1" ht="12" customHeight="1" x14ac:dyDescent="0.2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85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ht="12" customHeight="1" x14ac:dyDescent="0.2">
      <c r="A53" s="7" t="s">
        <v>19</v>
      </c>
      <c r="B53" s="8">
        <v>21508</v>
      </c>
      <c r="C53" s="8">
        <v>21752</v>
      </c>
      <c r="D53" s="8">
        <v>21763</v>
      </c>
      <c r="E53" s="8">
        <v>21864</v>
      </c>
      <c r="F53" s="8">
        <v>21403</v>
      </c>
      <c r="G53" s="8">
        <v>21417</v>
      </c>
      <c r="H53" s="8">
        <v>21353</v>
      </c>
      <c r="I53" s="8">
        <v>21248</v>
      </c>
      <c r="J53" s="8">
        <v>20847</v>
      </c>
      <c r="K53" s="8">
        <v>21071</v>
      </c>
      <c r="L53" s="8">
        <v>21023</v>
      </c>
      <c r="M53" s="8">
        <v>20935</v>
      </c>
      <c r="N53" s="8">
        <v>20758</v>
      </c>
      <c r="O53" s="8">
        <v>20768</v>
      </c>
      <c r="P53" s="8">
        <v>20746</v>
      </c>
      <c r="Q53" s="8">
        <v>20718</v>
      </c>
      <c r="R53" s="8">
        <v>20474</v>
      </c>
      <c r="S53" s="8">
        <v>20524</v>
      </c>
      <c r="T53" s="8">
        <v>20401</v>
      </c>
      <c r="U53" s="8">
        <v>20293</v>
      </c>
      <c r="V53" s="8">
        <v>19925</v>
      </c>
      <c r="W53" s="8">
        <v>19882</v>
      </c>
      <c r="X53" s="8">
        <v>19928</v>
      </c>
      <c r="Y53" s="8">
        <v>19823</v>
      </c>
      <c r="Z53" s="8">
        <v>19546</v>
      </c>
      <c r="AA53" s="8">
        <v>19592</v>
      </c>
      <c r="AB53" s="8">
        <v>19597</v>
      </c>
      <c r="AC53" s="8">
        <v>19496</v>
      </c>
      <c r="AD53" s="8">
        <v>19300</v>
      </c>
      <c r="AE53" s="8">
        <v>19376</v>
      </c>
      <c r="AF53" s="8">
        <v>19296</v>
      </c>
      <c r="AG53" s="8">
        <v>19243</v>
      </c>
      <c r="AH53" s="8">
        <v>19157</v>
      </c>
      <c r="AI53" s="8">
        <v>19220</v>
      </c>
      <c r="AJ53" s="8">
        <v>19190</v>
      </c>
      <c r="AK53" s="8">
        <v>19076</v>
      </c>
      <c r="AL53" s="8">
        <v>19028</v>
      </c>
      <c r="AM53" s="8">
        <v>19066</v>
      </c>
      <c r="AN53" s="8">
        <v>19051</v>
      </c>
      <c r="AO53" s="8">
        <v>19009</v>
      </c>
      <c r="AP53" s="8">
        <v>18808</v>
      </c>
      <c r="AQ53" s="8">
        <v>18828</v>
      </c>
      <c r="AR53" s="8">
        <v>18727</v>
      </c>
      <c r="AS53" s="8">
        <v>18722</v>
      </c>
      <c r="AT53" s="8">
        <v>18637</v>
      </c>
      <c r="AU53" s="8">
        <v>18722</v>
      </c>
      <c r="AV53" s="8">
        <v>18689</v>
      </c>
      <c r="AW53" s="8">
        <v>18542</v>
      </c>
      <c r="AX53" s="8">
        <v>18398</v>
      </c>
      <c r="AY53" s="8">
        <v>18538</v>
      </c>
      <c r="AZ53" s="8">
        <v>18508</v>
      </c>
      <c r="BA53" s="8">
        <v>18451</v>
      </c>
      <c r="BB53" s="8">
        <v>18364</v>
      </c>
      <c r="BC53" s="8">
        <v>18363</v>
      </c>
      <c r="BD53" s="8">
        <v>18466</v>
      </c>
      <c r="BE53" s="8">
        <v>18473</v>
      </c>
      <c r="BF53" s="8">
        <v>18480</v>
      </c>
      <c r="BG53" s="8">
        <v>18576</v>
      </c>
      <c r="BH53" s="9">
        <v>18541</v>
      </c>
    </row>
    <row r="54" spans="1:256" s="62" customFormat="1" ht="12" customHeight="1" x14ac:dyDescent="0.2">
      <c r="A54" s="77" t="s">
        <v>9</v>
      </c>
      <c r="B54" s="78"/>
      <c r="C54" s="78"/>
      <c r="D54" s="78"/>
      <c r="E54" s="78"/>
      <c r="F54" s="78">
        <f t="shared" ref="F54:AK54" si="36">F53/B53*100-100</f>
        <v>-0.48819044076621765</v>
      </c>
      <c r="G54" s="78">
        <f t="shared" si="36"/>
        <v>-1.540088267745503</v>
      </c>
      <c r="H54" s="78">
        <f t="shared" si="36"/>
        <v>-1.8839314432752872</v>
      </c>
      <c r="I54" s="78">
        <f t="shared" si="36"/>
        <v>-2.8174167581412348</v>
      </c>
      <c r="J54" s="78">
        <f t="shared" si="36"/>
        <v>-2.5977666682240823</v>
      </c>
      <c r="K54" s="78">
        <f t="shared" si="36"/>
        <v>-1.6155390577578572</v>
      </c>
      <c r="L54" s="78">
        <f t="shared" si="36"/>
        <v>-1.5454502880157435</v>
      </c>
      <c r="M54" s="78">
        <f t="shared" si="36"/>
        <v>-1.4730798192771175</v>
      </c>
      <c r="N54" s="78">
        <f t="shared" si="36"/>
        <v>-0.42691994051902782</v>
      </c>
      <c r="O54" s="78">
        <f t="shared" si="36"/>
        <v>-1.4379953490579567</v>
      </c>
      <c r="P54" s="78">
        <f t="shared" si="36"/>
        <v>-1.3176045283736784</v>
      </c>
      <c r="Q54" s="78">
        <f t="shared" si="36"/>
        <v>-1.0365416766181141</v>
      </c>
      <c r="R54" s="78">
        <f t="shared" si="36"/>
        <v>-1.3681472203487743</v>
      </c>
      <c r="S54" s="78">
        <f t="shared" si="36"/>
        <v>-1.1748844375963046</v>
      </c>
      <c r="T54" s="78">
        <f t="shared" si="36"/>
        <v>-1.662971175166291</v>
      </c>
      <c r="U54" s="78">
        <f t="shared" si="36"/>
        <v>-2.0513563085239923</v>
      </c>
      <c r="V54" s="78">
        <f t="shared" si="36"/>
        <v>-2.681449643450236</v>
      </c>
      <c r="W54" s="78">
        <f t="shared" si="36"/>
        <v>-3.1280452153576306</v>
      </c>
      <c r="X54" s="78">
        <f t="shared" si="36"/>
        <v>-2.3185137983432185</v>
      </c>
      <c r="Y54" s="78">
        <f t="shared" si="36"/>
        <v>-2.3160695806435712</v>
      </c>
      <c r="Z54" s="78">
        <f t="shared" si="36"/>
        <v>-1.9021329987453015</v>
      </c>
      <c r="AA54" s="78">
        <f t="shared" si="36"/>
        <v>-1.4586057740669958</v>
      </c>
      <c r="AB54" s="78">
        <f t="shared" si="36"/>
        <v>-1.6609795262946534</v>
      </c>
      <c r="AC54" s="78">
        <f t="shared" si="36"/>
        <v>-1.6495989507138091</v>
      </c>
      <c r="AD54" s="78">
        <f t="shared" si="36"/>
        <v>-1.2585695282922273</v>
      </c>
      <c r="AE54" s="78">
        <f t="shared" si="36"/>
        <v>-1.102490812576562</v>
      </c>
      <c r="AF54" s="78">
        <f t="shared" si="36"/>
        <v>-1.5359493800071391</v>
      </c>
      <c r="AG54" s="78">
        <f t="shared" si="36"/>
        <v>-1.2977020927369693</v>
      </c>
      <c r="AH54" s="78">
        <f t="shared" si="36"/>
        <v>-0.74093264248705282</v>
      </c>
      <c r="AI54" s="78">
        <f t="shared" si="36"/>
        <v>-0.80511973575558216</v>
      </c>
      <c r="AJ54" s="78">
        <f t="shared" si="36"/>
        <v>-0.5493366500829211</v>
      </c>
      <c r="AK54" s="78">
        <f t="shared" si="36"/>
        <v>-0.86784804864106491</v>
      </c>
      <c r="AL54" s="78">
        <f t="shared" ref="AL54:BQ54" si="37">AL53/AH53*100-100</f>
        <v>-0.67338309756225101</v>
      </c>
      <c r="AM54" s="78">
        <f t="shared" si="37"/>
        <v>-0.80124869927159637</v>
      </c>
      <c r="AN54" s="78">
        <f t="shared" si="37"/>
        <v>-0.7243355914538796</v>
      </c>
      <c r="AO54" s="78">
        <f t="shared" si="37"/>
        <v>-0.35122667225833482</v>
      </c>
      <c r="AP54" s="78">
        <f t="shared" si="37"/>
        <v>-1.1561908766029063</v>
      </c>
      <c r="AQ54" s="78">
        <f t="shared" si="37"/>
        <v>-1.2482953949438809</v>
      </c>
      <c r="AR54" s="78">
        <f t="shared" si="37"/>
        <v>-1.7006981260826279</v>
      </c>
      <c r="AS54" s="78">
        <f t="shared" si="37"/>
        <v>-1.5098111420905838</v>
      </c>
      <c r="AT54" s="78">
        <f t="shared" si="37"/>
        <v>-0.90918757975330777</v>
      </c>
      <c r="AU54" s="78">
        <f t="shared" si="37"/>
        <v>-0.56299128956872835</v>
      </c>
      <c r="AV54" s="78">
        <f t="shared" si="37"/>
        <v>-0.20291557644043223</v>
      </c>
      <c r="AW54" s="78">
        <f t="shared" si="37"/>
        <v>-0.96143574404443655</v>
      </c>
      <c r="AX54" s="78">
        <f t="shared" si="37"/>
        <v>-1.2823952352846533</v>
      </c>
      <c r="AY54" s="78">
        <f t="shared" si="37"/>
        <v>-0.98280098280098116</v>
      </c>
      <c r="AZ54" s="78">
        <f t="shared" si="37"/>
        <v>-0.96848413505270514</v>
      </c>
      <c r="BA54" s="78">
        <f t="shared" si="37"/>
        <v>-0.49077769388415504</v>
      </c>
      <c r="BB54" s="78">
        <f t="shared" si="37"/>
        <v>-0.18480269594520848</v>
      </c>
      <c r="BC54" s="78">
        <f t="shared" si="37"/>
        <v>-0.94400690473621296</v>
      </c>
      <c r="BD54" s="78">
        <f t="shared" si="37"/>
        <v>-0.22692889561271556</v>
      </c>
      <c r="BE54" s="78">
        <f t="shared" si="37"/>
        <v>0.11923472982493877</v>
      </c>
      <c r="BF54" s="78">
        <f t="shared" si="37"/>
        <v>0.63167065998692351</v>
      </c>
      <c r="BG54" s="78">
        <f t="shared" si="37"/>
        <v>1.1599411860807152</v>
      </c>
      <c r="BH54" s="78">
        <f t="shared" si="37"/>
        <v>0.40615184663705861</v>
      </c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s="62" customFormat="1" ht="12" customHeight="1" x14ac:dyDescent="0.2">
      <c r="A55" s="77" t="s">
        <v>10</v>
      </c>
      <c r="B55" s="78"/>
      <c r="C55" s="78">
        <f t="shared" ref="C55:AH55" si="38">C53/B53*100-100</f>
        <v>1.1344615956853374</v>
      </c>
      <c r="D55" s="78">
        <f t="shared" si="38"/>
        <v>5.0570062522979242E-2</v>
      </c>
      <c r="E55" s="78">
        <f t="shared" si="38"/>
        <v>0.46409042870926953</v>
      </c>
      <c r="F55" s="78">
        <f t="shared" si="38"/>
        <v>-2.1084888401024529</v>
      </c>
      <c r="G55" s="78">
        <f t="shared" si="38"/>
        <v>6.541139092649928E-2</v>
      </c>
      <c r="H55" s="78">
        <f t="shared" si="38"/>
        <v>-0.29882803380492362</v>
      </c>
      <c r="I55" s="78">
        <f t="shared" si="38"/>
        <v>-0.49173418255045931</v>
      </c>
      <c r="J55" s="78">
        <f t="shared" si="38"/>
        <v>-1.887236445783131</v>
      </c>
      <c r="K55" s="78">
        <f t="shared" si="38"/>
        <v>1.0744951311939275</v>
      </c>
      <c r="L55" s="78">
        <f t="shared" si="38"/>
        <v>-0.2278012434151151</v>
      </c>
      <c r="M55" s="78">
        <f t="shared" si="38"/>
        <v>-0.41858916424868653</v>
      </c>
      <c r="N55" s="78">
        <f t="shared" si="38"/>
        <v>-0.84547408645808275</v>
      </c>
      <c r="O55" s="78">
        <f t="shared" si="38"/>
        <v>4.8174197899598425E-2</v>
      </c>
      <c r="P55" s="78">
        <f t="shared" si="38"/>
        <v>-0.10593220338984111</v>
      </c>
      <c r="Q55" s="78">
        <f t="shared" si="38"/>
        <v>-0.134965776535239</v>
      </c>
      <c r="R55" s="78">
        <f t="shared" si="38"/>
        <v>-1.1777198571290626</v>
      </c>
      <c r="S55" s="78">
        <f t="shared" si="38"/>
        <v>0.24421217153462749</v>
      </c>
      <c r="T55" s="78">
        <f t="shared" si="38"/>
        <v>-0.5992983823815905</v>
      </c>
      <c r="U55" s="78">
        <f t="shared" si="38"/>
        <v>-0.52938581442086274</v>
      </c>
      <c r="V55" s="78">
        <f t="shared" si="38"/>
        <v>-1.8134332035677403</v>
      </c>
      <c r="W55" s="78">
        <f t="shared" si="38"/>
        <v>-0.21580928481806438</v>
      </c>
      <c r="X55" s="78">
        <f t="shared" si="38"/>
        <v>0.23136505381754091</v>
      </c>
      <c r="Y55" s="78">
        <f t="shared" si="38"/>
        <v>-0.5268968285829061</v>
      </c>
      <c r="Z55" s="78">
        <f t="shared" si="38"/>
        <v>-1.397366695252984</v>
      </c>
      <c r="AA55" s="78">
        <f t="shared" si="38"/>
        <v>0.23534226951807113</v>
      </c>
      <c r="AB55" s="78">
        <f t="shared" si="38"/>
        <v>2.5520620661495741E-2</v>
      </c>
      <c r="AC55" s="78">
        <f t="shared" si="38"/>
        <v>-0.51538500790937292</v>
      </c>
      <c r="AD55" s="78">
        <f t="shared" si="38"/>
        <v>-1.0053344275748941</v>
      </c>
      <c r="AE55" s="78">
        <f t="shared" si="38"/>
        <v>0.39378238341969052</v>
      </c>
      <c r="AF55" s="78">
        <f t="shared" si="38"/>
        <v>-0.41288191577208977</v>
      </c>
      <c r="AG55" s="78">
        <f t="shared" si="38"/>
        <v>-0.27466832504146055</v>
      </c>
      <c r="AH55" s="78">
        <f t="shared" si="38"/>
        <v>-0.44691576157563873</v>
      </c>
      <c r="AI55" s="78">
        <f t="shared" ref="AI55:BH55" si="39">AI53/AH53*100-100</f>
        <v>0.32886151276296971</v>
      </c>
      <c r="AJ55" s="78">
        <f t="shared" si="39"/>
        <v>-0.15608740894901985</v>
      </c>
      <c r="AK55" s="78">
        <f t="shared" si="39"/>
        <v>-0.59405940594059814</v>
      </c>
      <c r="AL55" s="78">
        <f t="shared" si="39"/>
        <v>-0.25162507863282713</v>
      </c>
      <c r="AM55" s="78">
        <f t="shared" si="39"/>
        <v>0.19970569686778106</v>
      </c>
      <c r="AN55" s="78">
        <f t="shared" si="39"/>
        <v>-7.8674079513277206E-2</v>
      </c>
      <c r="AO55" s="78">
        <f t="shared" si="39"/>
        <v>-0.22046086819588595</v>
      </c>
      <c r="AP55" s="78">
        <f t="shared" si="39"/>
        <v>-1.0573938660634354</v>
      </c>
      <c r="AQ55" s="78">
        <f t="shared" si="39"/>
        <v>0.10633772862611579</v>
      </c>
      <c r="AR55" s="78">
        <f t="shared" si="39"/>
        <v>-0.53643509666454747</v>
      </c>
      <c r="AS55" s="78">
        <f t="shared" si="39"/>
        <v>-2.6699417952684712E-2</v>
      </c>
      <c r="AT55" s="78">
        <f t="shared" si="39"/>
        <v>-0.45401132357653751</v>
      </c>
      <c r="AU55" s="78">
        <f t="shared" si="39"/>
        <v>0.45608198744433537</v>
      </c>
      <c r="AV55" s="78">
        <f t="shared" si="39"/>
        <v>-0.17626321974148595</v>
      </c>
      <c r="AW55" s="78">
        <f t="shared" si="39"/>
        <v>-0.78655893841298052</v>
      </c>
      <c r="AX55" s="78">
        <f t="shared" si="39"/>
        <v>-0.7766152518606475</v>
      </c>
      <c r="AY55" s="78">
        <f t="shared" si="39"/>
        <v>0.76095227742145255</v>
      </c>
      <c r="AZ55" s="78">
        <f t="shared" si="39"/>
        <v>-0.16182975509764219</v>
      </c>
      <c r="BA55" s="78">
        <f t="shared" si="39"/>
        <v>-0.30797492976010687</v>
      </c>
      <c r="BB55" s="78">
        <f t="shared" si="39"/>
        <v>-0.47151915885318374</v>
      </c>
      <c r="BC55" s="78">
        <f t="shared" si="39"/>
        <v>-5.445436724031083E-3</v>
      </c>
      <c r="BD55" s="78">
        <f t="shared" si="39"/>
        <v>0.56091052660241303</v>
      </c>
      <c r="BE55" s="78">
        <f t="shared" si="39"/>
        <v>3.7907505686135323E-2</v>
      </c>
      <c r="BF55" s="78">
        <f t="shared" si="39"/>
        <v>3.7893141341413639E-2</v>
      </c>
      <c r="BG55" s="78">
        <f t="shared" si="39"/>
        <v>0.51948051948052409</v>
      </c>
      <c r="BH55" s="78">
        <f t="shared" si="39"/>
        <v>-0.18841515934539643</v>
      </c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s="62" customFormat="1" ht="12" customHeight="1" x14ac:dyDescent="0.2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61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85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ht="12" customHeight="1" x14ac:dyDescent="0.2">
      <c r="A57" s="7" t="s">
        <v>20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49</v>
      </c>
      <c r="S57" s="8">
        <v>59</v>
      </c>
      <c r="T57" s="8">
        <v>46</v>
      </c>
      <c r="U57" s="8">
        <v>61</v>
      </c>
      <c r="V57" s="8">
        <v>34</v>
      </c>
      <c r="W57" s="8">
        <v>45</v>
      </c>
      <c r="X57" s="8">
        <v>39</v>
      </c>
      <c r="Y57" s="8">
        <v>81</v>
      </c>
      <c r="Z57" s="8">
        <v>46</v>
      </c>
      <c r="AA57" s="8">
        <v>77</v>
      </c>
      <c r="AB57" s="8">
        <v>41</v>
      </c>
      <c r="AC57" s="8">
        <v>73</v>
      </c>
      <c r="AD57" s="8">
        <v>81</v>
      </c>
      <c r="AE57" s="8">
        <v>52</v>
      </c>
      <c r="AF57" s="8">
        <v>43</v>
      </c>
      <c r="AG57" s="8">
        <v>79</v>
      </c>
      <c r="AH57" s="8">
        <v>56</v>
      </c>
      <c r="AI57" s="8">
        <v>59</v>
      </c>
      <c r="AJ57" s="8">
        <v>36</v>
      </c>
      <c r="AK57" s="8">
        <v>37</v>
      </c>
      <c r="AL57" s="8">
        <v>48</v>
      </c>
      <c r="AM57" s="8">
        <v>53</v>
      </c>
      <c r="AN57" s="8">
        <v>40</v>
      </c>
      <c r="AO57" s="8">
        <v>50</v>
      </c>
      <c r="AP57" s="8">
        <v>38</v>
      </c>
      <c r="AQ57" s="8">
        <v>39</v>
      </c>
      <c r="AR57" s="8">
        <v>31</v>
      </c>
      <c r="AS57" s="8">
        <v>36</v>
      </c>
      <c r="AT57" s="8">
        <v>36</v>
      </c>
      <c r="AU57" s="8">
        <v>46</v>
      </c>
      <c r="AV57" s="8">
        <v>34</v>
      </c>
      <c r="AW57" s="8">
        <v>45</v>
      </c>
      <c r="AX57" s="8">
        <v>20</v>
      </c>
      <c r="AY57" s="8">
        <v>17</v>
      </c>
      <c r="AZ57" s="8">
        <v>27</v>
      </c>
      <c r="BA57" s="8">
        <v>43</v>
      </c>
      <c r="BB57" s="8">
        <v>31</v>
      </c>
      <c r="BC57" s="8">
        <v>36</v>
      </c>
      <c r="BD57" s="8">
        <v>18</v>
      </c>
      <c r="BE57" s="8">
        <v>36</v>
      </c>
      <c r="BF57" s="8">
        <v>25</v>
      </c>
      <c r="BG57" s="8">
        <v>26</v>
      </c>
      <c r="BH57" s="9">
        <v>16</v>
      </c>
    </row>
    <row r="58" spans="1:256" s="62" customFormat="1" ht="12" customHeight="1" x14ac:dyDescent="0.2">
      <c r="A58" s="77" t="s">
        <v>9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78" t="s">
        <v>21</v>
      </c>
      <c r="S58" s="78" t="s">
        <v>21</v>
      </c>
      <c r="T58" s="78" t="s">
        <v>21</v>
      </c>
      <c r="U58" s="78" t="s">
        <v>21</v>
      </c>
      <c r="V58" s="78">
        <f t="shared" ref="V58:BH58" si="40">V57/R57*100-100</f>
        <v>-30.612244897959187</v>
      </c>
      <c r="W58" s="78">
        <f t="shared" si="40"/>
        <v>-23.728813559322035</v>
      </c>
      <c r="X58" s="78">
        <f t="shared" si="40"/>
        <v>-15.217391304347828</v>
      </c>
      <c r="Y58" s="78">
        <f t="shared" si="40"/>
        <v>32.78688524590163</v>
      </c>
      <c r="Z58" s="78">
        <f t="shared" si="40"/>
        <v>35.29411764705884</v>
      </c>
      <c r="AA58" s="78">
        <f t="shared" si="40"/>
        <v>71.111111111111114</v>
      </c>
      <c r="AB58" s="78">
        <f t="shared" si="40"/>
        <v>5.1282051282051384</v>
      </c>
      <c r="AC58" s="78">
        <f t="shared" si="40"/>
        <v>-9.8765432098765444</v>
      </c>
      <c r="AD58" s="78">
        <f t="shared" si="40"/>
        <v>76.086956521739125</v>
      </c>
      <c r="AE58" s="78">
        <f t="shared" si="40"/>
        <v>-32.467532467532465</v>
      </c>
      <c r="AF58" s="78">
        <f t="shared" si="40"/>
        <v>4.8780487804878021</v>
      </c>
      <c r="AG58" s="78">
        <f t="shared" si="40"/>
        <v>8.2191780821917888</v>
      </c>
      <c r="AH58" s="78">
        <f t="shared" si="40"/>
        <v>-30.864197530864203</v>
      </c>
      <c r="AI58" s="78">
        <f t="shared" si="40"/>
        <v>13.461538461538453</v>
      </c>
      <c r="AJ58" s="78">
        <f t="shared" si="40"/>
        <v>-16.279069767441854</v>
      </c>
      <c r="AK58" s="78">
        <f t="shared" si="40"/>
        <v>-53.164556962025316</v>
      </c>
      <c r="AL58" s="78">
        <f t="shared" si="40"/>
        <v>-14.285714285714292</v>
      </c>
      <c r="AM58" s="78">
        <f t="shared" si="40"/>
        <v>-10.169491525423723</v>
      </c>
      <c r="AN58" s="78">
        <f t="shared" si="40"/>
        <v>11.111111111111114</v>
      </c>
      <c r="AO58" s="78">
        <f t="shared" si="40"/>
        <v>35.13513513513513</v>
      </c>
      <c r="AP58" s="78">
        <f t="shared" si="40"/>
        <v>-20.833333333333343</v>
      </c>
      <c r="AQ58" s="78">
        <f t="shared" si="40"/>
        <v>-26.415094339622641</v>
      </c>
      <c r="AR58" s="78">
        <f t="shared" si="40"/>
        <v>-22.5</v>
      </c>
      <c r="AS58" s="78">
        <f t="shared" si="40"/>
        <v>-28</v>
      </c>
      <c r="AT58" s="78">
        <f t="shared" si="40"/>
        <v>-5.2631578947368496</v>
      </c>
      <c r="AU58" s="78">
        <f t="shared" si="40"/>
        <v>17.948717948717956</v>
      </c>
      <c r="AV58" s="78">
        <f t="shared" si="40"/>
        <v>9.6774193548387046</v>
      </c>
      <c r="AW58" s="78">
        <f t="shared" si="40"/>
        <v>25</v>
      </c>
      <c r="AX58" s="78">
        <f t="shared" si="40"/>
        <v>-44.444444444444443</v>
      </c>
      <c r="AY58" s="78">
        <f t="shared" si="40"/>
        <v>-63.04347826086957</v>
      </c>
      <c r="AZ58" s="78">
        <f t="shared" si="40"/>
        <v>-20.588235294117652</v>
      </c>
      <c r="BA58" s="78">
        <f t="shared" si="40"/>
        <v>-4.4444444444444429</v>
      </c>
      <c r="BB58" s="78">
        <f t="shared" si="40"/>
        <v>55</v>
      </c>
      <c r="BC58" s="78">
        <f t="shared" si="40"/>
        <v>111.76470588235296</v>
      </c>
      <c r="BD58" s="78">
        <f t="shared" si="40"/>
        <v>-33.333333333333343</v>
      </c>
      <c r="BE58" s="78">
        <f t="shared" si="40"/>
        <v>-16.279069767441854</v>
      </c>
      <c r="BF58" s="78">
        <f t="shared" si="40"/>
        <v>-19.354838709677423</v>
      </c>
      <c r="BG58" s="78">
        <f t="shared" si="40"/>
        <v>-27.777777777777786</v>
      </c>
      <c r="BH58" s="78">
        <f t="shared" si="40"/>
        <v>-11.111111111111114</v>
      </c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s="62" customFormat="1" ht="12" customHeight="1" x14ac:dyDescent="0.2">
      <c r="A59" s="77"/>
      <c r="B59" s="80"/>
      <c r="C59" s="80"/>
      <c r="D59" s="80"/>
      <c r="E59" s="80"/>
      <c r="F59" s="80"/>
      <c r="G59" s="80"/>
      <c r="H59" s="80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82"/>
      <c r="AA59" s="82"/>
      <c r="AB59" s="82"/>
      <c r="AC59" s="82"/>
      <c r="AD59" s="82"/>
      <c r="AE59" s="82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85"/>
      <c r="BC59" s="61"/>
      <c r="BD59" s="61"/>
      <c r="BE59" s="61"/>
      <c r="BF59" s="85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ht="12" customHeight="1" x14ac:dyDescent="0.2">
      <c r="A60" s="7" t="s">
        <v>22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>
        <v>511</v>
      </c>
      <c r="S60" s="8">
        <v>233</v>
      </c>
      <c r="T60" s="8">
        <v>205</v>
      </c>
      <c r="U60" s="8">
        <v>433</v>
      </c>
      <c r="V60" s="8">
        <v>477</v>
      </c>
      <c r="W60" s="8">
        <v>241</v>
      </c>
      <c r="X60" s="8">
        <v>294</v>
      </c>
      <c r="Y60" s="8">
        <v>523</v>
      </c>
      <c r="Z60" s="8">
        <v>472</v>
      </c>
      <c r="AA60" s="8">
        <v>195</v>
      </c>
      <c r="AB60" s="8">
        <v>240</v>
      </c>
      <c r="AC60" s="8">
        <v>527</v>
      </c>
      <c r="AD60" s="8">
        <v>469</v>
      </c>
      <c r="AE60" s="8">
        <v>178</v>
      </c>
      <c r="AF60" s="8">
        <v>224</v>
      </c>
      <c r="AG60" s="8">
        <v>405</v>
      </c>
      <c r="AH60" s="8">
        <v>323</v>
      </c>
      <c r="AI60" s="8">
        <v>204</v>
      </c>
      <c r="AJ60" s="8">
        <v>204</v>
      </c>
      <c r="AK60" s="8">
        <v>440</v>
      </c>
      <c r="AL60" s="8">
        <v>394</v>
      </c>
      <c r="AM60" s="8">
        <v>201</v>
      </c>
      <c r="AN60" s="8">
        <v>224</v>
      </c>
      <c r="AO60" s="8">
        <v>352</v>
      </c>
      <c r="AP60" s="8">
        <v>465</v>
      </c>
      <c r="AQ60" s="8">
        <v>169</v>
      </c>
      <c r="AR60" s="8">
        <v>176</v>
      </c>
      <c r="AS60" s="8">
        <v>488</v>
      </c>
      <c r="AT60" s="8">
        <v>398</v>
      </c>
      <c r="AU60" s="8">
        <v>179</v>
      </c>
      <c r="AV60" s="8">
        <v>204</v>
      </c>
      <c r="AW60" s="8">
        <v>490</v>
      </c>
      <c r="AX60" s="8">
        <v>359</v>
      </c>
      <c r="AY60" s="8">
        <v>109</v>
      </c>
      <c r="AZ60" s="8">
        <v>145</v>
      </c>
      <c r="BA60" s="8">
        <v>432</v>
      </c>
      <c r="BB60" s="8">
        <v>312</v>
      </c>
      <c r="BC60" s="8">
        <v>130</v>
      </c>
      <c r="BD60" s="8">
        <v>190</v>
      </c>
      <c r="BE60" s="8">
        <v>470</v>
      </c>
      <c r="BF60" s="8">
        <v>214</v>
      </c>
      <c r="BG60" s="8">
        <v>156</v>
      </c>
      <c r="BH60" s="9">
        <v>144</v>
      </c>
    </row>
    <row r="61" spans="1:256" s="62" customFormat="1" ht="12" customHeight="1" x14ac:dyDescent="0.2">
      <c r="A61" s="77" t="s">
        <v>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78" t="s">
        <v>21</v>
      </c>
      <c r="S61" s="78" t="s">
        <v>21</v>
      </c>
      <c r="T61" s="78" t="s">
        <v>21</v>
      </c>
      <c r="U61" s="78" t="s">
        <v>21</v>
      </c>
      <c r="V61" s="78">
        <f t="shared" ref="V61:BH61" si="41">V60/R60*100-100</f>
        <v>-6.6536203522504849</v>
      </c>
      <c r="W61" s="78">
        <f t="shared" si="41"/>
        <v>3.4334763948497908</v>
      </c>
      <c r="X61" s="78">
        <f t="shared" si="41"/>
        <v>43.414634146341456</v>
      </c>
      <c r="Y61" s="78">
        <f t="shared" si="41"/>
        <v>20.785219399538107</v>
      </c>
      <c r="Z61" s="78">
        <f t="shared" si="41"/>
        <v>-1.048218029350096</v>
      </c>
      <c r="AA61" s="78">
        <f t="shared" si="41"/>
        <v>-19.087136929460584</v>
      </c>
      <c r="AB61" s="78">
        <f t="shared" si="41"/>
        <v>-18.367346938775512</v>
      </c>
      <c r="AC61" s="78">
        <f t="shared" si="41"/>
        <v>0.76481835564052858</v>
      </c>
      <c r="AD61" s="78">
        <f t="shared" si="41"/>
        <v>-0.63559322033897558</v>
      </c>
      <c r="AE61" s="78">
        <f t="shared" si="41"/>
        <v>-8.7179487179487154</v>
      </c>
      <c r="AF61" s="78">
        <f t="shared" si="41"/>
        <v>-6.6666666666666714</v>
      </c>
      <c r="AG61" s="78">
        <f t="shared" si="41"/>
        <v>-23.14990512333965</v>
      </c>
      <c r="AH61" s="78">
        <f t="shared" si="41"/>
        <v>-31.130063965884858</v>
      </c>
      <c r="AI61" s="78">
        <f t="shared" si="41"/>
        <v>14.606741573033702</v>
      </c>
      <c r="AJ61" s="78">
        <f t="shared" si="41"/>
        <v>-8.9285714285714306</v>
      </c>
      <c r="AK61" s="78">
        <f t="shared" si="41"/>
        <v>8.6419753086419746</v>
      </c>
      <c r="AL61" s="78">
        <f t="shared" si="41"/>
        <v>21.98142414860682</v>
      </c>
      <c r="AM61" s="78">
        <f t="shared" si="41"/>
        <v>-1.470588235294116</v>
      </c>
      <c r="AN61" s="78">
        <f t="shared" si="41"/>
        <v>9.8039215686274588</v>
      </c>
      <c r="AO61" s="78">
        <f t="shared" si="41"/>
        <v>-20</v>
      </c>
      <c r="AP61" s="78">
        <f t="shared" si="41"/>
        <v>18.020304568527919</v>
      </c>
      <c r="AQ61" s="78">
        <f t="shared" si="41"/>
        <v>-15.920398009950247</v>
      </c>
      <c r="AR61" s="78">
        <f t="shared" si="41"/>
        <v>-21.428571428571431</v>
      </c>
      <c r="AS61" s="78">
        <f t="shared" si="41"/>
        <v>38.636363636363654</v>
      </c>
      <c r="AT61" s="78">
        <f t="shared" si="41"/>
        <v>-14.408602150537632</v>
      </c>
      <c r="AU61" s="78">
        <f t="shared" si="41"/>
        <v>5.9171597633136201</v>
      </c>
      <c r="AV61" s="78">
        <f t="shared" si="41"/>
        <v>15.909090909090921</v>
      </c>
      <c r="AW61" s="78">
        <f t="shared" si="41"/>
        <v>0.40983606557377072</v>
      </c>
      <c r="AX61" s="78">
        <f t="shared" si="41"/>
        <v>-9.7989949748743754</v>
      </c>
      <c r="AY61" s="78">
        <f t="shared" si="41"/>
        <v>-39.106145251396654</v>
      </c>
      <c r="AZ61" s="78">
        <f t="shared" si="41"/>
        <v>-28.921568627450981</v>
      </c>
      <c r="BA61" s="78">
        <f t="shared" si="41"/>
        <v>-11.836734693877546</v>
      </c>
      <c r="BB61" s="78">
        <f t="shared" si="41"/>
        <v>-13.091922005571035</v>
      </c>
      <c r="BC61" s="78">
        <f t="shared" si="41"/>
        <v>19.266055045871553</v>
      </c>
      <c r="BD61" s="78">
        <f t="shared" si="41"/>
        <v>31.034482758620697</v>
      </c>
      <c r="BE61" s="78">
        <f t="shared" si="41"/>
        <v>8.7962962962963047</v>
      </c>
      <c r="BF61" s="78">
        <f t="shared" si="41"/>
        <v>-31.410256410256409</v>
      </c>
      <c r="BG61" s="78">
        <f t="shared" si="41"/>
        <v>20</v>
      </c>
      <c r="BH61" s="78">
        <f t="shared" si="41"/>
        <v>-24.210526315789465</v>
      </c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s="62" customFormat="1" ht="12.6" customHeight="1" x14ac:dyDescent="0.2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ht="12.75" customHeight="1" x14ac:dyDescent="0.2">
      <c r="A63" s="3" t="s">
        <v>23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5"/>
      <c r="N63" s="5"/>
      <c r="O63" s="5"/>
      <c r="P63" s="4"/>
      <c r="Q63" s="4"/>
      <c r="R63" s="4"/>
      <c r="S63" s="5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256" s="91" customFormat="1" ht="12.75" customHeight="1" x14ac:dyDescent="0.2">
      <c r="A64" s="89"/>
      <c r="B64" s="90"/>
      <c r="C64" s="90"/>
      <c r="D64" s="90"/>
      <c r="E64" s="90"/>
      <c r="N64" s="92"/>
      <c r="O64" s="92"/>
      <c r="P64" s="92"/>
      <c r="Q64" s="92"/>
      <c r="R64" s="92"/>
      <c r="S64" s="92"/>
      <c r="V64" s="92"/>
    </row>
    <row r="65" spans="1:256" s="21" customFormat="1" ht="12.75" hidden="1" customHeight="1" x14ac:dyDescent="0.2">
      <c r="A65" s="19"/>
      <c r="B65" s="20">
        <v>498947</v>
      </c>
      <c r="C65" s="20">
        <v>466719</v>
      </c>
      <c r="D65" s="20">
        <v>640399</v>
      </c>
      <c r="E65" s="20">
        <v>662697</v>
      </c>
      <c r="F65" s="20">
        <v>751888</v>
      </c>
      <c r="G65" s="20">
        <v>1466132</v>
      </c>
      <c r="H65" s="20">
        <v>2549727</v>
      </c>
      <c r="I65" s="20">
        <v>2819162</v>
      </c>
      <c r="J65" s="20">
        <v>2945601</v>
      </c>
      <c r="K65" s="20">
        <v>2568442</v>
      </c>
      <c r="L65" s="20">
        <v>4179929</v>
      </c>
      <c r="M65" s="20">
        <v>2664595</v>
      </c>
      <c r="N65" s="20">
        <v>3484235</v>
      </c>
      <c r="O65" s="20">
        <v>3147203</v>
      </c>
      <c r="P65" s="20">
        <v>3665043</v>
      </c>
      <c r="Q65" s="20">
        <v>3483765</v>
      </c>
      <c r="R65" s="20">
        <v>4670017</v>
      </c>
      <c r="S65" s="20">
        <v>5454994</v>
      </c>
      <c r="T65" s="20">
        <v>3683043</v>
      </c>
      <c r="U65" s="20">
        <v>4914380</v>
      </c>
      <c r="V65" s="20">
        <v>4790495</v>
      </c>
      <c r="W65" s="20">
        <v>4373272</v>
      </c>
      <c r="X65" s="20">
        <v>3133312</v>
      </c>
      <c r="Y65" s="20">
        <v>3463589</v>
      </c>
      <c r="Z65" s="20">
        <v>3695060</v>
      </c>
      <c r="AA65" s="20">
        <v>3905314</v>
      </c>
      <c r="AB65" s="20">
        <v>2900345</v>
      </c>
      <c r="AC65" s="20">
        <v>3545643</v>
      </c>
      <c r="AD65" s="20">
        <v>2387384</v>
      </c>
      <c r="AE65" s="20">
        <v>2848952</v>
      </c>
      <c r="AF65" s="20">
        <v>2277396</v>
      </c>
      <c r="AG65" s="20">
        <v>2100035</v>
      </c>
      <c r="AH65" s="20">
        <v>2245501</v>
      </c>
      <c r="AI65" s="20">
        <v>2825566</v>
      </c>
      <c r="AJ65" s="20">
        <v>1574178</v>
      </c>
      <c r="AK65" s="20">
        <v>1211650</v>
      </c>
      <c r="AL65" s="20">
        <v>2028928</v>
      </c>
      <c r="AM65" s="20">
        <v>1663954</v>
      </c>
      <c r="AN65" s="20">
        <v>902644</v>
      </c>
      <c r="AO65" s="20">
        <v>564113</v>
      </c>
      <c r="AP65" s="20">
        <v>1059673</v>
      </c>
      <c r="AQ65" s="20">
        <v>1116326</v>
      </c>
      <c r="AR65" s="20">
        <v>879162</v>
      </c>
      <c r="AS65" s="20">
        <v>514197</v>
      </c>
      <c r="AT65" s="20">
        <v>362961</v>
      </c>
      <c r="AU65" s="21">
        <v>1169253</v>
      </c>
      <c r="AV65" s="21">
        <v>887780</v>
      </c>
      <c r="AW65" s="21">
        <v>604137</v>
      </c>
      <c r="AX65" s="21">
        <v>435532</v>
      </c>
      <c r="AY65" s="21">
        <v>30948172</v>
      </c>
      <c r="AZ65" s="21">
        <v>15524620</v>
      </c>
      <c r="BA65" s="21">
        <v>11431770</v>
      </c>
      <c r="BB65" s="21">
        <v>11980424</v>
      </c>
      <c r="BC65" s="21">
        <v>12338237</v>
      </c>
      <c r="BD65" s="21">
        <v>5578504</v>
      </c>
      <c r="BE65" s="21">
        <v>4837683</v>
      </c>
      <c r="BF65" s="21">
        <v>2802718</v>
      </c>
      <c r="BG65" s="21">
        <v>935275</v>
      </c>
      <c r="BH65" s="21">
        <v>659621</v>
      </c>
      <c r="BI65" s="91"/>
      <c r="BJ65" s="91"/>
      <c r="BK65" s="91"/>
      <c r="BL65" s="91"/>
      <c r="BM65" s="91"/>
      <c r="BN65" s="91"/>
    </row>
    <row r="66" spans="1:256" s="21" customFormat="1" ht="12.75" customHeight="1" x14ac:dyDescent="0.2">
      <c r="A66" s="7" t="s">
        <v>24</v>
      </c>
      <c r="B66" s="8">
        <f t="shared" ref="B66:AG66" si="42">B65/1000</f>
        <v>498.947</v>
      </c>
      <c r="C66" s="8">
        <f t="shared" si="42"/>
        <v>466.71899999999999</v>
      </c>
      <c r="D66" s="8">
        <f t="shared" si="42"/>
        <v>640.399</v>
      </c>
      <c r="E66" s="8">
        <f t="shared" si="42"/>
        <v>662.697</v>
      </c>
      <c r="F66" s="8">
        <f t="shared" si="42"/>
        <v>751.88800000000003</v>
      </c>
      <c r="G66" s="8">
        <f t="shared" si="42"/>
        <v>1466.1320000000001</v>
      </c>
      <c r="H66" s="8">
        <f t="shared" si="42"/>
        <v>2549.7269999999999</v>
      </c>
      <c r="I66" s="8">
        <f t="shared" si="42"/>
        <v>2819.1619999999998</v>
      </c>
      <c r="J66" s="8">
        <f t="shared" si="42"/>
        <v>2945.6010000000001</v>
      </c>
      <c r="K66" s="8">
        <f t="shared" si="42"/>
        <v>2568.442</v>
      </c>
      <c r="L66" s="8">
        <f t="shared" si="42"/>
        <v>4179.9290000000001</v>
      </c>
      <c r="M66" s="8">
        <f t="shared" si="42"/>
        <v>2664.5949999999998</v>
      </c>
      <c r="N66" s="8">
        <f t="shared" si="42"/>
        <v>3484.2350000000001</v>
      </c>
      <c r="O66" s="8">
        <f t="shared" si="42"/>
        <v>3147.203</v>
      </c>
      <c r="P66" s="8">
        <f t="shared" si="42"/>
        <v>3665.0430000000001</v>
      </c>
      <c r="Q66" s="8">
        <f t="shared" si="42"/>
        <v>3483.7649999999999</v>
      </c>
      <c r="R66" s="8">
        <f t="shared" si="42"/>
        <v>4670.0169999999998</v>
      </c>
      <c r="S66" s="8">
        <f t="shared" si="42"/>
        <v>5454.9939999999997</v>
      </c>
      <c r="T66" s="8">
        <f t="shared" si="42"/>
        <v>3683.0430000000001</v>
      </c>
      <c r="U66" s="8">
        <f t="shared" si="42"/>
        <v>4914.38</v>
      </c>
      <c r="V66" s="8">
        <f t="shared" si="42"/>
        <v>4790.4949999999999</v>
      </c>
      <c r="W66" s="8">
        <f t="shared" si="42"/>
        <v>4373.2719999999999</v>
      </c>
      <c r="X66" s="8">
        <f t="shared" si="42"/>
        <v>3133.3119999999999</v>
      </c>
      <c r="Y66" s="8">
        <f t="shared" si="42"/>
        <v>3463.5889999999999</v>
      </c>
      <c r="Z66" s="8">
        <f t="shared" si="42"/>
        <v>3695.06</v>
      </c>
      <c r="AA66" s="8">
        <f t="shared" si="42"/>
        <v>3905.3139999999999</v>
      </c>
      <c r="AB66" s="8">
        <f t="shared" si="42"/>
        <v>2900.3449999999998</v>
      </c>
      <c r="AC66" s="8">
        <f t="shared" si="42"/>
        <v>3545.643</v>
      </c>
      <c r="AD66" s="8">
        <f t="shared" si="42"/>
        <v>2387.384</v>
      </c>
      <c r="AE66" s="8">
        <f t="shared" si="42"/>
        <v>2848.9520000000002</v>
      </c>
      <c r="AF66" s="8">
        <f t="shared" si="42"/>
        <v>2277.3960000000002</v>
      </c>
      <c r="AG66" s="8">
        <f t="shared" si="42"/>
        <v>2100.0349999999999</v>
      </c>
      <c r="AH66" s="8">
        <f t="shared" ref="AH66:BM66" si="43">AH65/1000</f>
        <v>2245.5010000000002</v>
      </c>
      <c r="AI66" s="8">
        <f t="shared" si="43"/>
        <v>2825.5659999999998</v>
      </c>
      <c r="AJ66" s="8">
        <f t="shared" si="43"/>
        <v>1574.1780000000001</v>
      </c>
      <c r="AK66" s="8">
        <f t="shared" si="43"/>
        <v>1211.6500000000001</v>
      </c>
      <c r="AL66" s="8">
        <f t="shared" si="43"/>
        <v>2028.9280000000001</v>
      </c>
      <c r="AM66" s="8">
        <f t="shared" si="43"/>
        <v>1663.954</v>
      </c>
      <c r="AN66" s="8">
        <f t="shared" si="43"/>
        <v>902.64400000000001</v>
      </c>
      <c r="AO66" s="8">
        <f t="shared" si="43"/>
        <v>564.11300000000006</v>
      </c>
      <c r="AP66" s="8">
        <f t="shared" si="43"/>
        <v>1059.673</v>
      </c>
      <c r="AQ66" s="8">
        <f t="shared" si="43"/>
        <v>1116.326</v>
      </c>
      <c r="AR66" s="8">
        <f t="shared" si="43"/>
        <v>879.16200000000003</v>
      </c>
      <c r="AS66" s="8">
        <f t="shared" si="43"/>
        <v>514.197</v>
      </c>
      <c r="AT66" s="8">
        <f t="shared" si="43"/>
        <v>362.96100000000001</v>
      </c>
      <c r="AU66" s="8">
        <f t="shared" si="43"/>
        <v>1169.2529999999999</v>
      </c>
      <c r="AV66" s="8">
        <f t="shared" si="43"/>
        <v>887.78</v>
      </c>
      <c r="AW66" s="8">
        <f t="shared" si="43"/>
        <v>604.13699999999994</v>
      </c>
      <c r="AX66" s="8">
        <f t="shared" si="43"/>
        <v>435.53199999999998</v>
      </c>
      <c r="AY66" s="8">
        <f t="shared" si="43"/>
        <v>30948.171999999999</v>
      </c>
      <c r="AZ66" s="8">
        <f t="shared" si="43"/>
        <v>15524.62</v>
      </c>
      <c r="BA66" s="8">
        <f t="shared" si="43"/>
        <v>11431.77</v>
      </c>
      <c r="BB66" s="8">
        <f t="shared" si="43"/>
        <v>11980.424000000001</v>
      </c>
      <c r="BC66" s="8">
        <f t="shared" si="43"/>
        <v>12338.236999999999</v>
      </c>
      <c r="BD66" s="8">
        <f t="shared" si="43"/>
        <v>5578.5039999999999</v>
      </c>
      <c r="BE66" s="8">
        <f t="shared" si="43"/>
        <v>4837.683</v>
      </c>
      <c r="BF66" s="8">
        <f t="shared" si="43"/>
        <v>2802.7179999999998</v>
      </c>
      <c r="BG66" s="8">
        <f t="shared" si="43"/>
        <v>935.27499999999998</v>
      </c>
      <c r="BH66" s="9">
        <f t="shared" si="43"/>
        <v>659.62099999999998</v>
      </c>
      <c r="BI66" s="91"/>
      <c r="BJ66" s="91"/>
      <c r="BK66" s="91"/>
      <c r="BL66" s="91"/>
      <c r="BM66" s="91"/>
      <c r="BN66" s="91"/>
    </row>
    <row r="67" spans="1:256" s="62" customFormat="1" ht="12" customHeight="1" x14ac:dyDescent="0.2">
      <c r="A67" s="77" t="s">
        <v>9</v>
      </c>
      <c r="B67" s="78"/>
      <c r="C67" s="78"/>
      <c r="D67" s="78"/>
      <c r="E67" s="78"/>
      <c r="F67" s="78">
        <f t="shared" ref="F67:AK67" si="44">F66/B66*100-100</f>
        <v>50.694963593327543</v>
      </c>
      <c r="G67" s="78">
        <f t="shared" si="44"/>
        <v>214.1359147581307</v>
      </c>
      <c r="H67" s="78">
        <f t="shared" si="44"/>
        <v>298.14662421396656</v>
      </c>
      <c r="I67" s="78">
        <f t="shared" si="44"/>
        <v>325.40738829359424</v>
      </c>
      <c r="J67" s="78">
        <f t="shared" si="44"/>
        <v>291.76060796288812</v>
      </c>
      <c r="K67" s="78">
        <f t="shared" si="44"/>
        <v>75.184908316577236</v>
      </c>
      <c r="L67" s="78">
        <f t="shared" si="44"/>
        <v>63.936335144899857</v>
      </c>
      <c r="M67" s="78">
        <f t="shared" si="44"/>
        <v>-5.4827285555069238</v>
      </c>
      <c r="N67" s="78">
        <f t="shared" si="44"/>
        <v>18.286047567202758</v>
      </c>
      <c r="O67" s="78">
        <f t="shared" si="44"/>
        <v>22.533543681344568</v>
      </c>
      <c r="P67" s="78">
        <f t="shared" si="44"/>
        <v>-12.318056120091995</v>
      </c>
      <c r="Q67" s="78">
        <f t="shared" si="44"/>
        <v>30.742758280339046</v>
      </c>
      <c r="R67" s="78">
        <f t="shared" si="44"/>
        <v>34.032779074890186</v>
      </c>
      <c r="S67" s="78">
        <f t="shared" si="44"/>
        <v>73.328317239148532</v>
      </c>
      <c r="T67" s="78">
        <f t="shared" si="44"/>
        <v>0.49112657068415899</v>
      </c>
      <c r="U67" s="78">
        <f t="shared" si="44"/>
        <v>41.065198140517509</v>
      </c>
      <c r="V67" s="78">
        <f t="shared" si="44"/>
        <v>2.5798193025849798</v>
      </c>
      <c r="W67" s="78">
        <f t="shared" si="44"/>
        <v>-19.829939317990082</v>
      </c>
      <c r="X67" s="78">
        <f t="shared" si="44"/>
        <v>-14.926000049415663</v>
      </c>
      <c r="Y67" s="78">
        <f t="shared" si="44"/>
        <v>-29.52134348585173</v>
      </c>
      <c r="Z67" s="78">
        <f t="shared" si="44"/>
        <v>-22.866843614282033</v>
      </c>
      <c r="AA67" s="78">
        <f t="shared" si="44"/>
        <v>-10.700409213056034</v>
      </c>
      <c r="AB67" s="78">
        <f t="shared" si="44"/>
        <v>-7.4351676436945979</v>
      </c>
      <c r="AC67" s="78">
        <f t="shared" si="44"/>
        <v>2.3690455189689033</v>
      </c>
      <c r="AD67" s="78">
        <f t="shared" si="44"/>
        <v>-35.389844819840548</v>
      </c>
      <c r="AE67" s="78">
        <f t="shared" si="44"/>
        <v>-27.049348656727716</v>
      </c>
      <c r="AF67" s="78">
        <f t="shared" si="44"/>
        <v>-21.478444805704129</v>
      </c>
      <c r="AG67" s="78">
        <f t="shared" si="44"/>
        <v>-40.771391818070803</v>
      </c>
      <c r="AH67" s="78">
        <f t="shared" si="44"/>
        <v>-5.9430322059626661</v>
      </c>
      <c r="AI67" s="78">
        <f t="shared" si="44"/>
        <v>-0.82086325076731725</v>
      </c>
      <c r="AJ67" s="78">
        <f t="shared" si="44"/>
        <v>-30.878160846861945</v>
      </c>
      <c r="AK67" s="78">
        <f t="shared" si="44"/>
        <v>-42.303342563338219</v>
      </c>
      <c r="AL67" s="78">
        <f t="shared" ref="AL67:BQ67" si="45">AL66/AH66*100-100</f>
        <v>-9.6447518838780297</v>
      </c>
      <c r="AM67" s="78">
        <f t="shared" si="45"/>
        <v>-41.110772142643285</v>
      </c>
      <c r="AN67" s="78">
        <f t="shared" si="45"/>
        <v>-42.659343479581089</v>
      </c>
      <c r="AO67" s="78">
        <f t="shared" si="45"/>
        <v>-53.442578302315027</v>
      </c>
      <c r="AP67" s="78">
        <f t="shared" si="45"/>
        <v>-47.771778988707339</v>
      </c>
      <c r="AQ67" s="78">
        <f t="shared" si="45"/>
        <v>-32.911246344550378</v>
      </c>
      <c r="AR67" s="78">
        <f t="shared" si="45"/>
        <v>-2.6014685745432331</v>
      </c>
      <c r="AS67" s="78">
        <f t="shared" si="45"/>
        <v>-8.8485817557829876</v>
      </c>
      <c r="AT67" s="78">
        <f t="shared" si="45"/>
        <v>-65.747829755028206</v>
      </c>
      <c r="AU67" s="78">
        <f t="shared" si="45"/>
        <v>4.7411777563184785</v>
      </c>
      <c r="AV67" s="78">
        <f t="shared" si="45"/>
        <v>0.98025164872912285</v>
      </c>
      <c r="AW67" s="78">
        <f t="shared" si="45"/>
        <v>17.491350591310322</v>
      </c>
      <c r="AX67" s="78">
        <f t="shared" si="45"/>
        <v>19.994159152085203</v>
      </c>
      <c r="AY67" s="78">
        <f t="shared" si="45"/>
        <v>2546.8328069288686</v>
      </c>
      <c r="AZ67" s="78">
        <f t="shared" si="45"/>
        <v>1648.7012548153825</v>
      </c>
      <c r="BA67" s="78">
        <f t="shared" si="45"/>
        <v>1792.2479503821155</v>
      </c>
      <c r="BB67" s="78">
        <f t="shared" si="45"/>
        <v>2650.7563164130306</v>
      </c>
      <c r="BC67" s="78">
        <f t="shared" si="45"/>
        <v>-60.132582305668976</v>
      </c>
      <c r="BD67" s="78">
        <f t="shared" si="45"/>
        <v>-64.066727559193083</v>
      </c>
      <c r="BE67" s="78">
        <f t="shared" si="45"/>
        <v>-57.682117467373821</v>
      </c>
      <c r="BF67" s="78">
        <f t="shared" si="45"/>
        <v>-76.605853014884957</v>
      </c>
      <c r="BG67" s="78">
        <f t="shared" si="45"/>
        <v>-92.419703074272277</v>
      </c>
      <c r="BH67" s="78">
        <f t="shared" si="45"/>
        <v>-88.175665017000981</v>
      </c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1:256" s="62" customFormat="1" ht="12" customHeight="1" x14ac:dyDescent="0.2">
      <c r="A68" s="77" t="s">
        <v>10</v>
      </c>
      <c r="B68" s="78"/>
      <c r="C68" s="78">
        <f t="shared" ref="C68:AH68" si="46">C66/B66*100-100</f>
        <v>-6.459203081690049</v>
      </c>
      <c r="D68" s="78">
        <f t="shared" si="46"/>
        <v>37.212969688399227</v>
      </c>
      <c r="E68" s="78">
        <f t="shared" si="46"/>
        <v>3.4818917581070536</v>
      </c>
      <c r="F68" s="78">
        <f t="shared" si="46"/>
        <v>13.458790367241733</v>
      </c>
      <c r="G68" s="78">
        <f t="shared" si="46"/>
        <v>94.993403272827862</v>
      </c>
      <c r="H68" s="78">
        <f t="shared" si="46"/>
        <v>73.908420251382523</v>
      </c>
      <c r="I68" s="78">
        <f t="shared" si="46"/>
        <v>10.567209744415777</v>
      </c>
      <c r="J68" s="78">
        <f t="shared" si="46"/>
        <v>4.4849852544834476</v>
      </c>
      <c r="K68" s="78">
        <f t="shared" si="46"/>
        <v>-12.804144213693576</v>
      </c>
      <c r="L68" s="78">
        <f t="shared" si="46"/>
        <v>62.741810015565875</v>
      </c>
      <c r="M68" s="78">
        <f t="shared" si="46"/>
        <v>-36.252625343636225</v>
      </c>
      <c r="N68" s="78">
        <f t="shared" si="46"/>
        <v>30.76039698340648</v>
      </c>
      <c r="O68" s="78">
        <f t="shared" si="46"/>
        <v>-9.6730559218881638</v>
      </c>
      <c r="P68" s="78">
        <f t="shared" si="46"/>
        <v>16.45397516461442</v>
      </c>
      <c r="Q68" s="78">
        <f t="shared" si="46"/>
        <v>-4.946135693360219</v>
      </c>
      <c r="R68" s="78">
        <f t="shared" si="46"/>
        <v>34.050861639634121</v>
      </c>
      <c r="S68" s="78">
        <f t="shared" si="46"/>
        <v>16.80886814758918</v>
      </c>
      <c r="T68" s="78">
        <f t="shared" si="46"/>
        <v>-32.483097139978511</v>
      </c>
      <c r="U68" s="78">
        <f t="shared" si="46"/>
        <v>33.432599076361583</v>
      </c>
      <c r="V68" s="78">
        <f t="shared" si="46"/>
        <v>-2.5208673321965449</v>
      </c>
      <c r="W68" s="78">
        <f t="shared" si="46"/>
        <v>-8.7093922444340279</v>
      </c>
      <c r="X68" s="78">
        <f t="shared" si="46"/>
        <v>-28.353141537960596</v>
      </c>
      <c r="Y68" s="78">
        <f t="shared" si="46"/>
        <v>10.540827086482295</v>
      </c>
      <c r="Z68" s="78">
        <f t="shared" si="46"/>
        <v>6.682981150477147</v>
      </c>
      <c r="AA68" s="78">
        <f t="shared" si="46"/>
        <v>5.6901376432317647</v>
      </c>
      <c r="AB68" s="78">
        <f t="shared" si="46"/>
        <v>-25.733372527791616</v>
      </c>
      <c r="AC68" s="78">
        <f t="shared" si="46"/>
        <v>22.249008307632366</v>
      </c>
      <c r="AD68" s="78">
        <f t="shared" si="46"/>
        <v>-32.667107207352799</v>
      </c>
      <c r="AE68" s="78">
        <f t="shared" si="46"/>
        <v>19.333630450736038</v>
      </c>
      <c r="AF68" s="78">
        <f t="shared" si="46"/>
        <v>-20.061973666105999</v>
      </c>
      <c r="AG68" s="78">
        <f t="shared" si="46"/>
        <v>-7.7878858134466071</v>
      </c>
      <c r="AH68" s="78">
        <f t="shared" si="46"/>
        <v>6.9268369336701738</v>
      </c>
      <c r="AI68" s="78">
        <f t="shared" ref="AI68:BH68" si="47">AI66/AH66*100-100</f>
        <v>25.832319825286177</v>
      </c>
      <c r="AJ68" s="78">
        <f t="shared" si="47"/>
        <v>-44.288047067384021</v>
      </c>
      <c r="AK68" s="78">
        <f t="shared" si="47"/>
        <v>-23.029670088134893</v>
      </c>
      <c r="AL68" s="78">
        <f t="shared" si="47"/>
        <v>67.451656831593283</v>
      </c>
      <c r="AM68" s="78">
        <f t="shared" si="47"/>
        <v>-17.988514131600539</v>
      </c>
      <c r="AN68" s="78">
        <f t="shared" si="47"/>
        <v>-45.753067692977091</v>
      </c>
      <c r="AO68" s="78">
        <f t="shared" si="47"/>
        <v>-37.504376033076156</v>
      </c>
      <c r="AP68" s="78">
        <f t="shared" si="47"/>
        <v>87.847647545793109</v>
      </c>
      <c r="AQ68" s="78">
        <f t="shared" si="47"/>
        <v>5.3462719159589795</v>
      </c>
      <c r="AR68" s="78">
        <f t="shared" si="47"/>
        <v>-21.245048489419759</v>
      </c>
      <c r="AS68" s="78">
        <f t="shared" si="47"/>
        <v>-41.512826987517656</v>
      </c>
      <c r="AT68" s="78">
        <f t="shared" si="47"/>
        <v>-29.412073582693012</v>
      </c>
      <c r="AU68" s="78">
        <f t="shared" si="47"/>
        <v>222.14287485432317</v>
      </c>
      <c r="AV68" s="78">
        <f t="shared" si="47"/>
        <v>-24.072890982533295</v>
      </c>
      <c r="AW68" s="78">
        <f t="shared" si="47"/>
        <v>-31.949694744193394</v>
      </c>
      <c r="AX68" s="78">
        <f t="shared" si="47"/>
        <v>-27.908404881674187</v>
      </c>
      <c r="AY68" s="78">
        <f t="shared" si="47"/>
        <v>7005.8319480543332</v>
      </c>
      <c r="AZ68" s="78">
        <f t="shared" si="47"/>
        <v>-49.836714103824931</v>
      </c>
      <c r="BA68" s="78">
        <f t="shared" si="47"/>
        <v>-26.363608255789842</v>
      </c>
      <c r="BB68" s="78">
        <f t="shared" si="47"/>
        <v>4.7993792737257763</v>
      </c>
      <c r="BC68" s="78">
        <f t="shared" si="47"/>
        <v>2.9866472171602396</v>
      </c>
      <c r="BD68" s="78">
        <f t="shared" si="47"/>
        <v>-54.786862985368167</v>
      </c>
      <c r="BE68" s="78">
        <f t="shared" si="47"/>
        <v>-13.27992235911276</v>
      </c>
      <c r="BF68" s="78">
        <f t="shared" si="47"/>
        <v>-42.064868657165007</v>
      </c>
      <c r="BG68" s="78">
        <f t="shared" si="47"/>
        <v>-66.62971444148144</v>
      </c>
      <c r="BH68" s="78">
        <f t="shared" si="47"/>
        <v>-29.473042687979472</v>
      </c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1:256" s="62" customFormat="1" ht="12" customHeight="1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s="62" customFormat="1" ht="12.75" customHeight="1" x14ac:dyDescent="0.2">
      <c r="A70" s="7" t="s">
        <v>25</v>
      </c>
      <c r="B70" s="8">
        <v>42240</v>
      </c>
      <c r="C70" s="8">
        <v>57990</v>
      </c>
      <c r="D70" s="8">
        <v>39065</v>
      </c>
      <c r="E70" s="8">
        <v>28835</v>
      </c>
      <c r="F70" s="8">
        <v>29585</v>
      </c>
      <c r="G70" s="8">
        <v>49445</v>
      </c>
      <c r="H70" s="8">
        <v>33430</v>
      </c>
      <c r="I70" s="8">
        <v>27785</v>
      </c>
      <c r="J70" s="8">
        <v>29815</v>
      </c>
      <c r="K70" s="8">
        <v>51470</v>
      </c>
      <c r="L70" s="8">
        <v>35895</v>
      </c>
      <c r="M70" s="8">
        <v>28875</v>
      </c>
      <c r="N70" s="8">
        <v>33955</v>
      </c>
      <c r="O70" s="8">
        <v>57195</v>
      </c>
      <c r="P70" s="8">
        <v>35270</v>
      </c>
      <c r="Q70" s="8">
        <v>29590</v>
      </c>
      <c r="R70" s="8">
        <v>33555</v>
      </c>
      <c r="S70" s="8">
        <v>51865</v>
      </c>
      <c r="T70" s="8">
        <v>35875</v>
      </c>
      <c r="U70" s="8">
        <v>31700</v>
      </c>
      <c r="V70" s="8">
        <v>33525</v>
      </c>
      <c r="W70" s="8">
        <v>55135</v>
      </c>
      <c r="X70" s="8">
        <v>35445</v>
      </c>
      <c r="Y70" s="8">
        <v>31125</v>
      </c>
      <c r="Z70" s="8">
        <v>36695</v>
      </c>
      <c r="AA70" s="8">
        <v>60260</v>
      </c>
      <c r="AB70" s="8">
        <v>35680</v>
      </c>
      <c r="AC70" s="8">
        <v>32550</v>
      </c>
      <c r="AD70" s="8">
        <v>40410</v>
      </c>
      <c r="AE70" s="8">
        <v>63655</v>
      </c>
      <c r="AF70" s="8">
        <v>38655</v>
      </c>
      <c r="AG70" s="8">
        <v>37815</v>
      </c>
      <c r="AH70" s="8">
        <v>37520</v>
      </c>
      <c r="AI70" s="8">
        <v>61985</v>
      </c>
      <c r="AJ70" s="8">
        <v>43345</v>
      </c>
      <c r="AK70" s="8">
        <v>37090</v>
      </c>
      <c r="AL70" s="8">
        <v>42295</v>
      </c>
      <c r="AM70" s="8">
        <v>71630</v>
      </c>
      <c r="AN70" s="8">
        <v>49455</v>
      </c>
      <c r="AO70" s="8">
        <v>43065</v>
      </c>
      <c r="AP70" s="8">
        <v>48445</v>
      </c>
      <c r="AQ70" s="8">
        <v>72230</v>
      </c>
      <c r="AR70" s="8">
        <v>44540</v>
      </c>
      <c r="AS70" s="8">
        <v>39005</v>
      </c>
      <c r="AT70" s="8">
        <v>46085</v>
      </c>
      <c r="AU70" s="8">
        <v>71210</v>
      </c>
      <c r="AV70" s="8">
        <v>44970</v>
      </c>
      <c r="AW70" s="8">
        <v>36245</v>
      </c>
      <c r="AX70" s="8">
        <v>32180</v>
      </c>
      <c r="AY70" s="8">
        <v>26930</v>
      </c>
      <c r="AZ70" s="8">
        <v>36820</v>
      </c>
      <c r="BA70" s="8">
        <v>30220</v>
      </c>
      <c r="BB70" s="8">
        <v>21295</v>
      </c>
      <c r="BC70" s="8">
        <v>52205</v>
      </c>
      <c r="BD70" s="8">
        <v>48750</v>
      </c>
      <c r="BE70" s="8">
        <v>39570</v>
      </c>
      <c r="BF70" s="8">
        <v>43950</v>
      </c>
      <c r="BG70" s="8">
        <v>76385</v>
      </c>
      <c r="BH70" s="9">
        <v>48995</v>
      </c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56" s="62" customFormat="1" ht="12" customHeight="1" x14ac:dyDescent="0.2">
      <c r="A71" s="77" t="s">
        <v>9</v>
      </c>
      <c r="B71" s="78"/>
      <c r="C71" s="78"/>
      <c r="D71" s="78"/>
      <c r="E71" s="78"/>
      <c r="F71" s="78">
        <f t="shared" ref="F71:AK71" si="48">F70/B70*100-100</f>
        <v>-29.959753787878782</v>
      </c>
      <c r="G71" s="78">
        <f t="shared" si="48"/>
        <v>-14.735299189515445</v>
      </c>
      <c r="H71" s="78">
        <f t="shared" si="48"/>
        <v>-14.424676820683473</v>
      </c>
      <c r="I71" s="78">
        <f t="shared" si="48"/>
        <v>-3.6414080110976244</v>
      </c>
      <c r="J71" s="78">
        <f t="shared" si="48"/>
        <v>0.77742099036674972</v>
      </c>
      <c r="K71" s="78">
        <f t="shared" si="48"/>
        <v>4.0954596015775167</v>
      </c>
      <c r="L71" s="78">
        <f t="shared" si="48"/>
        <v>7.3736165121148787</v>
      </c>
      <c r="M71" s="78">
        <f t="shared" si="48"/>
        <v>3.9229800251934392</v>
      </c>
      <c r="N71" s="78">
        <f t="shared" si="48"/>
        <v>13.885628039577398</v>
      </c>
      <c r="O71" s="78">
        <f t="shared" si="48"/>
        <v>11.122984262677278</v>
      </c>
      <c r="P71" s="78">
        <f t="shared" si="48"/>
        <v>-1.7411895807215529</v>
      </c>
      <c r="Q71" s="78">
        <f t="shared" si="48"/>
        <v>2.4761904761904816</v>
      </c>
      <c r="R71" s="78">
        <f t="shared" si="48"/>
        <v>-1.1780297452510666</v>
      </c>
      <c r="S71" s="78">
        <f t="shared" si="48"/>
        <v>-9.3189964157706129</v>
      </c>
      <c r="T71" s="78">
        <f t="shared" si="48"/>
        <v>1.7153388148568212</v>
      </c>
      <c r="U71" s="78">
        <f t="shared" si="48"/>
        <v>7.1307874281852008</v>
      </c>
      <c r="V71" s="78">
        <f t="shared" si="48"/>
        <v>-8.940545373268094E-2</v>
      </c>
      <c r="W71" s="78">
        <f t="shared" si="48"/>
        <v>6.3048298467174249</v>
      </c>
      <c r="X71" s="78">
        <f t="shared" si="48"/>
        <v>-1.1986062717770096</v>
      </c>
      <c r="Y71" s="78">
        <f t="shared" si="48"/>
        <v>-1.8138801261829656</v>
      </c>
      <c r="Z71" s="78">
        <f t="shared" si="48"/>
        <v>9.4556301267710694</v>
      </c>
      <c r="AA71" s="78">
        <f t="shared" si="48"/>
        <v>9.2953659200145182</v>
      </c>
      <c r="AB71" s="78">
        <f t="shared" si="48"/>
        <v>0.66299901255466409</v>
      </c>
      <c r="AC71" s="78">
        <f t="shared" si="48"/>
        <v>4.5783132530120554</v>
      </c>
      <c r="AD71" s="78">
        <f t="shared" si="48"/>
        <v>10.123995094699552</v>
      </c>
      <c r="AE71" s="78">
        <f t="shared" si="48"/>
        <v>5.6339196813806893</v>
      </c>
      <c r="AF71" s="78">
        <f t="shared" si="48"/>
        <v>8.3380044843049319</v>
      </c>
      <c r="AG71" s="78">
        <f t="shared" si="48"/>
        <v>16.175115207373267</v>
      </c>
      <c r="AH71" s="78">
        <f t="shared" si="48"/>
        <v>-7.1516951249690663</v>
      </c>
      <c r="AI71" s="78">
        <f t="shared" si="48"/>
        <v>-2.6235173984761673</v>
      </c>
      <c r="AJ71" s="78">
        <f t="shared" si="48"/>
        <v>12.132971155089891</v>
      </c>
      <c r="AK71" s="78">
        <f t="shared" si="48"/>
        <v>-1.9172286129842746</v>
      </c>
      <c r="AL71" s="78">
        <f t="shared" ref="AL71:BQ71" si="49">AL70/AH70*100-100</f>
        <v>12.72654584221749</v>
      </c>
      <c r="AM71" s="78">
        <f t="shared" si="49"/>
        <v>15.560216181334184</v>
      </c>
      <c r="AN71" s="78">
        <f t="shared" si="49"/>
        <v>14.096204867920179</v>
      </c>
      <c r="AO71" s="78">
        <f t="shared" si="49"/>
        <v>16.109463467241852</v>
      </c>
      <c r="AP71" s="78">
        <f t="shared" si="49"/>
        <v>14.54072585411987</v>
      </c>
      <c r="AQ71" s="78">
        <f t="shared" si="49"/>
        <v>0.83763786123131467</v>
      </c>
      <c r="AR71" s="78">
        <f t="shared" si="49"/>
        <v>-9.9383277727226726</v>
      </c>
      <c r="AS71" s="78">
        <f t="shared" si="49"/>
        <v>-9.4276094276094256</v>
      </c>
      <c r="AT71" s="78">
        <f t="shared" si="49"/>
        <v>-4.8715037671586288</v>
      </c>
      <c r="AU71" s="78">
        <f t="shared" si="49"/>
        <v>-1.4121556140107998</v>
      </c>
      <c r="AV71" s="78">
        <f t="shared" si="49"/>
        <v>0.96542433767399416</v>
      </c>
      <c r="AW71" s="78">
        <f t="shared" si="49"/>
        <v>-7.0760158953980294</v>
      </c>
      <c r="AX71" s="78">
        <f t="shared" si="49"/>
        <v>-30.172507323424099</v>
      </c>
      <c r="AY71" s="78">
        <f t="shared" si="49"/>
        <v>-62.182277769976125</v>
      </c>
      <c r="AZ71" s="78">
        <f t="shared" si="49"/>
        <v>-18.123193239937734</v>
      </c>
      <c r="BA71" s="78">
        <f t="shared" si="49"/>
        <v>-16.622982480342117</v>
      </c>
      <c r="BB71" s="78">
        <f t="shared" si="49"/>
        <v>-33.825357364822878</v>
      </c>
      <c r="BC71" s="78">
        <f t="shared" si="49"/>
        <v>93.854437430375043</v>
      </c>
      <c r="BD71" s="78">
        <f t="shared" si="49"/>
        <v>32.400869092884307</v>
      </c>
      <c r="BE71" s="78">
        <f t="shared" si="49"/>
        <v>30.939774983454669</v>
      </c>
      <c r="BF71" s="78">
        <f t="shared" si="49"/>
        <v>106.3864756985208</v>
      </c>
      <c r="BG71" s="78">
        <f t="shared" si="49"/>
        <v>46.317402547648697</v>
      </c>
      <c r="BH71" s="78">
        <f t="shared" si="49"/>
        <v>0.50256410256410788</v>
      </c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1:256" s="62" customFormat="1" ht="12" customHeight="1" x14ac:dyDescent="0.2">
      <c r="A72" s="77" t="s">
        <v>10</v>
      </c>
      <c r="B72" s="78"/>
      <c r="C72" s="78">
        <f t="shared" ref="C72:AH72" si="50">C70/B70*100-100</f>
        <v>37.286931818181813</v>
      </c>
      <c r="D72" s="78">
        <f t="shared" si="50"/>
        <v>-32.634937058113465</v>
      </c>
      <c r="E72" s="78">
        <f t="shared" si="50"/>
        <v>-26.187124024062456</v>
      </c>
      <c r="F72" s="78">
        <f t="shared" si="50"/>
        <v>2.6010057222125766</v>
      </c>
      <c r="G72" s="78">
        <f t="shared" si="50"/>
        <v>67.128612472536759</v>
      </c>
      <c r="H72" s="78">
        <f t="shared" si="50"/>
        <v>-32.389523713216704</v>
      </c>
      <c r="I72" s="78">
        <f t="shared" si="50"/>
        <v>-16.886030511516608</v>
      </c>
      <c r="J72" s="78">
        <f t="shared" si="50"/>
        <v>7.3061004138923948</v>
      </c>
      <c r="K72" s="78">
        <f t="shared" si="50"/>
        <v>72.631225893006871</v>
      </c>
      <c r="L72" s="78">
        <f t="shared" si="50"/>
        <v>-30.260345832523811</v>
      </c>
      <c r="M72" s="78">
        <f t="shared" si="50"/>
        <v>-19.557041370664436</v>
      </c>
      <c r="N72" s="78">
        <f t="shared" si="50"/>
        <v>17.593073593073584</v>
      </c>
      <c r="O72" s="78">
        <f t="shared" si="50"/>
        <v>68.443528199087041</v>
      </c>
      <c r="P72" s="78">
        <f t="shared" si="50"/>
        <v>-38.333770434478545</v>
      </c>
      <c r="Q72" s="78">
        <f t="shared" si="50"/>
        <v>-16.104337964275587</v>
      </c>
      <c r="R72" s="78">
        <f t="shared" si="50"/>
        <v>13.399797228793517</v>
      </c>
      <c r="S72" s="78">
        <f t="shared" si="50"/>
        <v>54.567128594844291</v>
      </c>
      <c r="T72" s="78">
        <f t="shared" si="50"/>
        <v>-30.830039525691703</v>
      </c>
      <c r="U72" s="78">
        <f t="shared" si="50"/>
        <v>-11.637630662020911</v>
      </c>
      <c r="V72" s="78">
        <f t="shared" si="50"/>
        <v>5.7570977917981168</v>
      </c>
      <c r="W72" s="78">
        <f t="shared" si="50"/>
        <v>64.459358687546597</v>
      </c>
      <c r="X72" s="78">
        <f t="shared" si="50"/>
        <v>-35.712342432211841</v>
      </c>
      <c r="Y72" s="78">
        <f t="shared" si="50"/>
        <v>-12.187896741430379</v>
      </c>
      <c r="Z72" s="78">
        <f t="shared" si="50"/>
        <v>17.895582329317278</v>
      </c>
      <c r="AA72" s="78">
        <f t="shared" si="50"/>
        <v>64.218558386701176</v>
      </c>
      <c r="AB72" s="78">
        <f t="shared" si="50"/>
        <v>-40.789910388317296</v>
      </c>
      <c r="AC72" s="78">
        <f t="shared" si="50"/>
        <v>-8.7724215246636703</v>
      </c>
      <c r="AD72" s="78">
        <f t="shared" si="50"/>
        <v>24.147465437788028</v>
      </c>
      <c r="AE72" s="78">
        <f t="shared" si="50"/>
        <v>57.522890373669895</v>
      </c>
      <c r="AF72" s="78">
        <f t="shared" si="50"/>
        <v>-39.274212552038335</v>
      </c>
      <c r="AG72" s="78">
        <f t="shared" si="50"/>
        <v>-2.1730694606131209</v>
      </c>
      <c r="AH72" s="78">
        <f t="shared" si="50"/>
        <v>-0.78011371149014508</v>
      </c>
      <c r="AI72" s="78">
        <f t="shared" ref="AI72:BH72" si="51">AI70/AH70*100-100</f>
        <v>65.205223880597032</v>
      </c>
      <c r="AJ72" s="78">
        <f t="shared" si="51"/>
        <v>-30.071791562474786</v>
      </c>
      <c r="AK72" s="78">
        <f t="shared" si="51"/>
        <v>-14.430730188026303</v>
      </c>
      <c r="AL72" s="78">
        <f t="shared" si="51"/>
        <v>14.033432191965488</v>
      </c>
      <c r="AM72" s="78">
        <f t="shared" si="51"/>
        <v>69.35808015131812</v>
      </c>
      <c r="AN72" s="78">
        <f t="shared" si="51"/>
        <v>-30.957699288007817</v>
      </c>
      <c r="AO72" s="78">
        <f t="shared" si="51"/>
        <v>-12.920837124658775</v>
      </c>
      <c r="AP72" s="78">
        <f t="shared" si="51"/>
        <v>12.492743527226295</v>
      </c>
      <c r="AQ72" s="78">
        <f t="shared" si="51"/>
        <v>49.096914026215302</v>
      </c>
      <c r="AR72" s="78">
        <f t="shared" si="51"/>
        <v>-38.335871521528453</v>
      </c>
      <c r="AS72" s="78">
        <f t="shared" si="51"/>
        <v>-12.42703188145488</v>
      </c>
      <c r="AT72" s="78">
        <f t="shared" si="51"/>
        <v>18.151519036021014</v>
      </c>
      <c r="AU72" s="78">
        <f t="shared" si="51"/>
        <v>54.518823912335904</v>
      </c>
      <c r="AV72" s="78">
        <f t="shared" si="51"/>
        <v>-36.848757197022884</v>
      </c>
      <c r="AW72" s="78">
        <f t="shared" si="51"/>
        <v>-19.401823437847455</v>
      </c>
      <c r="AX72" s="78">
        <f t="shared" si="51"/>
        <v>-11.215340046903023</v>
      </c>
      <c r="AY72" s="78">
        <f t="shared" si="51"/>
        <v>-16.314481044126779</v>
      </c>
      <c r="AZ72" s="78">
        <f t="shared" si="51"/>
        <v>36.72484218343854</v>
      </c>
      <c r="BA72" s="78">
        <f t="shared" si="51"/>
        <v>-17.925040738728953</v>
      </c>
      <c r="BB72" s="78">
        <f t="shared" si="51"/>
        <v>-29.53342157511581</v>
      </c>
      <c r="BC72" s="78">
        <f t="shared" si="51"/>
        <v>145.15144400093919</v>
      </c>
      <c r="BD72" s="78">
        <f t="shared" si="51"/>
        <v>-6.6181400249018338</v>
      </c>
      <c r="BE72" s="78">
        <f t="shared" si="51"/>
        <v>-18.830769230769235</v>
      </c>
      <c r="BF72" s="78">
        <f t="shared" si="51"/>
        <v>11.068991660348757</v>
      </c>
      <c r="BG72" s="78">
        <f t="shared" si="51"/>
        <v>73.799772468714451</v>
      </c>
      <c r="BH72" s="78">
        <f t="shared" si="51"/>
        <v>-35.857825489297639</v>
      </c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1:256" s="62" customFormat="1" ht="12" customHeight="1" x14ac:dyDescent="0.2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ht="12.75" customHeight="1" x14ac:dyDescent="0.2">
      <c r="A74" s="7" t="s">
        <v>26</v>
      </c>
      <c r="B74" s="8">
        <v>31390</v>
      </c>
      <c r="C74" s="8">
        <v>36790</v>
      </c>
      <c r="D74" s="8">
        <v>52425</v>
      </c>
      <c r="E74" s="8">
        <v>42650</v>
      </c>
      <c r="F74" s="8">
        <v>27310</v>
      </c>
      <c r="G74" s="8">
        <v>29240</v>
      </c>
      <c r="H74" s="8">
        <v>48165</v>
      </c>
      <c r="I74" s="8">
        <v>40500</v>
      </c>
      <c r="J74" s="8">
        <v>26405</v>
      </c>
      <c r="K74" s="8">
        <v>29800</v>
      </c>
      <c r="L74" s="8">
        <v>48590</v>
      </c>
      <c r="M74" s="8">
        <v>41540</v>
      </c>
      <c r="N74" s="8">
        <v>29475</v>
      </c>
      <c r="O74" s="8">
        <v>34250</v>
      </c>
      <c r="P74" s="8">
        <v>49050</v>
      </c>
      <c r="Q74" s="8">
        <v>44505</v>
      </c>
      <c r="R74" s="8">
        <v>29200</v>
      </c>
      <c r="S74" s="8">
        <v>30945</v>
      </c>
      <c r="T74" s="8">
        <v>46780</v>
      </c>
      <c r="U74" s="8">
        <v>46185</v>
      </c>
      <c r="V74" s="8">
        <v>29880</v>
      </c>
      <c r="W74" s="8">
        <v>32015</v>
      </c>
      <c r="X74" s="8">
        <v>48095</v>
      </c>
      <c r="Y74" s="8">
        <v>45755</v>
      </c>
      <c r="Z74" s="8">
        <v>32195</v>
      </c>
      <c r="AA74" s="8">
        <v>35170</v>
      </c>
      <c r="AB74" s="8">
        <v>49645</v>
      </c>
      <c r="AC74" s="8">
        <v>49785</v>
      </c>
      <c r="AD74" s="8">
        <v>34555</v>
      </c>
      <c r="AE74" s="8">
        <v>37440</v>
      </c>
      <c r="AF74" s="8">
        <v>51485</v>
      </c>
      <c r="AG74" s="8">
        <v>50465</v>
      </c>
      <c r="AH74" s="8">
        <v>31460</v>
      </c>
      <c r="AI74" s="8">
        <v>36515</v>
      </c>
      <c r="AJ74" s="8">
        <v>55930</v>
      </c>
      <c r="AK74" s="8">
        <v>50790</v>
      </c>
      <c r="AL74" s="8">
        <v>34035</v>
      </c>
      <c r="AM74" s="8">
        <v>41685</v>
      </c>
      <c r="AN74" s="8">
        <v>63800</v>
      </c>
      <c r="AO74" s="8">
        <v>59135</v>
      </c>
      <c r="AP74" s="8">
        <v>40080</v>
      </c>
      <c r="AQ74" s="8">
        <v>43945</v>
      </c>
      <c r="AR74" s="8">
        <v>59440</v>
      </c>
      <c r="AS74" s="8">
        <v>54925</v>
      </c>
      <c r="AT74" s="8">
        <v>38400</v>
      </c>
      <c r="AU74" s="8">
        <v>41615</v>
      </c>
      <c r="AV74" s="8">
        <v>60390</v>
      </c>
      <c r="AW74" s="8">
        <v>53445</v>
      </c>
      <c r="AX74" s="8">
        <v>32445</v>
      </c>
      <c r="AY74" s="8">
        <v>17260</v>
      </c>
      <c r="AZ74" s="8">
        <v>42995</v>
      </c>
      <c r="BA74" s="8">
        <v>39700</v>
      </c>
      <c r="BB74" s="8">
        <v>18680</v>
      </c>
      <c r="BC74" s="8">
        <v>26340</v>
      </c>
      <c r="BD74" s="8">
        <v>57030</v>
      </c>
      <c r="BE74" s="8">
        <v>51575</v>
      </c>
      <c r="BF74" s="8">
        <v>35620</v>
      </c>
      <c r="BG74" s="8">
        <v>47980</v>
      </c>
      <c r="BH74" s="9">
        <v>62380</v>
      </c>
    </row>
    <row r="75" spans="1:256" s="62" customFormat="1" ht="12" customHeight="1" x14ac:dyDescent="0.2">
      <c r="A75" s="77" t="s">
        <v>9</v>
      </c>
      <c r="B75" s="78"/>
      <c r="C75" s="78"/>
      <c r="D75" s="78"/>
      <c r="E75" s="78"/>
      <c r="F75" s="78">
        <f t="shared" ref="F75:AK75" si="52">F74/B74*100-100</f>
        <v>-12.997769990442819</v>
      </c>
      <c r="G75" s="78">
        <f t="shared" si="52"/>
        <v>-20.521880945909203</v>
      </c>
      <c r="H75" s="78">
        <f t="shared" si="52"/>
        <v>-8.1258941344778322</v>
      </c>
      <c r="I75" s="78">
        <f t="shared" si="52"/>
        <v>-5.0410316529894459</v>
      </c>
      <c r="J75" s="78">
        <f t="shared" si="52"/>
        <v>-3.3138044672281239</v>
      </c>
      <c r="K75" s="78">
        <f t="shared" si="52"/>
        <v>1.9151846785225644</v>
      </c>
      <c r="L75" s="78">
        <f t="shared" si="52"/>
        <v>0.88238347347659385</v>
      </c>
      <c r="M75" s="78">
        <f t="shared" si="52"/>
        <v>2.5679012345678984</v>
      </c>
      <c r="N75" s="78">
        <f t="shared" si="52"/>
        <v>11.626585873887521</v>
      </c>
      <c r="O75" s="78">
        <f t="shared" si="52"/>
        <v>14.932885906040269</v>
      </c>
      <c r="P75" s="78">
        <f t="shared" si="52"/>
        <v>0.94669685120393865</v>
      </c>
      <c r="Q75" s="78">
        <f t="shared" si="52"/>
        <v>7.1376986037554104</v>
      </c>
      <c r="R75" s="78">
        <f t="shared" si="52"/>
        <v>-0.93299406276506147</v>
      </c>
      <c r="S75" s="78">
        <f t="shared" si="52"/>
        <v>-9.649635036496349</v>
      </c>
      <c r="T75" s="78">
        <f t="shared" si="52"/>
        <v>-4.6279306829765545</v>
      </c>
      <c r="U75" s="78">
        <f t="shared" si="52"/>
        <v>3.7748567576676919</v>
      </c>
      <c r="V75" s="78">
        <f t="shared" si="52"/>
        <v>2.3287671232876619</v>
      </c>
      <c r="W75" s="78">
        <f t="shared" si="52"/>
        <v>3.4577476167393826</v>
      </c>
      <c r="X75" s="78">
        <f t="shared" si="52"/>
        <v>2.8110303548525053</v>
      </c>
      <c r="Y75" s="78">
        <f t="shared" si="52"/>
        <v>-0.93103821587095581</v>
      </c>
      <c r="Z75" s="78">
        <f t="shared" si="52"/>
        <v>7.7476572958500753</v>
      </c>
      <c r="AA75" s="78">
        <f t="shared" si="52"/>
        <v>9.854755583320312</v>
      </c>
      <c r="AB75" s="78">
        <f t="shared" si="52"/>
        <v>3.2227882316249179</v>
      </c>
      <c r="AC75" s="78">
        <f t="shared" si="52"/>
        <v>8.8077805704294576</v>
      </c>
      <c r="AD75" s="78">
        <f t="shared" si="52"/>
        <v>7.330330796707571</v>
      </c>
      <c r="AE75" s="78">
        <f t="shared" si="52"/>
        <v>6.4543645152118216</v>
      </c>
      <c r="AF75" s="78">
        <f t="shared" si="52"/>
        <v>3.7063148353308577</v>
      </c>
      <c r="AG75" s="78">
        <f t="shared" si="52"/>
        <v>1.3658732549964867</v>
      </c>
      <c r="AH75" s="78">
        <f t="shared" si="52"/>
        <v>-8.9567356388366335</v>
      </c>
      <c r="AI75" s="78">
        <f t="shared" si="52"/>
        <v>-2.4706196581196593</v>
      </c>
      <c r="AJ75" s="78">
        <f t="shared" si="52"/>
        <v>8.6335825968728841</v>
      </c>
      <c r="AK75" s="78">
        <f t="shared" si="52"/>
        <v>0.64401070048548092</v>
      </c>
      <c r="AL75" s="78">
        <f t="shared" ref="AL75:BQ75" si="53">AL74/AH74*100-100</f>
        <v>8.1849968213604711</v>
      </c>
      <c r="AM75" s="78">
        <f t="shared" si="53"/>
        <v>14.158564973298638</v>
      </c>
      <c r="AN75" s="78">
        <f t="shared" si="53"/>
        <v>14.071160379045239</v>
      </c>
      <c r="AO75" s="78">
        <f t="shared" si="53"/>
        <v>16.430399684977345</v>
      </c>
      <c r="AP75" s="78">
        <f t="shared" si="53"/>
        <v>17.761128250330543</v>
      </c>
      <c r="AQ75" s="78">
        <f t="shared" si="53"/>
        <v>5.4216144896245737</v>
      </c>
      <c r="AR75" s="78">
        <f t="shared" si="53"/>
        <v>-6.8338557993730404</v>
      </c>
      <c r="AS75" s="78">
        <f t="shared" si="53"/>
        <v>-7.1193032890843</v>
      </c>
      <c r="AT75" s="78">
        <f t="shared" si="53"/>
        <v>-4.1916167664670638</v>
      </c>
      <c r="AU75" s="78">
        <f t="shared" si="53"/>
        <v>-5.3020821481397178</v>
      </c>
      <c r="AV75" s="78">
        <f t="shared" si="53"/>
        <v>1.5982503364737681</v>
      </c>
      <c r="AW75" s="78">
        <f t="shared" si="53"/>
        <v>-2.6945835229858943</v>
      </c>
      <c r="AX75" s="78">
        <f t="shared" si="53"/>
        <v>-15.5078125</v>
      </c>
      <c r="AY75" s="78">
        <f t="shared" si="53"/>
        <v>-58.524570467379547</v>
      </c>
      <c r="AZ75" s="78">
        <f t="shared" si="53"/>
        <v>-28.804437820831268</v>
      </c>
      <c r="BA75" s="78">
        <f t="shared" si="53"/>
        <v>-25.718027879128087</v>
      </c>
      <c r="BB75" s="78">
        <f t="shared" si="53"/>
        <v>-42.425643396517188</v>
      </c>
      <c r="BC75" s="78">
        <f t="shared" si="53"/>
        <v>52.607184241019695</v>
      </c>
      <c r="BD75" s="78">
        <f t="shared" si="53"/>
        <v>32.643330619839503</v>
      </c>
      <c r="BE75" s="78">
        <f t="shared" si="53"/>
        <v>29.911838790931995</v>
      </c>
      <c r="BF75" s="78">
        <f t="shared" si="53"/>
        <v>90.685224839400433</v>
      </c>
      <c r="BG75" s="78">
        <f t="shared" si="53"/>
        <v>82.156416097190572</v>
      </c>
      <c r="BH75" s="78">
        <f t="shared" si="53"/>
        <v>9.3810275293705132</v>
      </c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1:256" s="62" customFormat="1" ht="12" customHeight="1" x14ac:dyDescent="0.2">
      <c r="A76" s="77" t="s">
        <v>10</v>
      </c>
      <c r="B76" s="78"/>
      <c r="C76" s="78">
        <f t="shared" ref="C76:AH76" si="54">C74/B74*100-100</f>
        <v>17.202930869703721</v>
      </c>
      <c r="D76" s="78">
        <f t="shared" si="54"/>
        <v>42.497961402555035</v>
      </c>
      <c r="E76" s="78">
        <f t="shared" si="54"/>
        <v>-18.645684310920359</v>
      </c>
      <c r="F76" s="78">
        <f t="shared" si="54"/>
        <v>-35.96717467760844</v>
      </c>
      <c r="G76" s="78">
        <f t="shared" si="54"/>
        <v>7.0670084218235019</v>
      </c>
      <c r="H76" s="78">
        <f t="shared" si="54"/>
        <v>64.72298221614227</v>
      </c>
      <c r="I76" s="78">
        <f t="shared" si="54"/>
        <v>-15.914045468701346</v>
      </c>
      <c r="J76" s="78">
        <f t="shared" si="54"/>
        <v>-34.802469135802468</v>
      </c>
      <c r="K76" s="78">
        <f t="shared" si="54"/>
        <v>12.857413368680184</v>
      </c>
      <c r="L76" s="78">
        <f t="shared" si="54"/>
        <v>63.053691275167779</v>
      </c>
      <c r="M76" s="78">
        <f t="shared" si="54"/>
        <v>-14.509158263017085</v>
      </c>
      <c r="N76" s="78">
        <f t="shared" si="54"/>
        <v>-29.04429465575349</v>
      </c>
      <c r="O76" s="78">
        <f t="shared" si="54"/>
        <v>16.200169635284141</v>
      </c>
      <c r="P76" s="78">
        <f t="shared" si="54"/>
        <v>43.211678832116775</v>
      </c>
      <c r="Q76" s="78">
        <f t="shared" si="54"/>
        <v>-9.2660550458715534</v>
      </c>
      <c r="R76" s="78">
        <f t="shared" si="54"/>
        <v>-34.389394450061801</v>
      </c>
      <c r="S76" s="78">
        <f t="shared" si="54"/>
        <v>5.9760273972602675</v>
      </c>
      <c r="T76" s="78">
        <f t="shared" si="54"/>
        <v>51.171433187914033</v>
      </c>
      <c r="U76" s="78">
        <f t="shared" si="54"/>
        <v>-1.2719110731081713</v>
      </c>
      <c r="V76" s="78">
        <f t="shared" si="54"/>
        <v>-35.30367002273465</v>
      </c>
      <c r="W76" s="78">
        <f t="shared" si="54"/>
        <v>7.1452476572958545</v>
      </c>
      <c r="X76" s="78">
        <f t="shared" si="54"/>
        <v>50.226456348586595</v>
      </c>
      <c r="Y76" s="78">
        <f t="shared" si="54"/>
        <v>-4.8653706206466296</v>
      </c>
      <c r="Z76" s="78">
        <f t="shared" si="54"/>
        <v>-29.636105343678281</v>
      </c>
      <c r="AA76" s="78">
        <f t="shared" si="54"/>
        <v>9.2405653051716143</v>
      </c>
      <c r="AB76" s="78">
        <f t="shared" si="54"/>
        <v>41.157236280921239</v>
      </c>
      <c r="AC76" s="78">
        <f t="shared" si="54"/>
        <v>0.28200221573169415</v>
      </c>
      <c r="AD76" s="78">
        <f t="shared" si="54"/>
        <v>-30.591543637641863</v>
      </c>
      <c r="AE76" s="78">
        <f t="shared" si="54"/>
        <v>8.3490088265084665</v>
      </c>
      <c r="AF76" s="78">
        <f t="shared" si="54"/>
        <v>37.513354700854705</v>
      </c>
      <c r="AG76" s="78">
        <f t="shared" si="54"/>
        <v>-1.9811595610371882</v>
      </c>
      <c r="AH76" s="78">
        <f t="shared" si="54"/>
        <v>-37.659764193005053</v>
      </c>
      <c r="AI76" s="78">
        <f t="shared" ref="AI76:BH76" si="55">AI74/AH74*100-100</f>
        <v>16.068022886204702</v>
      </c>
      <c r="AJ76" s="78">
        <f t="shared" si="55"/>
        <v>53.169930165685344</v>
      </c>
      <c r="AK76" s="78">
        <f t="shared" si="55"/>
        <v>-9.1900590023243325</v>
      </c>
      <c r="AL76" s="78">
        <f t="shared" si="55"/>
        <v>-32.988777318369756</v>
      </c>
      <c r="AM76" s="78">
        <f t="shared" si="55"/>
        <v>22.476862053768173</v>
      </c>
      <c r="AN76" s="78">
        <f t="shared" si="55"/>
        <v>53.052656830994351</v>
      </c>
      <c r="AO76" s="78">
        <f t="shared" si="55"/>
        <v>-7.3119122257053277</v>
      </c>
      <c r="AP76" s="78">
        <f t="shared" si="55"/>
        <v>-32.222879851187955</v>
      </c>
      <c r="AQ76" s="78">
        <f t="shared" si="55"/>
        <v>9.6432135728542931</v>
      </c>
      <c r="AR76" s="78">
        <f t="shared" si="55"/>
        <v>35.259984070997831</v>
      </c>
      <c r="AS76" s="78">
        <f t="shared" si="55"/>
        <v>-7.5958950201884221</v>
      </c>
      <c r="AT76" s="78">
        <f t="shared" si="55"/>
        <v>-30.086481565771507</v>
      </c>
      <c r="AU76" s="78">
        <f t="shared" si="55"/>
        <v>8.3723958333333286</v>
      </c>
      <c r="AV76" s="78">
        <f t="shared" si="55"/>
        <v>45.115943770275152</v>
      </c>
      <c r="AW76" s="78">
        <f t="shared" si="55"/>
        <v>-11.500248385494288</v>
      </c>
      <c r="AX76" s="78">
        <f t="shared" si="55"/>
        <v>-39.292730844793709</v>
      </c>
      <c r="AY76" s="78">
        <f t="shared" si="55"/>
        <v>-46.802280782863306</v>
      </c>
      <c r="AZ76" s="78">
        <f t="shared" si="55"/>
        <v>149.10196987253767</v>
      </c>
      <c r="BA76" s="78">
        <f t="shared" si="55"/>
        <v>-7.6636818234678543</v>
      </c>
      <c r="BB76" s="78">
        <f t="shared" si="55"/>
        <v>-52.94710327455919</v>
      </c>
      <c r="BC76" s="78">
        <f t="shared" si="55"/>
        <v>41.006423982869364</v>
      </c>
      <c r="BD76" s="78">
        <f t="shared" si="55"/>
        <v>116.51480637813211</v>
      </c>
      <c r="BE76" s="78">
        <f t="shared" si="55"/>
        <v>-9.5651411537787112</v>
      </c>
      <c r="BF76" s="78">
        <f t="shared" si="55"/>
        <v>-30.935530780416869</v>
      </c>
      <c r="BG76" s="78">
        <f t="shared" si="55"/>
        <v>34.69960696238067</v>
      </c>
      <c r="BH76" s="78">
        <f t="shared" si="55"/>
        <v>30.012505210504372</v>
      </c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1:256" s="62" customFormat="1" ht="12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1:256" ht="12.6" customHeight="1" x14ac:dyDescent="0.2">
      <c r="A78" s="7" t="s">
        <v>27</v>
      </c>
      <c r="B78" s="22">
        <v>10850</v>
      </c>
      <c r="C78" s="22">
        <v>21200</v>
      </c>
      <c r="D78" s="22">
        <v>-13365</v>
      </c>
      <c r="E78" s="22">
        <v>-13815</v>
      </c>
      <c r="F78" s="22">
        <v>2275</v>
      </c>
      <c r="G78" s="22">
        <v>20205</v>
      </c>
      <c r="H78" s="22">
        <v>-14735</v>
      </c>
      <c r="I78" s="22">
        <v>-12715</v>
      </c>
      <c r="J78" s="22">
        <v>3410</v>
      </c>
      <c r="K78" s="22">
        <v>21670</v>
      </c>
      <c r="L78" s="22">
        <v>-12700</v>
      </c>
      <c r="M78" s="22">
        <v>-12665</v>
      </c>
      <c r="N78" s="22">
        <v>4480</v>
      </c>
      <c r="O78" s="22">
        <v>22945</v>
      </c>
      <c r="P78" s="22">
        <v>-13780</v>
      </c>
      <c r="Q78" s="22">
        <v>-14920</v>
      </c>
      <c r="R78" s="22">
        <v>4355</v>
      </c>
      <c r="S78" s="22">
        <v>20920</v>
      </c>
      <c r="T78" s="22">
        <v>-10905</v>
      </c>
      <c r="U78" s="22">
        <v>-14485</v>
      </c>
      <c r="V78" s="22">
        <v>3640</v>
      </c>
      <c r="W78" s="22">
        <v>23125</v>
      </c>
      <c r="X78" s="22">
        <v>-12650</v>
      </c>
      <c r="Y78" s="22">
        <v>-14630</v>
      </c>
      <c r="Z78" s="22">
        <v>4500</v>
      </c>
      <c r="AA78" s="22">
        <v>25090</v>
      </c>
      <c r="AB78" s="22">
        <v>-13965</v>
      </c>
      <c r="AC78" s="22">
        <v>-17235</v>
      </c>
      <c r="AD78" s="22">
        <v>5855</v>
      </c>
      <c r="AE78" s="22">
        <v>26215</v>
      </c>
      <c r="AF78" s="22">
        <v>-12830</v>
      </c>
      <c r="AG78" s="22">
        <v>-12650</v>
      </c>
      <c r="AH78" s="22">
        <v>6060</v>
      </c>
      <c r="AI78" s="22">
        <v>25475</v>
      </c>
      <c r="AJ78" s="22">
        <v>-12585</v>
      </c>
      <c r="AK78" s="22">
        <v>-13700</v>
      </c>
      <c r="AL78" s="22">
        <v>8260</v>
      </c>
      <c r="AM78" s="22">
        <v>29940</v>
      </c>
      <c r="AN78" s="22">
        <v>-14345</v>
      </c>
      <c r="AO78" s="22">
        <v>-16065</v>
      </c>
      <c r="AP78" s="22">
        <v>8365</v>
      </c>
      <c r="AQ78" s="22">
        <v>28285</v>
      </c>
      <c r="AR78" s="22">
        <v>-14905</v>
      </c>
      <c r="AS78" s="22">
        <v>-15925</v>
      </c>
      <c r="AT78" s="22">
        <v>7680</v>
      </c>
      <c r="AU78" s="22">
        <v>29595</v>
      </c>
      <c r="AV78" s="22">
        <v>-15420</v>
      </c>
      <c r="AW78" s="22">
        <v>-17200</v>
      </c>
      <c r="AX78" s="22">
        <v>-265</v>
      </c>
      <c r="AY78" s="22">
        <v>9670</v>
      </c>
      <c r="AZ78" s="22">
        <v>-6175</v>
      </c>
      <c r="BA78" s="22">
        <v>-9485</v>
      </c>
      <c r="BB78" s="22">
        <v>2615</v>
      </c>
      <c r="BC78" s="22">
        <v>25865</v>
      </c>
      <c r="BD78" s="22">
        <v>-8280</v>
      </c>
      <c r="BE78" s="22">
        <v>-12005</v>
      </c>
      <c r="BF78" s="22">
        <v>8330</v>
      </c>
      <c r="BG78" s="22">
        <v>28405</v>
      </c>
      <c r="BH78" s="23">
        <v>-13385</v>
      </c>
    </row>
    <row r="79" spans="1:256" s="62" customFormat="1" ht="12" customHeight="1" x14ac:dyDescent="0.2">
      <c r="A79" s="77" t="s">
        <v>9</v>
      </c>
      <c r="B79" s="93"/>
      <c r="C79" s="93"/>
      <c r="D79" s="93"/>
      <c r="E79" s="93"/>
      <c r="F79" s="93">
        <f t="shared" ref="F79:AK79" si="56">F78/B78*100-100</f>
        <v>-79.032258064516128</v>
      </c>
      <c r="G79" s="93">
        <f t="shared" si="56"/>
        <v>-4.6933962264150892</v>
      </c>
      <c r="H79" s="93">
        <f t="shared" si="56"/>
        <v>10.250654695099144</v>
      </c>
      <c r="I79" s="93">
        <f t="shared" si="56"/>
        <v>-7.9623597538906949</v>
      </c>
      <c r="J79" s="93">
        <f t="shared" si="56"/>
        <v>49.890109890109898</v>
      </c>
      <c r="K79" s="93">
        <f t="shared" si="56"/>
        <v>7.2506805246226094</v>
      </c>
      <c r="L79" s="93">
        <f t="shared" si="56"/>
        <v>-13.810654903291493</v>
      </c>
      <c r="M79" s="93">
        <f t="shared" si="56"/>
        <v>-0.39323633503735778</v>
      </c>
      <c r="N79" s="93">
        <f t="shared" si="56"/>
        <v>31.378299120234601</v>
      </c>
      <c r="O79" s="93">
        <f t="shared" si="56"/>
        <v>5.8837101984310181</v>
      </c>
      <c r="P79" s="93">
        <f t="shared" si="56"/>
        <v>8.5039370078740149</v>
      </c>
      <c r="Q79" s="93">
        <f t="shared" si="56"/>
        <v>17.804974338728783</v>
      </c>
      <c r="R79" s="93">
        <f t="shared" si="56"/>
        <v>-2.7901785714285694</v>
      </c>
      <c r="S79" s="93">
        <f t="shared" si="56"/>
        <v>-8.8254521682283809</v>
      </c>
      <c r="T79" s="93">
        <f t="shared" si="56"/>
        <v>-20.863570391872273</v>
      </c>
      <c r="U79" s="93">
        <f t="shared" si="56"/>
        <v>-2.9155495978552324</v>
      </c>
      <c r="V79" s="93">
        <f t="shared" si="56"/>
        <v>-16.417910447761201</v>
      </c>
      <c r="W79" s="93">
        <f t="shared" si="56"/>
        <v>10.540152963671119</v>
      </c>
      <c r="X79" s="93">
        <f t="shared" si="56"/>
        <v>16.001834021091227</v>
      </c>
      <c r="Y79" s="93">
        <f t="shared" si="56"/>
        <v>1.0010355540213993</v>
      </c>
      <c r="Z79" s="93">
        <f t="shared" si="56"/>
        <v>23.626373626373635</v>
      </c>
      <c r="AA79" s="93">
        <f t="shared" si="56"/>
        <v>8.497297297297294</v>
      </c>
      <c r="AB79" s="93">
        <f t="shared" si="56"/>
        <v>10.395256916996061</v>
      </c>
      <c r="AC79" s="93">
        <f t="shared" si="56"/>
        <v>17.805878332194112</v>
      </c>
      <c r="AD79" s="93">
        <f t="shared" si="56"/>
        <v>30.111111111111114</v>
      </c>
      <c r="AE79" s="93">
        <f t="shared" si="56"/>
        <v>4.4838581108011226</v>
      </c>
      <c r="AF79" s="93">
        <f t="shared" si="56"/>
        <v>-8.1274615109201562</v>
      </c>
      <c r="AG79" s="93">
        <f t="shared" si="56"/>
        <v>-26.602843051929213</v>
      </c>
      <c r="AH79" s="93">
        <f t="shared" si="56"/>
        <v>3.5012809564474878</v>
      </c>
      <c r="AI79" s="93">
        <f t="shared" si="56"/>
        <v>-2.8228113675376676</v>
      </c>
      <c r="AJ79" s="93">
        <f t="shared" si="56"/>
        <v>-1.9095869056897925</v>
      </c>
      <c r="AK79" s="93">
        <f t="shared" si="56"/>
        <v>8.3003952569169996</v>
      </c>
      <c r="AL79" s="93">
        <f t="shared" ref="AL79:BQ79" si="57">AL78/AH78*100-100</f>
        <v>36.303630363036291</v>
      </c>
      <c r="AM79" s="93">
        <f t="shared" si="57"/>
        <v>17.526987242394497</v>
      </c>
      <c r="AN79" s="93">
        <f t="shared" si="57"/>
        <v>13.984902661899085</v>
      </c>
      <c r="AO79" s="93">
        <f t="shared" si="57"/>
        <v>17.262773722627742</v>
      </c>
      <c r="AP79" s="93">
        <f t="shared" si="57"/>
        <v>1.2711864406779654</v>
      </c>
      <c r="AQ79" s="93">
        <f t="shared" si="57"/>
        <v>-5.5277221108884476</v>
      </c>
      <c r="AR79" s="93">
        <f t="shared" si="57"/>
        <v>3.9037992331822977</v>
      </c>
      <c r="AS79" s="93">
        <f t="shared" si="57"/>
        <v>-0.87145969498911313</v>
      </c>
      <c r="AT79" s="93">
        <f t="shared" si="57"/>
        <v>-8.1888822474596452</v>
      </c>
      <c r="AU79" s="93">
        <f t="shared" si="57"/>
        <v>4.6314300866183515</v>
      </c>
      <c r="AV79" s="93">
        <f t="shared" si="57"/>
        <v>3.4552163703455108</v>
      </c>
      <c r="AW79" s="93">
        <f t="shared" si="57"/>
        <v>8.0062794348508532</v>
      </c>
      <c r="AX79" s="93">
        <f t="shared" si="57"/>
        <v>-103.45052083333333</v>
      </c>
      <c r="AY79" s="93">
        <f t="shared" si="57"/>
        <v>-67.325561750295662</v>
      </c>
      <c r="AZ79" s="93">
        <f t="shared" si="57"/>
        <v>-59.954604409857325</v>
      </c>
      <c r="BA79" s="93">
        <f t="shared" si="57"/>
        <v>-44.854651162790695</v>
      </c>
      <c r="BB79" s="93">
        <f t="shared" si="57"/>
        <v>-1086.7924528301887</v>
      </c>
      <c r="BC79" s="93">
        <f t="shared" si="57"/>
        <v>167.47673216132364</v>
      </c>
      <c r="BD79" s="93">
        <f t="shared" si="57"/>
        <v>34.089068825910942</v>
      </c>
      <c r="BE79" s="93">
        <f t="shared" si="57"/>
        <v>26.568265682656829</v>
      </c>
      <c r="BF79" s="93">
        <f t="shared" si="57"/>
        <v>218.54684512428298</v>
      </c>
      <c r="BG79" s="93">
        <f t="shared" si="57"/>
        <v>9.8202203750241637</v>
      </c>
      <c r="BH79" s="93">
        <f t="shared" si="57"/>
        <v>61.654589371980677</v>
      </c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</row>
    <row r="80" spans="1:256" s="62" customFormat="1" ht="12" customHeight="1" x14ac:dyDescent="0.2">
      <c r="A80" s="77" t="s">
        <v>10</v>
      </c>
      <c r="B80" s="93"/>
      <c r="C80" s="93">
        <f t="shared" ref="C80:AH80" si="58">C78/B78*100-100</f>
        <v>95.391705069124413</v>
      </c>
      <c r="D80" s="93">
        <f t="shared" si="58"/>
        <v>-163.04245283018867</v>
      </c>
      <c r="E80" s="93">
        <f t="shared" si="58"/>
        <v>3.3670033670033774</v>
      </c>
      <c r="F80" s="93">
        <f t="shared" si="58"/>
        <v>-116.4676076728194</v>
      </c>
      <c r="G80" s="93">
        <f t="shared" si="58"/>
        <v>788.13186813186815</v>
      </c>
      <c r="H80" s="93">
        <f t="shared" si="58"/>
        <v>-172.92749319475377</v>
      </c>
      <c r="I80" s="93">
        <f t="shared" si="58"/>
        <v>-13.708856464200878</v>
      </c>
      <c r="J80" s="93">
        <f t="shared" si="58"/>
        <v>-126.81871804954778</v>
      </c>
      <c r="K80" s="93">
        <f t="shared" si="58"/>
        <v>535.48387096774195</v>
      </c>
      <c r="L80" s="93">
        <f t="shared" si="58"/>
        <v>-158.6063682510383</v>
      </c>
      <c r="M80" s="93">
        <f t="shared" si="58"/>
        <v>-0.27559055118111075</v>
      </c>
      <c r="N80" s="93">
        <f t="shared" si="58"/>
        <v>-135.37307540465849</v>
      </c>
      <c r="O80" s="93">
        <f t="shared" si="58"/>
        <v>412.16517857142856</v>
      </c>
      <c r="P80" s="93">
        <f t="shared" si="58"/>
        <v>-160.05665722379604</v>
      </c>
      <c r="Q80" s="93">
        <f t="shared" si="58"/>
        <v>8.2728592162554406</v>
      </c>
      <c r="R80" s="93">
        <f t="shared" si="58"/>
        <v>-129.18900804289544</v>
      </c>
      <c r="S80" s="93">
        <f t="shared" si="58"/>
        <v>380.36739380022959</v>
      </c>
      <c r="T80" s="93">
        <f t="shared" si="58"/>
        <v>-152.12715105162525</v>
      </c>
      <c r="U80" s="93">
        <f t="shared" si="58"/>
        <v>32.828977533241641</v>
      </c>
      <c r="V80" s="93">
        <f t="shared" si="58"/>
        <v>-125.12944425267519</v>
      </c>
      <c r="W80" s="93">
        <f t="shared" si="58"/>
        <v>535.30219780219784</v>
      </c>
      <c r="X80" s="93">
        <f t="shared" si="58"/>
        <v>-154.70270270270271</v>
      </c>
      <c r="Y80" s="93">
        <f t="shared" si="58"/>
        <v>15.65217391304347</v>
      </c>
      <c r="Z80" s="93">
        <f t="shared" si="58"/>
        <v>-130.75871496924128</v>
      </c>
      <c r="AA80" s="93">
        <f t="shared" si="58"/>
        <v>457.55555555555554</v>
      </c>
      <c r="AB80" s="93">
        <f t="shared" si="58"/>
        <v>-155.65962534874453</v>
      </c>
      <c r="AC80" s="93">
        <f t="shared" si="58"/>
        <v>23.4156820622986</v>
      </c>
      <c r="AD80" s="93">
        <f t="shared" si="58"/>
        <v>-133.97156948070787</v>
      </c>
      <c r="AE80" s="93">
        <f t="shared" si="58"/>
        <v>347.73697694278394</v>
      </c>
      <c r="AF80" s="93">
        <f t="shared" si="58"/>
        <v>-148.94144573717338</v>
      </c>
      <c r="AG80" s="93">
        <f t="shared" si="58"/>
        <v>-1.4029618082618782</v>
      </c>
      <c r="AH80" s="93">
        <f t="shared" si="58"/>
        <v>-147.90513833992094</v>
      </c>
      <c r="AI80" s="93">
        <f t="shared" ref="AI80:BH80" si="59">AI78/AH78*100-100</f>
        <v>320.37953795379536</v>
      </c>
      <c r="AJ80" s="93">
        <f t="shared" si="59"/>
        <v>-149.40137389597646</v>
      </c>
      <c r="AK80" s="93">
        <f t="shared" si="59"/>
        <v>8.8597536750099266</v>
      </c>
      <c r="AL80" s="93">
        <f t="shared" si="59"/>
        <v>-160.29197080291971</v>
      </c>
      <c r="AM80" s="93">
        <f t="shared" si="59"/>
        <v>262.4697336561743</v>
      </c>
      <c r="AN80" s="93">
        <f t="shared" si="59"/>
        <v>-147.9124916499666</v>
      </c>
      <c r="AO80" s="93">
        <f t="shared" si="59"/>
        <v>11.990240501917043</v>
      </c>
      <c r="AP80" s="93">
        <f t="shared" si="59"/>
        <v>-152.06971677559912</v>
      </c>
      <c r="AQ80" s="93">
        <f t="shared" si="59"/>
        <v>238.1350866706515</v>
      </c>
      <c r="AR80" s="93">
        <f t="shared" si="59"/>
        <v>-152.69577514583702</v>
      </c>
      <c r="AS80" s="93">
        <f t="shared" si="59"/>
        <v>6.843341160684318</v>
      </c>
      <c r="AT80" s="93">
        <f t="shared" si="59"/>
        <v>-148.22605965463109</v>
      </c>
      <c r="AU80" s="93">
        <f t="shared" si="59"/>
        <v>285.3515625</v>
      </c>
      <c r="AV80" s="93">
        <f t="shared" si="59"/>
        <v>-152.10339584389254</v>
      </c>
      <c r="AW80" s="93">
        <f t="shared" si="59"/>
        <v>11.543450064850845</v>
      </c>
      <c r="AX80" s="93">
        <f t="shared" si="59"/>
        <v>-98.45930232558139</v>
      </c>
      <c r="AY80" s="93">
        <f t="shared" si="59"/>
        <v>-3749.0566037735844</v>
      </c>
      <c r="AZ80" s="93">
        <f t="shared" si="59"/>
        <v>-163.85729058945191</v>
      </c>
      <c r="BA80" s="93">
        <f t="shared" si="59"/>
        <v>53.603238866396765</v>
      </c>
      <c r="BB80" s="93">
        <f t="shared" si="59"/>
        <v>-127.56984712704271</v>
      </c>
      <c r="BC80" s="93">
        <f t="shared" si="59"/>
        <v>889.10133843212225</v>
      </c>
      <c r="BD80" s="93">
        <f t="shared" si="59"/>
        <v>-132.01237193118112</v>
      </c>
      <c r="BE80" s="93">
        <f t="shared" si="59"/>
        <v>44.98792270531402</v>
      </c>
      <c r="BF80" s="93">
        <f t="shared" si="59"/>
        <v>-169.38775510204081</v>
      </c>
      <c r="BG80" s="93">
        <f t="shared" si="59"/>
        <v>240.99639855942377</v>
      </c>
      <c r="BH80" s="93">
        <f t="shared" si="59"/>
        <v>-147.12198556592148</v>
      </c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</row>
    <row r="81" spans="1:256" s="62" customFormat="1" ht="12.6" customHeight="1" x14ac:dyDescent="0.2">
      <c r="A81" s="67"/>
      <c r="B81" s="61"/>
      <c r="C81" s="61"/>
      <c r="D81" s="61"/>
      <c r="E81" s="61"/>
      <c r="F81" s="61"/>
      <c r="G81" s="61"/>
      <c r="H81" s="61"/>
      <c r="I81" s="61"/>
      <c r="J81" s="61"/>
      <c r="K81" s="94"/>
      <c r="L81" s="94"/>
      <c r="M81" s="61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5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1:256" ht="12.75" customHeight="1" x14ac:dyDescent="0.2">
      <c r="A82" s="3" t="s">
        <v>28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4"/>
      <c r="Q82" s="4"/>
      <c r="R82" s="4"/>
      <c r="S82" s="5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</row>
    <row r="83" spans="1:256" s="62" customFormat="1" ht="12" customHeight="1" x14ac:dyDescent="0.25">
      <c r="A83" s="77"/>
      <c r="B83" s="78"/>
      <c r="C83" s="78"/>
      <c r="D83" s="78"/>
      <c r="E83" s="78"/>
      <c r="F83" s="61"/>
      <c r="G83" s="61"/>
      <c r="H83" s="61"/>
      <c r="I83" s="61"/>
      <c r="J83" s="80"/>
      <c r="K83" s="80"/>
      <c r="L83" s="80"/>
      <c r="M83" s="80"/>
      <c r="N83" s="80"/>
      <c r="O83" s="80"/>
      <c r="P83" s="80"/>
      <c r="Q83" s="80"/>
      <c r="R83" s="80"/>
      <c r="S83" s="61"/>
      <c r="T83" s="96"/>
      <c r="U83" s="61"/>
      <c r="V83" s="80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</row>
    <row r="84" spans="1:256" ht="12" hidden="1" customHeight="1" x14ac:dyDescent="0.2">
      <c r="A84" s="10"/>
      <c r="B84" s="25">
        <v>1019115201</v>
      </c>
      <c r="C84" s="25">
        <v>1379577637</v>
      </c>
      <c r="D84" s="25">
        <v>1130630414</v>
      </c>
      <c r="E84" s="25">
        <v>1030583482</v>
      </c>
      <c r="F84" s="25">
        <v>758568745</v>
      </c>
      <c r="G84" s="25">
        <v>850362232</v>
      </c>
      <c r="H84" s="25">
        <v>854854803</v>
      </c>
      <c r="I84" s="25">
        <v>838304763</v>
      </c>
      <c r="J84" s="25">
        <v>799732694</v>
      </c>
      <c r="K84" s="25">
        <v>1241102236</v>
      </c>
      <c r="L84" s="25">
        <v>881892020</v>
      </c>
      <c r="M84" s="25">
        <v>891104255</v>
      </c>
      <c r="N84" s="25">
        <v>884706959</v>
      </c>
      <c r="O84" s="25">
        <v>991554713</v>
      </c>
      <c r="P84" s="25">
        <v>992961829</v>
      </c>
      <c r="Q84" s="25">
        <v>955895336</v>
      </c>
      <c r="R84" s="25">
        <v>900729967</v>
      </c>
      <c r="S84" s="25">
        <v>984347516</v>
      </c>
      <c r="T84" s="25">
        <v>1128249404</v>
      </c>
      <c r="U84" s="25">
        <v>1010698950</v>
      </c>
      <c r="V84" s="25">
        <v>961715062</v>
      </c>
      <c r="W84" s="25">
        <v>1053638305</v>
      </c>
      <c r="X84" s="25">
        <v>1075029232</v>
      </c>
      <c r="Y84" s="25">
        <v>1008139009</v>
      </c>
      <c r="Z84" s="25">
        <v>979614217</v>
      </c>
      <c r="AA84" s="25">
        <v>1083860697</v>
      </c>
      <c r="AB84" s="25">
        <v>1066588605</v>
      </c>
      <c r="AC84" s="25">
        <v>1030093415</v>
      </c>
      <c r="AD84" s="25">
        <v>982873087</v>
      </c>
      <c r="AE84" s="25">
        <v>1221996744</v>
      </c>
      <c r="AF84" s="25">
        <v>1082350996</v>
      </c>
      <c r="AG84" s="25">
        <v>1104095882</v>
      </c>
      <c r="AH84" s="25">
        <v>1091736938</v>
      </c>
      <c r="AI84" s="25">
        <v>1158510288</v>
      </c>
      <c r="AJ84" s="25">
        <v>1129337822</v>
      </c>
      <c r="AK84" s="25">
        <v>1215764841</v>
      </c>
      <c r="AL84" s="25">
        <v>1105754183</v>
      </c>
      <c r="AM84" s="25">
        <v>1214287570</v>
      </c>
      <c r="AN84" s="25">
        <v>1180120108</v>
      </c>
      <c r="AO84" s="25">
        <v>1217644866</v>
      </c>
      <c r="AP84" s="26">
        <v>1161902585</v>
      </c>
      <c r="AQ84" s="26">
        <v>1256741387</v>
      </c>
      <c r="AR84" s="26">
        <v>1306376645</v>
      </c>
      <c r="AS84" s="1">
        <v>1336306463</v>
      </c>
      <c r="AT84" s="26">
        <v>1138624841</v>
      </c>
      <c r="AU84" s="1">
        <v>1310000026</v>
      </c>
      <c r="AV84" s="1">
        <v>1216096171</v>
      </c>
      <c r="AW84" s="1">
        <v>1301495134</v>
      </c>
      <c r="AX84" s="1">
        <v>1155268402</v>
      </c>
      <c r="AY84" s="1">
        <v>954220126</v>
      </c>
      <c r="AZ84" s="1">
        <v>1232445439</v>
      </c>
      <c r="BA84" s="1">
        <v>1196592831</v>
      </c>
      <c r="BB84" s="1">
        <v>1131476663</v>
      </c>
      <c r="BC84" s="1">
        <v>1317573966</v>
      </c>
      <c r="BD84" s="1">
        <v>1359617800</v>
      </c>
      <c r="BE84" s="1">
        <v>1459458016</v>
      </c>
      <c r="BF84" s="1">
        <v>1505605279</v>
      </c>
      <c r="BG84" s="1">
        <v>1919197667</v>
      </c>
      <c r="BH84" s="1">
        <v>1699711856</v>
      </c>
    </row>
    <row r="85" spans="1:256" ht="12.6" customHeight="1" x14ac:dyDescent="0.2">
      <c r="A85" s="7" t="s">
        <v>29</v>
      </c>
      <c r="B85" s="16">
        <f t="shared" ref="B85:AG85" si="60">B84/1000000</f>
        <v>1019.115201</v>
      </c>
      <c r="C85" s="16">
        <f t="shared" si="60"/>
        <v>1379.5776370000001</v>
      </c>
      <c r="D85" s="16">
        <f t="shared" si="60"/>
        <v>1130.630414</v>
      </c>
      <c r="E85" s="16">
        <f t="shared" si="60"/>
        <v>1030.583482</v>
      </c>
      <c r="F85" s="16">
        <f t="shared" si="60"/>
        <v>758.56874500000004</v>
      </c>
      <c r="G85" s="16">
        <f t="shared" si="60"/>
        <v>850.36223199999995</v>
      </c>
      <c r="H85" s="16">
        <f t="shared" si="60"/>
        <v>854.85480299999995</v>
      </c>
      <c r="I85" s="16">
        <f t="shared" si="60"/>
        <v>838.30476299999998</v>
      </c>
      <c r="J85" s="16">
        <f t="shared" si="60"/>
        <v>799.73269400000004</v>
      </c>
      <c r="K85" s="16">
        <f t="shared" si="60"/>
        <v>1241.1022359999999</v>
      </c>
      <c r="L85" s="16">
        <f t="shared" si="60"/>
        <v>881.89202</v>
      </c>
      <c r="M85" s="16">
        <f t="shared" si="60"/>
        <v>891.10425499999997</v>
      </c>
      <c r="N85" s="16">
        <f t="shared" si="60"/>
        <v>884.70695899999998</v>
      </c>
      <c r="O85" s="16">
        <f t="shared" si="60"/>
        <v>991.55471299999999</v>
      </c>
      <c r="P85" s="16">
        <f t="shared" si="60"/>
        <v>992.96182899999997</v>
      </c>
      <c r="Q85" s="16">
        <f t="shared" si="60"/>
        <v>955.89533600000004</v>
      </c>
      <c r="R85" s="16">
        <f t="shared" si="60"/>
        <v>900.72996699999999</v>
      </c>
      <c r="S85" s="16">
        <f t="shared" si="60"/>
        <v>984.34751600000004</v>
      </c>
      <c r="T85" s="16">
        <f t="shared" si="60"/>
        <v>1128.2494039999999</v>
      </c>
      <c r="U85" s="16">
        <f t="shared" si="60"/>
        <v>1010.69895</v>
      </c>
      <c r="V85" s="16">
        <f t="shared" si="60"/>
        <v>961.71506199999999</v>
      </c>
      <c r="W85" s="16">
        <f t="shared" si="60"/>
        <v>1053.6383049999999</v>
      </c>
      <c r="X85" s="16">
        <f t="shared" si="60"/>
        <v>1075.0292320000001</v>
      </c>
      <c r="Y85" s="16">
        <f t="shared" si="60"/>
        <v>1008.139009</v>
      </c>
      <c r="Z85" s="16">
        <f t="shared" si="60"/>
        <v>979.61421700000005</v>
      </c>
      <c r="AA85" s="16">
        <f t="shared" si="60"/>
        <v>1083.8606970000001</v>
      </c>
      <c r="AB85" s="16">
        <f t="shared" si="60"/>
        <v>1066.5886049999999</v>
      </c>
      <c r="AC85" s="16">
        <f t="shared" si="60"/>
        <v>1030.093415</v>
      </c>
      <c r="AD85" s="16">
        <f t="shared" si="60"/>
        <v>982.87308700000006</v>
      </c>
      <c r="AE85" s="16">
        <f t="shared" si="60"/>
        <v>1221.996744</v>
      </c>
      <c r="AF85" s="16">
        <f t="shared" si="60"/>
        <v>1082.3509959999999</v>
      </c>
      <c r="AG85" s="16">
        <f t="shared" si="60"/>
        <v>1104.0958820000001</v>
      </c>
      <c r="AH85" s="16">
        <f t="shared" ref="AH85:BM85" si="61">AH84/1000000</f>
        <v>1091.736938</v>
      </c>
      <c r="AI85" s="16">
        <f t="shared" si="61"/>
        <v>1158.5102879999999</v>
      </c>
      <c r="AJ85" s="16">
        <f t="shared" si="61"/>
        <v>1129.337822</v>
      </c>
      <c r="AK85" s="16">
        <f t="shared" si="61"/>
        <v>1215.7648409999999</v>
      </c>
      <c r="AL85" s="16">
        <f t="shared" si="61"/>
        <v>1105.754183</v>
      </c>
      <c r="AM85" s="16">
        <f t="shared" si="61"/>
        <v>1214.28757</v>
      </c>
      <c r="AN85" s="16">
        <f t="shared" si="61"/>
        <v>1180.1201080000001</v>
      </c>
      <c r="AO85" s="16">
        <f t="shared" si="61"/>
        <v>1217.6448660000001</v>
      </c>
      <c r="AP85" s="16">
        <f t="shared" si="61"/>
        <v>1161.902585</v>
      </c>
      <c r="AQ85" s="16">
        <f t="shared" si="61"/>
        <v>1256.741387</v>
      </c>
      <c r="AR85" s="16">
        <f t="shared" si="61"/>
        <v>1306.3766450000001</v>
      </c>
      <c r="AS85" s="16">
        <f t="shared" si="61"/>
        <v>1336.3064629999999</v>
      </c>
      <c r="AT85" s="16">
        <f t="shared" si="61"/>
        <v>1138.6248410000001</v>
      </c>
      <c r="AU85" s="16">
        <f t="shared" si="61"/>
        <v>1310.0000259999999</v>
      </c>
      <c r="AV85" s="16">
        <f t="shared" si="61"/>
        <v>1216.0961709999999</v>
      </c>
      <c r="AW85" s="16">
        <f t="shared" si="61"/>
        <v>1301.495134</v>
      </c>
      <c r="AX85" s="16">
        <f t="shared" si="61"/>
        <v>1155.2684019999999</v>
      </c>
      <c r="AY85" s="16">
        <f t="shared" si="61"/>
        <v>954.22012600000005</v>
      </c>
      <c r="AZ85" s="16">
        <f t="shared" si="61"/>
        <v>1232.4454390000001</v>
      </c>
      <c r="BA85" s="16">
        <f t="shared" si="61"/>
        <v>1196.5928309999999</v>
      </c>
      <c r="BB85" s="16">
        <f t="shared" si="61"/>
        <v>1131.4766629999999</v>
      </c>
      <c r="BC85" s="16">
        <f t="shared" si="61"/>
        <v>1317.5739659999999</v>
      </c>
      <c r="BD85" s="16">
        <f t="shared" si="61"/>
        <v>1359.6178</v>
      </c>
      <c r="BE85" s="16">
        <f t="shared" si="61"/>
        <v>1459.458016</v>
      </c>
      <c r="BF85" s="16">
        <f t="shared" si="61"/>
        <v>1505.6052790000001</v>
      </c>
      <c r="BG85" s="16">
        <v>1919</v>
      </c>
      <c r="BH85" s="17">
        <v>1700</v>
      </c>
    </row>
    <row r="86" spans="1:256" s="62" customFormat="1" ht="12" customHeight="1" x14ac:dyDescent="0.2">
      <c r="A86" s="77" t="s">
        <v>9</v>
      </c>
      <c r="B86" s="78"/>
      <c r="C86" s="78"/>
      <c r="D86" s="78"/>
      <c r="E86" s="78"/>
      <c r="F86" s="78">
        <f t="shared" ref="F86:AK86" si="62">F85/B85*100-100</f>
        <v>-25.565947377130712</v>
      </c>
      <c r="G86" s="78">
        <f t="shared" si="62"/>
        <v>-38.360683067523524</v>
      </c>
      <c r="H86" s="78">
        <f t="shared" si="62"/>
        <v>-24.391313694131711</v>
      </c>
      <c r="I86" s="78">
        <f t="shared" si="62"/>
        <v>-18.657267689450507</v>
      </c>
      <c r="J86" s="78">
        <f t="shared" si="62"/>
        <v>5.4265284816078321</v>
      </c>
      <c r="K86" s="78">
        <f t="shared" si="62"/>
        <v>45.94983047177476</v>
      </c>
      <c r="L86" s="78">
        <f t="shared" si="62"/>
        <v>3.1627847097678483</v>
      </c>
      <c r="M86" s="78">
        <f t="shared" si="62"/>
        <v>6.2983647869360766</v>
      </c>
      <c r="N86" s="78">
        <f t="shared" si="62"/>
        <v>10.62533339421033</v>
      </c>
      <c r="O86" s="78">
        <f t="shared" si="62"/>
        <v>-20.106927194352423</v>
      </c>
      <c r="P86" s="78">
        <f t="shared" si="62"/>
        <v>12.594490763166206</v>
      </c>
      <c r="Q86" s="78">
        <f t="shared" si="62"/>
        <v>7.2708755049093696</v>
      </c>
      <c r="R86" s="78">
        <f t="shared" si="62"/>
        <v>1.8111090725578833</v>
      </c>
      <c r="S86" s="78">
        <f t="shared" si="62"/>
        <v>-0.7268582263296679</v>
      </c>
      <c r="T86" s="78">
        <f t="shared" si="62"/>
        <v>13.624650117341019</v>
      </c>
      <c r="U86" s="78">
        <f t="shared" si="62"/>
        <v>5.7332232866967274</v>
      </c>
      <c r="V86" s="78">
        <f t="shared" si="62"/>
        <v>6.7706301815536136</v>
      </c>
      <c r="W86" s="78">
        <f t="shared" si="62"/>
        <v>7.0392608173148261</v>
      </c>
      <c r="X86" s="78">
        <f t="shared" si="62"/>
        <v>-4.7170573998370884</v>
      </c>
      <c r="Y86" s="78">
        <f t="shared" si="62"/>
        <v>-0.2532842247436804</v>
      </c>
      <c r="Z86" s="78">
        <f t="shared" si="62"/>
        <v>1.8611702891266617</v>
      </c>
      <c r="AA86" s="78">
        <f t="shared" si="62"/>
        <v>2.8683839469940438</v>
      </c>
      <c r="AB86" s="78">
        <f t="shared" si="62"/>
        <v>-0.78515325432566385</v>
      </c>
      <c r="AC86" s="78">
        <f t="shared" si="62"/>
        <v>2.1777161486665477</v>
      </c>
      <c r="AD86" s="78">
        <f t="shared" si="62"/>
        <v>0.33266871217733751</v>
      </c>
      <c r="AE86" s="78">
        <f t="shared" si="62"/>
        <v>12.744815582144867</v>
      </c>
      <c r="AF86" s="78">
        <f t="shared" si="62"/>
        <v>1.4778323081747118</v>
      </c>
      <c r="AG86" s="78">
        <f t="shared" si="62"/>
        <v>7.1840539821332641</v>
      </c>
      <c r="AH86" s="78">
        <f t="shared" si="62"/>
        <v>11.076084231005098</v>
      </c>
      <c r="AI86" s="78">
        <f t="shared" si="62"/>
        <v>-5.1953048411723159</v>
      </c>
      <c r="AJ86" s="78">
        <f t="shared" si="62"/>
        <v>4.3411819431632921</v>
      </c>
      <c r="AK86" s="78">
        <f t="shared" si="62"/>
        <v>10.114063535652235</v>
      </c>
      <c r="AL86" s="78">
        <f t="shared" ref="AL86:BQ86" si="63">AL85/AH85*100-100</f>
        <v>1.2839397946614213</v>
      </c>
      <c r="AM86" s="78">
        <f t="shared" si="63"/>
        <v>4.8145694153731995</v>
      </c>
      <c r="AN86" s="78">
        <f t="shared" si="63"/>
        <v>4.496642635245081</v>
      </c>
      <c r="AO86" s="78">
        <f t="shared" si="63"/>
        <v>0.15463722395966784</v>
      </c>
      <c r="AP86" s="78">
        <f t="shared" si="63"/>
        <v>5.0778376300295776</v>
      </c>
      <c r="AQ86" s="78">
        <f t="shared" si="63"/>
        <v>3.4961913511146321</v>
      </c>
      <c r="AR86" s="78">
        <f t="shared" si="63"/>
        <v>10.698617551223009</v>
      </c>
      <c r="AS86" s="78">
        <f t="shared" si="63"/>
        <v>9.7451728589639401</v>
      </c>
      <c r="AT86" s="78">
        <f t="shared" si="63"/>
        <v>-2.0034161469741463</v>
      </c>
      <c r="AU86" s="78">
        <f t="shared" si="63"/>
        <v>4.2378360059530706</v>
      </c>
      <c r="AV86" s="78">
        <f t="shared" si="63"/>
        <v>-6.9107538278135792</v>
      </c>
      <c r="AW86" s="78">
        <f t="shared" si="63"/>
        <v>-2.6050408318649261</v>
      </c>
      <c r="AX86" s="78">
        <f t="shared" si="63"/>
        <v>1.4617247402913307</v>
      </c>
      <c r="AY86" s="78">
        <f t="shared" si="63"/>
        <v>-27.158770453337382</v>
      </c>
      <c r="AZ86" s="78">
        <f t="shared" si="63"/>
        <v>1.3444058446920479</v>
      </c>
      <c r="BA86" s="78">
        <f t="shared" si="63"/>
        <v>-8.0601379336390266</v>
      </c>
      <c r="BB86" s="78">
        <f t="shared" si="63"/>
        <v>-2.0594122507645523</v>
      </c>
      <c r="BC86" s="78">
        <f t="shared" si="63"/>
        <v>38.078618350164618</v>
      </c>
      <c r="BD86" s="78">
        <f t="shared" si="63"/>
        <v>10.318701094239671</v>
      </c>
      <c r="BE86" s="78">
        <f t="shared" si="63"/>
        <v>21.96780543807219</v>
      </c>
      <c r="BF86" s="78">
        <f t="shared" si="63"/>
        <v>33.065517675639427</v>
      </c>
      <c r="BG86" s="78">
        <f t="shared" si="63"/>
        <v>45.646472192059093</v>
      </c>
      <c r="BH86" s="78">
        <f t="shared" si="63"/>
        <v>25.035138551437015</v>
      </c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</row>
    <row r="87" spans="1:256" s="62" customFormat="1" ht="12" customHeight="1" x14ac:dyDescent="0.2">
      <c r="A87" s="77" t="s">
        <v>10</v>
      </c>
      <c r="B87" s="78"/>
      <c r="C87" s="78">
        <f t="shared" ref="C87:AH87" si="64">C85/B85*100-100</f>
        <v>35.370136334567349</v>
      </c>
      <c r="D87" s="78">
        <f t="shared" si="64"/>
        <v>-18.045176749991072</v>
      </c>
      <c r="E87" s="78">
        <f t="shared" si="64"/>
        <v>-8.8487741671523708</v>
      </c>
      <c r="F87" s="78">
        <f t="shared" si="64"/>
        <v>-26.394245759898567</v>
      </c>
      <c r="G87" s="78">
        <f t="shared" si="64"/>
        <v>12.100879136537571</v>
      </c>
      <c r="H87" s="78">
        <f t="shared" si="64"/>
        <v>0.52831262148529845</v>
      </c>
      <c r="I87" s="78">
        <f t="shared" si="64"/>
        <v>-1.9360059675537684</v>
      </c>
      <c r="J87" s="78">
        <f t="shared" si="64"/>
        <v>-4.6011988363234337</v>
      </c>
      <c r="K87" s="78">
        <f t="shared" si="64"/>
        <v>55.189633400182089</v>
      </c>
      <c r="L87" s="78">
        <f t="shared" si="64"/>
        <v>-28.942838517293595</v>
      </c>
      <c r="M87" s="78">
        <f t="shared" si="64"/>
        <v>1.0445989748268687</v>
      </c>
      <c r="N87" s="78">
        <f t="shared" si="64"/>
        <v>-0.71790657087592535</v>
      </c>
      <c r="O87" s="78">
        <f t="shared" si="64"/>
        <v>12.077191539306071</v>
      </c>
      <c r="P87" s="78">
        <f t="shared" si="64"/>
        <v>0.14191007128015087</v>
      </c>
      <c r="Q87" s="78">
        <f t="shared" si="64"/>
        <v>-3.7329222450906485</v>
      </c>
      <c r="R87" s="78">
        <f t="shared" si="64"/>
        <v>-5.7710679111421115</v>
      </c>
      <c r="S87" s="78">
        <f t="shared" si="64"/>
        <v>9.2833093228261703</v>
      </c>
      <c r="T87" s="78">
        <f t="shared" si="64"/>
        <v>14.619012661784353</v>
      </c>
      <c r="U87" s="78">
        <f t="shared" si="64"/>
        <v>-10.418835904831553</v>
      </c>
      <c r="V87" s="78">
        <f t="shared" si="64"/>
        <v>-4.8465359541533104</v>
      </c>
      <c r="W87" s="78">
        <f t="shared" si="64"/>
        <v>9.5582617588243437</v>
      </c>
      <c r="X87" s="78">
        <f t="shared" si="64"/>
        <v>2.030196405966862</v>
      </c>
      <c r="Y87" s="78">
        <f t="shared" si="64"/>
        <v>-6.2221771286680791</v>
      </c>
      <c r="Z87" s="78">
        <f t="shared" si="64"/>
        <v>-2.8294502787164788</v>
      </c>
      <c r="AA87" s="78">
        <f t="shared" si="64"/>
        <v>10.641585043472276</v>
      </c>
      <c r="AB87" s="78">
        <f t="shared" si="64"/>
        <v>-1.5935712077951791</v>
      </c>
      <c r="AC87" s="78">
        <f t="shared" si="64"/>
        <v>-3.4216744702611805</v>
      </c>
      <c r="AD87" s="78">
        <f t="shared" si="64"/>
        <v>-4.584082114533274</v>
      </c>
      <c r="AE87" s="78">
        <f t="shared" si="64"/>
        <v>24.329047174327599</v>
      </c>
      <c r="AF87" s="78">
        <f t="shared" si="64"/>
        <v>-11.427669401384279</v>
      </c>
      <c r="AG87" s="78">
        <f t="shared" si="64"/>
        <v>2.009041991032646</v>
      </c>
      <c r="AH87" s="78">
        <f t="shared" si="64"/>
        <v>-1.119372348134533</v>
      </c>
      <c r="AI87" s="78">
        <f t="shared" ref="AI87:BH87" si="65">AI85/AH85*100-100</f>
        <v>6.1162490409388397</v>
      </c>
      <c r="AJ87" s="78">
        <f t="shared" si="65"/>
        <v>-2.5181015915156024</v>
      </c>
      <c r="AK87" s="78">
        <f t="shared" si="65"/>
        <v>7.6528933430160038</v>
      </c>
      <c r="AL87" s="78">
        <f t="shared" si="65"/>
        <v>-9.048679011766211</v>
      </c>
      <c r="AM87" s="78">
        <f t="shared" si="65"/>
        <v>9.8153268301947776</v>
      </c>
      <c r="AN87" s="78">
        <f t="shared" si="65"/>
        <v>-2.8137866881071574</v>
      </c>
      <c r="AO87" s="78">
        <f t="shared" si="65"/>
        <v>3.1797405828119452</v>
      </c>
      <c r="AP87" s="78">
        <f t="shared" si="65"/>
        <v>-4.5778767320815916</v>
      </c>
      <c r="AQ87" s="78">
        <f t="shared" si="65"/>
        <v>8.1623712025737518</v>
      </c>
      <c r="AR87" s="78">
        <f t="shared" si="65"/>
        <v>3.9495204433814166</v>
      </c>
      <c r="AS87" s="78">
        <f t="shared" si="65"/>
        <v>2.2910558080284602</v>
      </c>
      <c r="AT87" s="78">
        <f t="shared" si="65"/>
        <v>-14.793135218114998</v>
      </c>
      <c r="AU87" s="78">
        <f t="shared" si="65"/>
        <v>15.051066763086723</v>
      </c>
      <c r="AV87" s="78">
        <f t="shared" si="65"/>
        <v>-7.1682330638365954</v>
      </c>
      <c r="AW87" s="78">
        <f t="shared" si="65"/>
        <v>7.0223856497941313</v>
      </c>
      <c r="AX87" s="78">
        <f t="shared" si="65"/>
        <v>-11.235288414071022</v>
      </c>
      <c r="AY87" s="78">
        <f t="shared" si="65"/>
        <v>-17.402733049042567</v>
      </c>
      <c r="AZ87" s="78">
        <f t="shared" si="65"/>
        <v>29.157351162387869</v>
      </c>
      <c r="BA87" s="78">
        <f t="shared" si="65"/>
        <v>-2.9090624919745522</v>
      </c>
      <c r="BB87" s="78">
        <f t="shared" si="65"/>
        <v>-5.4417982719804598</v>
      </c>
      <c r="BC87" s="78">
        <f t="shared" si="65"/>
        <v>16.447294856844977</v>
      </c>
      <c r="BD87" s="78">
        <f t="shared" si="65"/>
        <v>3.1910036995979993</v>
      </c>
      <c r="BE87" s="78">
        <f t="shared" si="65"/>
        <v>7.3432560238620113</v>
      </c>
      <c r="BF87" s="78">
        <f t="shared" si="65"/>
        <v>3.1619452217253894</v>
      </c>
      <c r="BG87" s="78">
        <f t="shared" si="65"/>
        <v>27.457045134337619</v>
      </c>
      <c r="BH87" s="78">
        <f t="shared" si="65"/>
        <v>-11.412193850964044</v>
      </c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  <row r="88" spans="1:256" s="62" customFormat="1" ht="12.6" customHeight="1" x14ac:dyDescent="0.2">
      <c r="A88" s="77"/>
      <c r="B88" s="78"/>
      <c r="C88" s="78"/>
      <c r="D88" s="78"/>
      <c r="E88" s="78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61"/>
      <c r="U88" s="61"/>
      <c r="V88" s="80"/>
      <c r="W88" s="61"/>
      <c r="X88" s="61"/>
      <c r="Y88" s="61"/>
      <c r="Z88" s="61"/>
      <c r="AA88" s="61"/>
      <c r="AB88" s="61"/>
      <c r="AC88" s="94"/>
      <c r="AD88" s="94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</row>
    <row r="89" spans="1:256" ht="12.75" hidden="1" customHeight="1" x14ac:dyDescent="0.25">
      <c r="A89" s="10"/>
      <c r="B89" s="11">
        <v>1314544434</v>
      </c>
      <c r="C89" s="11">
        <v>1283919842</v>
      </c>
      <c r="D89" s="11">
        <v>1475788893</v>
      </c>
      <c r="E89" s="11">
        <v>1334310008</v>
      </c>
      <c r="F89" s="1">
        <v>1082311163</v>
      </c>
      <c r="G89" s="1">
        <v>1076586895</v>
      </c>
      <c r="H89" s="1">
        <v>1094792008</v>
      </c>
      <c r="I89" s="1">
        <v>1087068379</v>
      </c>
      <c r="J89" s="13">
        <v>1099431912</v>
      </c>
      <c r="K89" s="13">
        <v>1244988240</v>
      </c>
      <c r="L89" s="13">
        <v>1310302924</v>
      </c>
      <c r="M89" s="13">
        <v>1395139653</v>
      </c>
      <c r="N89" s="13">
        <v>1241949249</v>
      </c>
      <c r="O89" s="13">
        <v>1189929548</v>
      </c>
      <c r="P89" s="13">
        <v>1436932827</v>
      </c>
      <c r="Q89" s="13">
        <v>967235481</v>
      </c>
      <c r="R89" s="13">
        <v>1040995706</v>
      </c>
      <c r="S89" s="1">
        <v>1498948330</v>
      </c>
      <c r="T89" s="24">
        <v>1786883348</v>
      </c>
      <c r="U89" s="1">
        <v>1462845991</v>
      </c>
      <c r="V89" s="13">
        <v>1366038458</v>
      </c>
      <c r="W89" s="1">
        <v>1554712148</v>
      </c>
      <c r="X89" s="1">
        <v>1206587110</v>
      </c>
      <c r="Y89" s="1">
        <v>1117235051</v>
      </c>
      <c r="Z89" s="1">
        <v>1121534195</v>
      </c>
      <c r="AA89" s="1">
        <v>1192028399</v>
      </c>
      <c r="AB89" s="1">
        <v>1141416846</v>
      </c>
      <c r="AC89" s="1">
        <v>1152866836</v>
      </c>
      <c r="AD89" s="1">
        <v>1137968923</v>
      </c>
      <c r="AE89" s="1">
        <v>1270165792</v>
      </c>
      <c r="AF89" s="1">
        <v>1320932410</v>
      </c>
      <c r="AG89" s="1">
        <v>1193005671</v>
      </c>
      <c r="AH89" s="1">
        <v>1198668041</v>
      </c>
      <c r="AI89" s="1">
        <v>1272467761</v>
      </c>
      <c r="AJ89" s="1">
        <v>1321927930</v>
      </c>
      <c r="AK89" s="1">
        <v>1284355914</v>
      </c>
      <c r="AL89" s="1">
        <v>1351584538</v>
      </c>
      <c r="AM89" s="1">
        <v>1457635209</v>
      </c>
      <c r="AN89" s="1">
        <v>1549963435</v>
      </c>
      <c r="AO89" s="1">
        <v>1335999750</v>
      </c>
      <c r="AP89" s="25">
        <v>1523302796</v>
      </c>
      <c r="AQ89" s="25">
        <v>1486928251</v>
      </c>
      <c r="AR89" s="25">
        <v>1493801831</v>
      </c>
      <c r="AS89" s="25">
        <v>1413683942</v>
      </c>
      <c r="AT89" s="26">
        <v>1467654285</v>
      </c>
      <c r="AU89" s="1">
        <v>1241166207</v>
      </c>
      <c r="AV89" s="1">
        <v>1362534892</v>
      </c>
      <c r="AW89" s="1">
        <v>1263769356</v>
      </c>
      <c r="AX89" s="1">
        <v>1194223995</v>
      </c>
      <c r="AY89" s="1">
        <v>842780057</v>
      </c>
      <c r="AZ89" s="1">
        <v>1094692913</v>
      </c>
      <c r="BA89" s="1">
        <v>1198780581</v>
      </c>
      <c r="BB89" s="1">
        <v>1316362620</v>
      </c>
      <c r="BC89" s="1">
        <v>1439951194</v>
      </c>
      <c r="BD89" s="1">
        <v>1635229456</v>
      </c>
      <c r="BE89" s="1">
        <v>1838302305</v>
      </c>
      <c r="BF89" s="1">
        <v>2120364126</v>
      </c>
      <c r="BG89" s="1">
        <v>2103759296</v>
      </c>
      <c r="BH89" s="1">
        <v>2139180279</v>
      </c>
    </row>
    <row r="90" spans="1:256" ht="12.6" customHeight="1" x14ac:dyDescent="0.2">
      <c r="A90" s="7" t="s">
        <v>30</v>
      </c>
      <c r="B90" s="16">
        <f t="shared" ref="B90:AG90" si="66">B89/1000000</f>
        <v>1314.5444339999999</v>
      </c>
      <c r="C90" s="16">
        <f t="shared" si="66"/>
        <v>1283.919842</v>
      </c>
      <c r="D90" s="16">
        <f t="shared" si="66"/>
        <v>1475.7888929999999</v>
      </c>
      <c r="E90" s="16">
        <f t="shared" si="66"/>
        <v>1334.3100079999999</v>
      </c>
      <c r="F90" s="16">
        <f t="shared" si="66"/>
        <v>1082.3111630000001</v>
      </c>
      <c r="G90" s="16">
        <f t="shared" si="66"/>
        <v>1076.5868949999999</v>
      </c>
      <c r="H90" s="16">
        <f t="shared" si="66"/>
        <v>1094.7920079999999</v>
      </c>
      <c r="I90" s="16">
        <f t="shared" si="66"/>
        <v>1087.068379</v>
      </c>
      <c r="J90" s="16">
        <f t="shared" si="66"/>
        <v>1099.431912</v>
      </c>
      <c r="K90" s="16">
        <f t="shared" si="66"/>
        <v>1244.9882399999999</v>
      </c>
      <c r="L90" s="16">
        <f t="shared" si="66"/>
        <v>1310.3029240000001</v>
      </c>
      <c r="M90" s="16">
        <f t="shared" si="66"/>
        <v>1395.139653</v>
      </c>
      <c r="N90" s="16">
        <f t="shared" si="66"/>
        <v>1241.949249</v>
      </c>
      <c r="O90" s="16">
        <f t="shared" si="66"/>
        <v>1189.9295480000001</v>
      </c>
      <c r="P90" s="16">
        <f t="shared" si="66"/>
        <v>1436.9328270000001</v>
      </c>
      <c r="Q90" s="16">
        <f t="shared" si="66"/>
        <v>967.23548100000005</v>
      </c>
      <c r="R90" s="16">
        <f t="shared" si="66"/>
        <v>1040.9957059999999</v>
      </c>
      <c r="S90" s="16">
        <f t="shared" si="66"/>
        <v>1498.9483299999999</v>
      </c>
      <c r="T90" s="16">
        <f t="shared" si="66"/>
        <v>1786.8833480000001</v>
      </c>
      <c r="U90" s="16">
        <f t="shared" si="66"/>
        <v>1462.8459909999999</v>
      </c>
      <c r="V90" s="16">
        <f t="shared" si="66"/>
        <v>1366.038458</v>
      </c>
      <c r="W90" s="16">
        <f t="shared" si="66"/>
        <v>1554.7121480000001</v>
      </c>
      <c r="X90" s="16">
        <f t="shared" si="66"/>
        <v>1206.5871099999999</v>
      </c>
      <c r="Y90" s="16">
        <f t="shared" si="66"/>
        <v>1117.2350510000001</v>
      </c>
      <c r="Z90" s="16">
        <f t="shared" si="66"/>
        <v>1121.534195</v>
      </c>
      <c r="AA90" s="16">
        <f t="shared" si="66"/>
        <v>1192.028399</v>
      </c>
      <c r="AB90" s="16">
        <f t="shared" si="66"/>
        <v>1141.4168460000001</v>
      </c>
      <c r="AC90" s="16">
        <f t="shared" si="66"/>
        <v>1152.8668359999999</v>
      </c>
      <c r="AD90" s="16">
        <f t="shared" si="66"/>
        <v>1137.9689229999999</v>
      </c>
      <c r="AE90" s="16">
        <f t="shared" si="66"/>
        <v>1270.165792</v>
      </c>
      <c r="AF90" s="16">
        <f t="shared" si="66"/>
        <v>1320.9324099999999</v>
      </c>
      <c r="AG90" s="16">
        <f t="shared" si="66"/>
        <v>1193.0056709999999</v>
      </c>
      <c r="AH90" s="16">
        <f t="shared" ref="AH90:BM90" si="67">AH89/1000000</f>
        <v>1198.6680409999999</v>
      </c>
      <c r="AI90" s="16">
        <f t="shared" si="67"/>
        <v>1272.4677610000001</v>
      </c>
      <c r="AJ90" s="16">
        <f t="shared" si="67"/>
        <v>1321.9279300000001</v>
      </c>
      <c r="AK90" s="16">
        <f t="shared" si="67"/>
        <v>1284.355914</v>
      </c>
      <c r="AL90" s="16">
        <f t="shared" si="67"/>
        <v>1351.5845380000001</v>
      </c>
      <c r="AM90" s="16">
        <f t="shared" si="67"/>
        <v>1457.635209</v>
      </c>
      <c r="AN90" s="16">
        <f t="shared" si="67"/>
        <v>1549.9634349999999</v>
      </c>
      <c r="AO90" s="16">
        <f t="shared" si="67"/>
        <v>1335.9997499999999</v>
      </c>
      <c r="AP90" s="16">
        <f t="shared" si="67"/>
        <v>1523.3027959999999</v>
      </c>
      <c r="AQ90" s="16">
        <f t="shared" si="67"/>
        <v>1486.928251</v>
      </c>
      <c r="AR90" s="16">
        <f t="shared" si="67"/>
        <v>1493.801831</v>
      </c>
      <c r="AS90" s="16">
        <f t="shared" si="67"/>
        <v>1413.6839419999999</v>
      </c>
      <c r="AT90" s="16">
        <f t="shared" si="67"/>
        <v>1467.6542850000001</v>
      </c>
      <c r="AU90" s="16">
        <f t="shared" si="67"/>
        <v>1241.166207</v>
      </c>
      <c r="AV90" s="16">
        <f t="shared" si="67"/>
        <v>1362.5348919999999</v>
      </c>
      <c r="AW90" s="16">
        <f t="shared" si="67"/>
        <v>1263.769356</v>
      </c>
      <c r="AX90" s="16">
        <f t="shared" si="67"/>
        <v>1194.2239950000001</v>
      </c>
      <c r="AY90" s="16">
        <f t="shared" si="67"/>
        <v>842.78005700000006</v>
      </c>
      <c r="AZ90" s="16">
        <f t="shared" si="67"/>
        <v>1094.6929130000001</v>
      </c>
      <c r="BA90" s="16">
        <f t="shared" si="67"/>
        <v>1198.780581</v>
      </c>
      <c r="BB90" s="16">
        <f t="shared" si="67"/>
        <v>1316.3626200000001</v>
      </c>
      <c r="BC90" s="16">
        <f t="shared" si="67"/>
        <v>1439.951194</v>
      </c>
      <c r="BD90" s="16">
        <f t="shared" si="67"/>
        <v>1635.229456</v>
      </c>
      <c r="BE90" s="16">
        <f t="shared" si="67"/>
        <v>1838.3023049999999</v>
      </c>
      <c r="BF90" s="16">
        <f t="shared" si="67"/>
        <v>2120.3641259999999</v>
      </c>
      <c r="BG90" s="16">
        <v>2104</v>
      </c>
      <c r="BH90" s="17">
        <v>2139</v>
      </c>
    </row>
    <row r="91" spans="1:256" s="62" customFormat="1" ht="12.6" customHeight="1" x14ac:dyDescent="0.2">
      <c r="A91" s="77" t="s">
        <v>9</v>
      </c>
      <c r="B91" s="78"/>
      <c r="C91" s="78"/>
      <c r="D91" s="78"/>
      <c r="E91" s="78"/>
      <c r="F91" s="78">
        <f t="shared" ref="F91:AK91" si="68">F90/B90*100-100</f>
        <v>-17.666445119191749</v>
      </c>
      <c r="G91" s="78">
        <f t="shared" si="68"/>
        <v>-16.14843389888199</v>
      </c>
      <c r="H91" s="78">
        <f t="shared" si="68"/>
        <v>-25.816489526866221</v>
      </c>
      <c r="I91" s="78">
        <f t="shared" si="68"/>
        <v>-18.529549169056352</v>
      </c>
      <c r="J91" s="78">
        <f t="shared" si="68"/>
        <v>1.5818693907345249</v>
      </c>
      <c r="K91" s="78">
        <f t="shared" si="68"/>
        <v>15.642150743438137</v>
      </c>
      <c r="L91" s="78">
        <f t="shared" si="68"/>
        <v>19.685101318350149</v>
      </c>
      <c r="M91" s="78">
        <f t="shared" si="68"/>
        <v>28.339640812972249</v>
      </c>
      <c r="N91" s="78">
        <f t="shared" si="68"/>
        <v>12.962816109343578</v>
      </c>
      <c r="O91" s="78">
        <f t="shared" si="68"/>
        <v>-4.4224266728816559</v>
      </c>
      <c r="P91" s="78">
        <f t="shared" si="68"/>
        <v>9.664170069424344</v>
      </c>
      <c r="Q91" s="78">
        <f t="shared" si="68"/>
        <v>-30.671063723252928</v>
      </c>
      <c r="R91" s="78">
        <f t="shared" si="68"/>
        <v>-16.180495552600476</v>
      </c>
      <c r="S91" s="78">
        <f t="shared" si="68"/>
        <v>25.969502355781486</v>
      </c>
      <c r="T91" s="78">
        <f t="shared" si="68"/>
        <v>24.353993062474586</v>
      </c>
      <c r="U91" s="78">
        <f t="shared" si="68"/>
        <v>51.239901733919112</v>
      </c>
      <c r="V91" s="78">
        <f t="shared" si="68"/>
        <v>31.224216404212541</v>
      </c>
      <c r="W91" s="78">
        <f t="shared" si="68"/>
        <v>3.7201961457870851</v>
      </c>
      <c r="X91" s="78">
        <f t="shared" si="68"/>
        <v>-32.475328546181075</v>
      </c>
      <c r="Y91" s="78">
        <f t="shared" si="68"/>
        <v>-23.625927960040443</v>
      </c>
      <c r="Z91" s="78">
        <f t="shared" si="68"/>
        <v>-17.898783271297916</v>
      </c>
      <c r="AA91" s="78">
        <f t="shared" si="68"/>
        <v>-23.328032103342139</v>
      </c>
      <c r="AB91" s="78">
        <f t="shared" si="68"/>
        <v>-5.4012067143664382</v>
      </c>
      <c r="AC91" s="78">
        <f t="shared" si="68"/>
        <v>3.1892827716161491</v>
      </c>
      <c r="AD91" s="78">
        <f t="shared" si="68"/>
        <v>1.4653791273836276</v>
      </c>
      <c r="AE91" s="78">
        <f t="shared" si="68"/>
        <v>6.554994248924757</v>
      </c>
      <c r="AF91" s="78">
        <f t="shared" si="68"/>
        <v>15.727432500150769</v>
      </c>
      <c r="AG91" s="78">
        <f t="shared" si="68"/>
        <v>3.4816540598275907</v>
      </c>
      <c r="AH91" s="78">
        <f t="shared" si="68"/>
        <v>5.3339873148715071</v>
      </c>
      <c r="AI91" s="78">
        <f t="shared" si="68"/>
        <v>0.18123374243729984</v>
      </c>
      <c r="AJ91" s="78">
        <f t="shared" si="68"/>
        <v>7.5364946189807824E-2</v>
      </c>
      <c r="AK91" s="78">
        <f t="shared" si="68"/>
        <v>7.6571507764442259</v>
      </c>
      <c r="AL91" s="78">
        <f t="shared" ref="AL91:BQ91" si="69">AL90/AH90*100-100</f>
        <v>12.75720147443225</v>
      </c>
      <c r="AM91" s="78">
        <f t="shared" si="69"/>
        <v>14.551838064210102</v>
      </c>
      <c r="AN91" s="78">
        <f t="shared" si="69"/>
        <v>17.250222181174422</v>
      </c>
      <c r="AO91" s="78">
        <f t="shared" si="69"/>
        <v>4.0209910225865997</v>
      </c>
      <c r="AP91" s="78">
        <f t="shared" si="69"/>
        <v>12.704958748203723</v>
      </c>
      <c r="AQ91" s="78">
        <f t="shared" si="69"/>
        <v>2.0096277737484201</v>
      </c>
      <c r="AR91" s="78">
        <f t="shared" si="69"/>
        <v>-3.6234147678457873</v>
      </c>
      <c r="AS91" s="78">
        <f t="shared" si="69"/>
        <v>5.8146861180176046</v>
      </c>
      <c r="AT91" s="78">
        <f t="shared" si="69"/>
        <v>-3.6531483527848678</v>
      </c>
      <c r="AU91" s="78">
        <f t="shared" si="69"/>
        <v>-16.528171001843447</v>
      </c>
      <c r="AV91" s="78">
        <f t="shared" si="69"/>
        <v>-8.7874399586272887</v>
      </c>
      <c r="AW91" s="78">
        <f t="shared" si="69"/>
        <v>-10.60453341415969</v>
      </c>
      <c r="AX91" s="78">
        <f t="shared" si="69"/>
        <v>-18.630429031861553</v>
      </c>
      <c r="AY91" s="78">
        <f t="shared" si="69"/>
        <v>-32.097727746143818</v>
      </c>
      <c r="AZ91" s="78">
        <f t="shared" si="69"/>
        <v>-19.657623490789831</v>
      </c>
      <c r="BA91" s="78">
        <f t="shared" si="69"/>
        <v>-5.1424553611347505</v>
      </c>
      <c r="BB91" s="78">
        <f t="shared" si="69"/>
        <v>10.227446903710884</v>
      </c>
      <c r="BC91" s="78">
        <f t="shared" si="69"/>
        <v>70.85729331632723</v>
      </c>
      <c r="BD91" s="78">
        <f t="shared" si="69"/>
        <v>49.377915631029566</v>
      </c>
      <c r="BE91" s="78">
        <f t="shared" si="69"/>
        <v>53.34768798694779</v>
      </c>
      <c r="BF91" s="78">
        <f t="shared" si="69"/>
        <v>61.077509630287096</v>
      </c>
      <c r="BG91" s="78">
        <f t="shared" si="69"/>
        <v>46.116063430966534</v>
      </c>
      <c r="BH91" s="78">
        <f t="shared" si="69"/>
        <v>30.807330564622617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</row>
    <row r="92" spans="1:256" s="62" customFormat="1" ht="12.6" customHeight="1" x14ac:dyDescent="0.2">
      <c r="A92" s="77" t="s">
        <v>10</v>
      </c>
      <c r="B92" s="78"/>
      <c r="C92" s="78">
        <f t="shared" ref="C92:AH92" si="70">C90/B90*100-100</f>
        <v>-2.3296733992333003</v>
      </c>
      <c r="D92" s="78">
        <f t="shared" si="70"/>
        <v>14.944005437373704</v>
      </c>
      <c r="E92" s="78">
        <f t="shared" si="70"/>
        <v>-9.5866614575476348</v>
      </c>
      <c r="F92" s="78">
        <f t="shared" si="70"/>
        <v>-18.886079208663162</v>
      </c>
      <c r="G92" s="78">
        <f t="shared" si="70"/>
        <v>-0.5288930019102196</v>
      </c>
      <c r="H92" s="78">
        <f t="shared" si="70"/>
        <v>1.6910026570590873</v>
      </c>
      <c r="I92" s="78">
        <f t="shared" si="70"/>
        <v>-0.7054882519748702</v>
      </c>
      <c r="J92" s="78">
        <f t="shared" si="70"/>
        <v>1.1373279950772854</v>
      </c>
      <c r="K92" s="78">
        <f t="shared" si="70"/>
        <v>13.239230771027493</v>
      </c>
      <c r="L92" s="78">
        <f t="shared" si="70"/>
        <v>5.2462089119813697</v>
      </c>
      <c r="M92" s="78">
        <f t="shared" si="70"/>
        <v>6.4745890012224265</v>
      </c>
      <c r="N92" s="78">
        <f t="shared" si="70"/>
        <v>-10.980291734278453</v>
      </c>
      <c r="O92" s="78">
        <f t="shared" si="70"/>
        <v>-4.1885528770105083</v>
      </c>
      <c r="P92" s="78">
        <f t="shared" si="70"/>
        <v>20.757806999175372</v>
      </c>
      <c r="Q92" s="78">
        <f t="shared" si="70"/>
        <v>-32.68749500146258</v>
      </c>
      <c r="R92" s="78">
        <f t="shared" si="70"/>
        <v>7.6258808169176149</v>
      </c>
      <c r="S92" s="78">
        <f t="shared" si="70"/>
        <v>43.991787993023678</v>
      </c>
      <c r="T92" s="78">
        <f t="shared" si="70"/>
        <v>19.209135647791143</v>
      </c>
      <c r="U92" s="78">
        <f t="shared" si="70"/>
        <v>-18.134219973714821</v>
      </c>
      <c r="V92" s="78">
        <f t="shared" si="70"/>
        <v>-6.6177529005512383</v>
      </c>
      <c r="W92" s="78">
        <f t="shared" si="70"/>
        <v>13.811740723334751</v>
      </c>
      <c r="X92" s="78">
        <f t="shared" si="70"/>
        <v>-22.391607246899838</v>
      </c>
      <c r="Y92" s="78">
        <f t="shared" si="70"/>
        <v>-7.4053550099668968</v>
      </c>
      <c r="Z92" s="78">
        <f t="shared" si="70"/>
        <v>0.38480210553292693</v>
      </c>
      <c r="AA92" s="78">
        <f t="shared" si="70"/>
        <v>6.2855153515849906</v>
      </c>
      <c r="AB92" s="78">
        <f t="shared" si="70"/>
        <v>-4.2458344987802548</v>
      </c>
      <c r="AC92" s="78">
        <f t="shared" si="70"/>
        <v>1.0031383398734022</v>
      </c>
      <c r="AD92" s="78">
        <f t="shared" si="70"/>
        <v>-1.2922492463821698</v>
      </c>
      <c r="AE92" s="78">
        <f t="shared" si="70"/>
        <v>11.616913812680636</v>
      </c>
      <c r="AF92" s="78">
        <f t="shared" si="70"/>
        <v>3.9968497277873354</v>
      </c>
      <c r="AG92" s="78">
        <f t="shared" si="70"/>
        <v>-9.6845787136073085</v>
      </c>
      <c r="AH92" s="78">
        <f t="shared" si="70"/>
        <v>0.47463060215410735</v>
      </c>
      <c r="AI92" s="78">
        <f t="shared" ref="AI92:BH92" si="71">AI90/AH90*100-100</f>
        <v>6.1568105159817321</v>
      </c>
      <c r="AJ92" s="78">
        <f t="shared" si="71"/>
        <v>3.8869486926042356</v>
      </c>
      <c r="AK92" s="78">
        <f t="shared" si="71"/>
        <v>-2.8422136447332775</v>
      </c>
      <c r="AL92" s="78">
        <f t="shared" si="71"/>
        <v>5.234423205217567</v>
      </c>
      <c r="AM92" s="78">
        <f t="shared" si="71"/>
        <v>7.8463956947101536</v>
      </c>
      <c r="AN92" s="78">
        <f t="shared" si="71"/>
        <v>6.3341105806123466</v>
      </c>
      <c r="AO92" s="78">
        <f t="shared" si="71"/>
        <v>-13.804434360737034</v>
      </c>
      <c r="AP92" s="78">
        <f t="shared" si="71"/>
        <v>14.019691695301589</v>
      </c>
      <c r="AQ92" s="78">
        <f t="shared" si="71"/>
        <v>-2.3878735794035748</v>
      </c>
      <c r="AR92" s="78">
        <f t="shared" si="71"/>
        <v>0.46226709293991064</v>
      </c>
      <c r="AS92" s="78">
        <f t="shared" si="71"/>
        <v>-5.3633545854182358</v>
      </c>
      <c r="AT92" s="78">
        <f t="shared" si="71"/>
        <v>3.8177092769156076</v>
      </c>
      <c r="AU92" s="78">
        <f t="shared" si="71"/>
        <v>-15.431977429207734</v>
      </c>
      <c r="AV92" s="78">
        <f t="shared" si="71"/>
        <v>9.7786005061608847</v>
      </c>
      <c r="AW92" s="78">
        <f t="shared" si="71"/>
        <v>-7.2486610493347996</v>
      </c>
      <c r="AX92" s="78">
        <f t="shared" si="71"/>
        <v>-5.5030105509220704</v>
      </c>
      <c r="AY92" s="78">
        <f t="shared" si="71"/>
        <v>-29.428644833082586</v>
      </c>
      <c r="AZ92" s="78">
        <f t="shared" si="71"/>
        <v>29.890699703635732</v>
      </c>
      <c r="BA92" s="78">
        <f t="shared" si="71"/>
        <v>9.5083896829795123</v>
      </c>
      <c r="BB92" s="78">
        <f t="shared" si="71"/>
        <v>9.8084704460190295</v>
      </c>
      <c r="BC92" s="78">
        <f t="shared" si="71"/>
        <v>9.3886420141586768</v>
      </c>
      <c r="BD92" s="78">
        <f t="shared" si="71"/>
        <v>13.561450055646816</v>
      </c>
      <c r="BE92" s="78">
        <f t="shared" si="71"/>
        <v>12.418614907827347</v>
      </c>
      <c r="BF92" s="78">
        <f t="shared" si="71"/>
        <v>15.343603727897175</v>
      </c>
      <c r="BG92" s="78">
        <f t="shared" si="71"/>
        <v>-0.77176018021350501</v>
      </c>
      <c r="BH92" s="78">
        <f t="shared" si="71"/>
        <v>1.6634980988593071</v>
      </c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</row>
    <row r="93" spans="1:256" s="62" customFormat="1" ht="12.6" customHeight="1" x14ac:dyDescent="0.2">
      <c r="A93" s="97"/>
      <c r="B93" s="61"/>
      <c r="C93" s="61"/>
      <c r="D93" s="61"/>
      <c r="E93" s="61"/>
      <c r="F93" s="98"/>
      <c r="G93" s="98"/>
      <c r="H93" s="61"/>
      <c r="I93" s="61"/>
      <c r="J93" s="98"/>
      <c r="K93" s="98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</row>
    <row r="94" spans="1:256" ht="12.75" customHeight="1" x14ac:dyDescent="0.2">
      <c r="A94" s="7" t="s">
        <v>31</v>
      </c>
      <c r="B94" s="16">
        <f t="shared" ref="B94:AG94" si="72">B85-B90</f>
        <v>-295.42923299999995</v>
      </c>
      <c r="C94" s="16">
        <f t="shared" si="72"/>
        <v>95.657795000000078</v>
      </c>
      <c r="D94" s="16">
        <f t="shared" si="72"/>
        <v>-345.15847899999994</v>
      </c>
      <c r="E94" s="16">
        <f t="shared" si="72"/>
        <v>-303.72652599999992</v>
      </c>
      <c r="F94" s="16">
        <f t="shared" si="72"/>
        <v>-323.74241800000004</v>
      </c>
      <c r="G94" s="16">
        <f t="shared" si="72"/>
        <v>-226.22466299999996</v>
      </c>
      <c r="H94" s="16">
        <f t="shared" si="72"/>
        <v>-239.93720499999995</v>
      </c>
      <c r="I94" s="16">
        <f t="shared" si="72"/>
        <v>-248.76361600000007</v>
      </c>
      <c r="J94" s="16">
        <f t="shared" si="72"/>
        <v>-299.69921799999997</v>
      </c>
      <c r="K94" s="16">
        <f t="shared" si="72"/>
        <v>-3.8860039999999572</v>
      </c>
      <c r="L94" s="16">
        <f t="shared" si="72"/>
        <v>-428.41090400000007</v>
      </c>
      <c r="M94" s="16">
        <f t="shared" si="72"/>
        <v>-504.03539799999999</v>
      </c>
      <c r="N94" s="16">
        <f t="shared" si="72"/>
        <v>-357.24229000000003</v>
      </c>
      <c r="O94" s="16">
        <f t="shared" si="72"/>
        <v>-198.37483500000008</v>
      </c>
      <c r="P94" s="16">
        <f t="shared" si="72"/>
        <v>-443.97099800000012</v>
      </c>
      <c r="Q94" s="16">
        <f t="shared" si="72"/>
        <v>-11.340145000000007</v>
      </c>
      <c r="R94" s="16">
        <f t="shared" si="72"/>
        <v>-140.26573899999994</v>
      </c>
      <c r="S94" s="16">
        <f t="shared" si="72"/>
        <v>-514.6008139999999</v>
      </c>
      <c r="T94" s="16">
        <f t="shared" si="72"/>
        <v>-658.63394400000016</v>
      </c>
      <c r="U94" s="16">
        <f t="shared" si="72"/>
        <v>-452.14704099999994</v>
      </c>
      <c r="V94" s="16">
        <f t="shared" si="72"/>
        <v>-404.323396</v>
      </c>
      <c r="W94" s="16">
        <f t="shared" si="72"/>
        <v>-501.07384300000012</v>
      </c>
      <c r="X94" s="16">
        <f t="shared" si="72"/>
        <v>-131.55787799999985</v>
      </c>
      <c r="Y94" s="16">
        <f t="shared" si="72"/>
        <v>-109.09604200000012</v>
      </c>
      <c r="Z94" s="16">
        <f t="shared" si="72"/>
        <v>-141.9199779999999</v>
      </c>
      <c r="AA94" s="16">
        <f t="shared" si="72"/>
        <v>-108.16770199999996</v>
      </c>
      <c r="AB94" s="16">
        <f t="shared" si="72"/>
        <v>-74.828241000000162</v>
      </c>
      <c r="AC94" s="16">
        <f t="shared" si="72"/>
        <v>-122.77342099999987</v>
      </c>
      <c r="AD94" s="16">
        <f t="shared" si="72"/>
        <v>-155.09583599999985</v>
      </c>
      <c r="AE94" s="16">
        <f t="shared" si="72"/>
        <v>-48.169047999999975</v>
      </c>
      <c r="AF94" s="16">
        <f t="shared" si="72"/>
        <v>-238.581414</v>
      </c>
      <c r="AG94" s="16">
        <f t="shared" si="72"/>
        <v>-88.909788999999819</v>
      </c>
      <c r="AH94" s="16">
        <f t="shared" ref="AH94:BH94" si="73">AH85-AH90</f>
        <v>-106.93110299999989</v>
      </c>
      <c r="AI94" s="16">
        <f t="shared" si="73"/>
        <v>-113.95747300000016</v>
      </c>
      <c r="AJ94" s="16">
        <f t="shared" si="73"/>
        <v>-192.5901080000001</v>
      </c>
      <c r="AK94" s="16">
        <f t="shared" si="73"/>
        <v>-68.591073000000051</v>
      </c>
      <c r="AL94" s="16">
        <f t="shared" si="73"/>
        <v>-245.83035500000005</v>
      </c>
      <c r="AM94" s="16">
        <f t="shared" si="73"/>
        <v>-243.34763900000007</v>
      </c>
      <c r="AN94" s="16">
        <f t="shared" si="73"/>
        <v>-369.84332699999982</v>
      </c>
      <c r="AO94" s="16">
        <f t="shared" si="73"/>
        <v>-118.35488399999986</v>
      </c>
      <c r="AP94" s="16">
        <f t="shared" si="73"/>
        <v>-361.4002109999999</v>
      </c>
      <c r="AQ94" s="16">
        <f t="shared" si="73"/>
        <v>-230.18686400000001</v>
      </c>
      <c r="AR94" s="16">
        <f t="shared" si="73"/>
        <v>-187.42518599999994</v>
      </c>
      <c r="AS94" s="16">
        <f t="shared" si="73"/>
        <v>-77.377478999999994</v>
      </c>
      <c r="AT94" s="16">
        <f t="shared" si="73"/>
        <v>-329.02944400000001</v>
      </c>
      <c r="AU94" s="16">
        <f t="shared" si="73"/>
        <v>68.833818999999949</v>
      </c>
      <c r="AV94" s="16">
        <f t="shared" si="73"/>
        <v>-146.43872099999999</v>
      </c>
      <c r="AW94" s="16">
        <f t="shared" si="73"/>
        <v>37.725777999999991</v>
      </c>
      <c r="AX94" s="16">
        <f t="shared" si="73"/>
        <v>-38.955593000000135</v>
      </c>
      <c r="AY94" s="16">
        <f t="shared" si="73"/>
        <v>111.44006899999999</v>
      </c>
      <c r="AZ94" s="16">
        <f t="shared" si="73"/>
        <v>137.75252599999999</v>
      </c>
      <c r="BA94" s="16">
        <f t="shared" si="73"/>
        <v>-2.1877500000000509</v>
      </c>
      <c r="BB94" s="16">
        <f t="shared" si="73"/>
        <v>-184.88595700000019</v>
      </c>
      <c r="BC94" s="16">
        <f t="shared" si="73"/>
        <v>-122.37722800000006</v>
      </c>
      <c r="BD94" s="16">
        <f t="shared" si="73"/>
        <v>-275.61165600000004</v>
      </c>
      <c r="BE94" s="16">
        <f t="shared" si="73"/>
        <v>-378.84428899999989</v>
      </c>
      <c r="BF94" s="16">
        <f t="shared" si="73"/>
        <v>-614.75884699999983</v>
      </c>
      <c r="BG94" s="16">
        <f t="shared" si="73"/>
        <v>-185</v>
      </c>
      <c r="BH94" s="17">
        <f t="shared" si="73"/>
        <v>-439</v>
      </c>
    </row>
    <row r="95" spans="1:256" s="62" customFormat="1" ht="12.75" customHeight="1" x14ac:dyDescent="0.2">
      <c r="A95" s="77" t="s">
        <v>32</v>
      </c>
      <c r="B95" s="99"/>
      <c r="C95" s="99"/>
      <c r="D95" s="99"/>
      <c r="E95" s="99"/>
      <c r="F95" s="99">
        <f t="shared" ref="F95:AK95" si="74">F94-B94</f>
        <v>-28.31318500000009</v>
      </c>
      <c r="G95" s="99">
        <f t="shared" si="74"/>
        <v>-321.88245800000004</v>
      </c>
      <c r="H95" s="99">
        <f t="shared" si="74"/>
        <v>105.22127399999999</v>
      </c>
      <c r="I95" s="99">
        <f t="shared" si="74"/>
        <v>54.962909999999852</v>
      </c>
      <c r="J95" s="99">
        <f t="shared" si="74"/>
        <v>24.04320000000007</v>
      </c>
      <c r="K95" s="99">
        <f t="shared" si="74"/>
        <v>222.33865900000001</v>
      </c>
      <c r="L95" s="99">
        <f t="shared" si="74"/>
        <v>-188.47369900000012</v>
      </c>
      <c r="M95" s="99">
        <f t="shared" si="74"/>
        <v>-255.27178199999992</v>
      </c>
      <c r="N95" s="99">
        <f t="shared" si="74"/>
        <v>-57.543072000000052</v>
      </c>
      <c r="O95" s="99">
        <f t="shared" si="74"/>
        <v>-194.48883100000012</v>
      </c>
      <c r="P95" s="99">
        <f t="shared" si="74"/>
        <v>-15.560094000000049</v>
      </c>
      <c r="Q95" s="93">
        <f t="shared" si="74"/>
        <v>492.69525299999998</v>
      </c>
      <c r="R95" s="93">
        <f t="shared" si="74"/>
        <v>216.97655100000009</v>
      </c>
      <c r="S95" s="93">
        <f t="shared" si="74"/>
        <v>-316.22597899999982</v>
      </c>
      <c r="T95" s="93">
        <f t="shared" si="74"/>
        <v>-214.66294600000003</v>
      </c>
      <c r="U95" s="93">
        <f t="shared" si="74"/>
        <v>-440.80689599999994</v>
      </c>
      <c r="V95" s="93">
        <f t="shared" si="74"/>
        <v>-264.05765700000006</v>
      </c>
      <c r="W95" s="93">
        <f t="shared" si="74"/>
        <v>13.526970999999776</v>
      </c>
      <c r="X95" s="93">
        <f t="shared" si="74"/>
        <v>527.07606600000031</v>
      </c>
      <c r="Y95" s="93">
        <f t="shared" si="74"/>
        <v>343.05099899999982</v>
      </c>
      <c r="Z95" s="93">
        <f t="shared" si="74"/>
        <v>262.4034180000001</v>
      </c>
      <c r="AA95" s="93">
        <f t="shared" si="74"/>
        <v>392.90614100000016</v>
      </c>
      <c r="AB95" s="93">
        <f t="shared" si="74"/>
        <v>56.729636999999684</v>
      </c>
      <c r="AC95" s="93">
        <f t="shared" si="74"/>
        <v>-13.677378999999746</v>
      </c>
      <c r="AD95" s="93">
        <f t="shared" si="74"/>
        <v>-13.175857999999948</v>
      </c>
      <c r="AE95" s="93">
        <f t="shared" si="74"/>
        <v>59.998653999999988</v>
      </c>
      <c r="AF95" s="93">
        <f t="shared" si="74"/>
        <v>-163.75317299999983</v>
      </c>
      <c r="AG95" s="93">
        <f t="shared" si="74"/>
        <v>33.863632000000052</v>
      </c>
      <c r="AH95" s="93">
        <f t="shared" si="74"/>
        <v>48.164732999999956</v>
      </c>
      <c r="AI95" s="93">
        <f t="shared" si="74"/>
        <v>-65.788425000000188</v>
      </c>
      <c r="AJ95" s="93">
        <f t="shared" si="74"/>
        <v>45.991305999999895</v>
      </c>
      <c r="AK95" s="93">
        <f t="shared" si="74"/>
        <v>20.318715999999768</v>
      </c>
      <c r="AL95" s="93">
        <f t="shared" ref="AL95:BQ95" si="75">AL94-AH94</f>
        <v>-138.89925200000016</v>
      </c>
      <c r="AM95" s="93">
        <f t="shared" si="75"/>
        <v>-129.39016599999991</v>
      </c>
      <c r="AN95" s="93">
        <f t="shared" si="75"/>
        <v>-177.25321899999972</v>
      </c>
      <c r="AO95" s="93">
        <f t="shared" si="75"/>
        <v>-49.763810999999805</v>
      </c>
      <c r="AP95" s="93">
        <f t="shared" si="75"/>
        <v>-115.56985599999985</v>
      </c>
      <c r="AQ95" s="93">
        <f t="shared" si="75"/>
        <v>13.160775000000058</v>
      </c>
      <c r="AR95" s="93">
        <f t="shared" si="75"/>
        <v>182.41814099999988</v>
      </c>
      <c r="AS95" s="93">
        <f t="shared" si="75"/>
        <v>40.977404999999862</v>
      </c>
      <c r="AT95" s="93">
        <f t="shared" si="75"/>
        <v>32.370766999999887</v>
      </c>
      <c r="AU95" s="93">
        <f t="shared" si="75"/>
        <v>299.02068299999996</v>
      </c>
      <c r="AV95" s="93">
        <f t="shared" si="75"/>
        <v>40.986464999999953</v>
      </c>
      <c r="AW95" s="93">
        <f t="shared" si="75"/>
        <v>115.10325699999999</v>
      </c>
      <c r="AX95" s="93">
        <f t="shared" si="75"/>
        <v>290.07385099999988</v>
      </c>
      <c r="AY95" s="93">
        <f t="shared" si="75"/>
        <v>42.606250000000045</v>
      </c>
      <c r="AZ95" s="93">
        <f t="shared" si="75"/>
        <v>284.19124699999998</v>
      </c>
      <c r="BA95" s="93">
        <f t="shared" si="75"/>
        <v>-39.913528000000042</v>
      </c>
      <c r="BB95" s="93">
        <f t="shared" si="75"/>
        <v>-145.93036400000005</v>
      </c>
      <c r="BC95" s="93">
        <f t="shared" si="75"/>
        <v>-233.81729700000005</v>
      </c>
      <c r="BD95" s="93">
        <f t="shared" si="75"/>
        <v>-413.36418200000003</v>
      </c>
      <c r="BE95" s="93">
        <f t="shared" si="75"/>
        <v>-376.65653899999984</v>
      </c>
      <c r="BF95" s="93">
        <f t="shared" si="75"/>
        <v>-429.87288999999964</v>
      </c>
      <c r="BG95" s="93">
        <f t="shared" si="75"/>
        <v>-62.622771999999941</v>
      </c>
      <c r="BH95" s="93">
        <f t="shared" si="75"/>
        <v>-163.38834399999996</v>
      </c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</row>
    <row r="96" spans="1:256" s="62" customFormat="1" ht="12.6" customHeight="1" x14ac:dyDescent="0.2">
      <c r="A96" s="77" t="s">
        <v>33</v>
      </c>
      <c r="B96" s="93"/>
      <c r="C96" s="93">
        <f t="shared" ref="C96:AH96" si="76">C94-B94</f>
        <v>391.08702800000003</v>
      </c>
      <c r="D96" s="93">
        <f t="shared" si="76"/>
        <v>-440.81627400000002</v>
      </c>
      <c r="E96" s="93">
        <f t="shared" si="76"/>
        <v>41.431953000000021</v>
      </c>
      <c r="F96" s="93">
        <f t="shared" si="76"/>
        <v>-20.015892000000122</v>
      </c>
      <c r="G96" s="93">
        <f t="shared" si="76"/>
        <v>97.517755000000079</v>
      </c>
      <c r="H96" s="93">
        <f t="shared" si="76"/>
        <v>-13.712541999999985</v>
      </c>
      <c r="I96" s="93">
        <f t="shared" si="76"/>
        <v>-8.826411000000121</v>
      </c>
      <c r="J96" s="93">
        <f t="shared" si="76"/>
        <v>-50.935601999999903</v>
      </c>
      <c r="K96" s="93">
        <f t="shared" si="76"/>
        <v>295.81321400000002</v>
      </c>
      <c r="L96" s="93">
        <f t="shared" si="76"/>
        <v>-424.52490000000012</v>
      </c>
      <c r="M96" s="93">
        <f t="shared" si="76"/>
        <v>-75.624493999999913</v>
      </c>
      <c r="N96" s="93">
        <f t="shared" si="76"/>
        <v>146.79310799999996</v>
      </c>
      <c r="O96" s="93">
        <f t="shared" si="76"/>
        <v>158.86745499999995</v>
      </c>
      <c r="P96" s="93">
        <f t="shared" si="76"/>
        <v>-245.59616300000005</v>
      </c>
      <c r="Q96" s="93">
        <f t="shared" si="76"/>
        <v>432.63085300000012</v>
      </c>
      <c r="R96" s="93">
        <f t="shared" si="76"/>
        <v>-128.92559399999993</v>
      </c>
      <c r="S96" s="93">
        <f t="shared" si="76"/>
        <v>-374.33507499999996</v>
      </c>
      <c r="T96" s="93">
        <f t="shared" si="76"/>
        <v>-144.03313000000026</v>
      </c>
      <c r="U96" s="93">
        <f t="shared" si="76"/>
        <v>206.48690300000021</v>
      </c>
      <c r="V96" s="93">
        <f t="shared" si="76"/>
        <v>47.823644999999942</v>
      </c>
      <c r="W96" s="93">
        <f t="shared" si="76"/>
        <v>-96.750447000000122</v>
      </c>
      <c r="X96" s="93">
        <f t="shared" si="76"/>
        <v>369.51596500000028</v>
      </c>
      <c r="Y96" s="93">
        <f t="shared" si="76"/>
        <v>22.461835999999721</v>
      </c>
      <c r="Z96" s="93">
        <f t="shared" si="76"/>
        <v>-32.823935999999776</v>
      </c>
      <c r="AA96" s="93">
        <f t="shared" si="76"/>
        <v>33.752275999999938</v>
      </c>
      <c r="AB96" s="93">
        <f t="shared" si="76"/>
        <v>33.339460999999801</v>
      </c>
      <c r="AC96" s="93">
        <f t="shared" si="76"/>
        <v>-47.945179999999709</v>
      </c>
      <c r="AD96" s="93">
        <f t="shared" si="76"/>
        <v>-32.322414999999978</v>
      </c>
      <c r="AE96" s="93">
        <f t="shared" si="76"/>
        <v>106.92678799999987</v>
      </c>
      <c r="AF96" s="93">
        <f t="shared" si="76"/>
        <v>-190.41236600000002</v>
      </c>
      <c r="AG96" s="93">
        <f t="shared" si="76"/>
        <v>149.67162500000018</v>
      </c>
      <c r="AH96" s="93">
        <f t="shared" si="76"/>
        <v>-18.021314000000075</v>
      </c>
      <c r="AI96" s="93">
        <f t="shared" ref="AI96:BH96" si="77">AI94-AH94</f>
        <v>-7.02637000000027</v>
      </c>
      <c r="AJ96" s="93">
        <f t="shared" si="77"/>
        <v>-78.632634999999937</v>
      </c>
      <c r="AK96" s="93">
        <f t="shared" si="77"/>
        <v>123.99903500000005</v>
      </c>
      <c r="AL96" s="93">
        <f t="shared" si="77"/>
        <v>-177.239282</v>
      </c>
      <c r="AM96" s="93">
        <f t="shared" si="77"/>
        <v>2.4827159999999822</v>
      </c>
      <c r="AN96" s="93">
        <f t="shared" si="77"/>
        <v>-126.49568799999975</v>
      </c>
      <c r="AO96" s="93">
        <f t="shared" si="77"/>
        <v>251.48844299999996</v>
      </c>
      <c r="AP96" s="93">
        <f t="shared" si="77"/>
        <v>-243.04532700000004</v>
      </c>
      <c r="AQ96" s="93">
        <f t="shared" si="77"/>
        <v>131.21334699999989</v>
      </c>
      <c r="AR96" s="93">
        <f t="shared" si="77"/>
        <v>42.761678000000074</v>
      </c>
      <c r="AS96" s="93">
        <f t="shared" si="77"/>
        <v>110.04770699999995</v>
      </c>
      <c r="AT96" s="93">
        <f t="shared" si="77"/>
        <v>-251.65196500000002</v>
      </c>
      <c r="AU96" s="93">
        <f t="shared" si="77"/>
        <v>397.86326299999996</v>
      </c>
      <c r="AV96" s="93">
        <f t="shared" si="77"/>
        <v>-215.27253999999994</v>
      </c>
      <c r="AW96" s="93">
        <f t="shared" si="77"/>
        <v>184.16449899999998</v>
      </c>
      <c r="AX96" s="93">
        <f t="shared" si="77"/>
        <v>-76.681371000000127</v>
      </c>
      <c r="AY96" s="93">
        <f t="shared" si="77"/>
        <v>150.39566200000013</v>
      </c>
      <c r="AZ96" s="93">
        <f t="shared" si="77"/>
        <v>26.312456999999995</v>
      </c>
      <c r="BA96" s="93">
        <f t="shared" si="77"/>
        <v>-139.94027600000004</v>
      </c>
      <c r="BB96" s="93">
        <f t="shared" si="77"/>
        <v>-182.69820700000014</v>
      </c>
      <c r="BC96" s="93">
        <f t="shared" si="77"/>
        <v>62.50872900000013</v>
      </c>
      <c r="BD96" s="93">
        <f t="shared" si="77"/>
        <v>-153.23442799999998</v>
      </c>
      <c r="BE96" s="93">
        <f t="shared" si="77"/>
        <v>-103.23263299999985</v>
      </c>
      <c r="BF96" s="93">
        <f t="shared" si="77"/>
        <v>-235.91455799999994</v>
      </c>
      <c r="BG96" s="93">
        <f t="shared" si="77"/>
        <v>429.75884699999983</v>
      </c>
      <c r="BH96" s="93">
        <f t="shared" si="77"/>
        <v>-254</v>
      </c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</row>
    <row r="97" spans="1:256" s="62" customFormat="1" ht="12.6" customHeight="1" x14ac:dyDescent="0.2">
      <c r="A97" s="77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</row>
    <row r="98" spans="1:256" ht="12.75" customHeight="1" x14ac:dyDescent="0.2">
      <c r="A98" s="3" t="s">
        <v>34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  <c r="M98" s="5"/>
      <c r="N98" s="5"/>
      <c r="O98" s="5"/>
      <c r="P98" s="4"/>
      <c r="Q98" s="4"/>
      <c r="R98" s="4"/>
      <c r="S98" s="5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</row>
    <row r="99" spans="1:256" s="62" customFormat="1" ht="12.75" customHeight="1" x14ac:dyDescent="0.2">
      <c r="A99" s="97"/>
      <c r="B99" s="68"/>
      <c r="C99" s="68"/>
      <c r="D99" s="68"/>
      <c r="E99" s="61"/>
      <c r="F99" s="61"/>
      <c r="G99" s="61"/>
      <c r="H99" s="61"/>
      <c r="I99" s="61"/>
      <c r="J99" s="61"/>
      <c r="K99" s="61"/>
      <c r="L99" s="61"/>
      <c r="M99" s="61"/>
      <c r="N99" s="68"/>
      <c r="O99" s="68"/>
      <c r="P99" s="68"/>
      <c r="Q99" s="68"/>
      <c r="R99" s="68"/>
      <c r="S99" s="68"/>
      <c r="T99" s="61"/>
      <c r="U99" s="61"/>
      <c r="V99" s="68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1:256" ht="12.75" customHeight="1" x14ac:dyDescent="0.2">
      <c r="A100" s="7" t="s">
        <v>35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27">
        <v>2289.34</v>
      </c>
      <c r="O100" s="16">
        <v>2696.37</v>
      </c>
      <c r="P100" s="8">
        <v>2028.21</v>
      </c>
      <c r="Q100" s="16">
        <v>2791.94</v>
      </c>
      <c r="R100" s="16">
        <v>1864.2</v>
      </c>
      <c r="S100" s="16">
        <v>2033.85</v>
      </c>
      <c r="T100" s="16">
        <v>1565.58</v>
      </c>
      <c r="U100" s="16">
        <v>1940.29</v>
      </c>
      <c r="V100" s="16">
        <v>1458.59</v>
      </c>
      <c r="W100" s="16">
        <v>1843.71</v>
      </c>
      <c r="X100" s="16">
        <v>1543.46</v>
      </c>
      <c r="Y100" s="16">
        <v>1914.26</v>
      </c>
      <c r="Z100" s="16">
        <v>1522.56</v>
      </c>
      <c r="AA100" s="16">
        <v>1819.87</v>
      </c>
      <c r="AB100" s="16">
        <v>1562.6</v>
      </c>
      <c r="AC100" s="16">
        <v>2010.33</v>
      </c>
      <c r="AD100" s="16">
        <v>1641.05</v>
      </c>
      <c r="AE100" s="16">
        <v>2280.52</v>
      </c>
      <c r="AF100" s="16">
        <v>1911.88</v>
      </c>
      <c r="AG100" s="16">
        <v>2399.96</v>
      </c>
      <c r="AH100" s="16">
        <v>2152.5100000000002</v>
      </c>
      <c r="AI100" s="8">
        <v>2911.69</v>
      </c>
      <c r="AJ100" s="8">
        <v>2521.12</v>
      </c>
      <c r="AK100" s="8">
        <v>2887.37</v>
      </c>
      <c r="AL100" s="8">
        <v>2210.9</v>
      </c>
      <c r="AM100" s="8">
        <v>2934.8</v>
      </c>
      <c r="AN100" s="8">
        <v>2430.23</v>
      </c>
      <c r="AO100" s="8">
        <v>3032.85</v>
      </c>
      <c r="AP100" s="8">
        <v>2517.12</v>
      </c>
      <c r="AQ100" s="8">
        <v>3223.3</v>
      </c>
      <c r="AR100" s="8">
        <v>2654.4</v>
      </c>
      <c r="AS100" s="8">
        <v>3212.27</v>
      </c>
      <c r="AT100" s="8">
        <v>2681.99</v>
      </c>
      <c r="AU100" s="8">
        <v>3199.22</v>
      </c>
      <c r="AV100" s="8">
        <v>2730.28</v>
      </c>
      <c r="AW100" s="8">
        <v>3300.7</v>
      </c>
      <c r="AX100" s="8">
        <v>2285.48</v>
      </c>
      <c r="AY100" s="8">
        <v>2452.02</v>
      </c>
      <c r="AZ100" s="8">
        <v>2669.16</v>
      </c>
      <c r="BA100" s="8">
        <v>3427.52</v>
      </c>
      <c r="BB100" s="8">
        <v>3138.94</v>
      </c>
      <c r="BC100" s="8">
        <v>3887.31</v>
      </c>
      <c r="BD100" s="8">
        <v>3319.15</v>
      </c>
      <c r="BE100" s="8">
        <v>3750.5</v>
      </c>
      <c r="BF100" s="8">
        <v>3232.77</v>
      </c>
      <c r="BG100" s="8">
        <v>4439.91</v>
      </c>
      <c r="BH100" s="9">
        <v>3323.61</v>
      </c>
    </row>
    <row r="101" spans="1:256" s="62" customFormat="1" ht="12.75" customHeight="1" x14ac:dyDescent="0.2">
      <c r="A101" s="77" t="s">
        <v>9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>
        <f t="shared" ref="R101:BH101" si="78">R100/N100*100-100</f>
        <v>-18.570417674963096</v>
      </c>
      <c r="S101" s="78">
        <f t="shared" si="78"/>
        <v>-24.570811869290935</v>
      </c>
      <c r="T101" s="78">
        <f t="shared" si="78"/>
        <v>-22.809768219267241</v>
      </c>
      <c r="U101" s="78">
        <f t="shared" si="78"/>
        <v>-30.50387902318819</v>
      </c>
      <c r="V101" s="78">
        <f t="shared" si="78"/>
        <v>-21.757858598862782</v>
      </c>
      <c r="W101" s="78">
        <f t="shared" si="78"/>
        <v>-9.3487720333357771</v>
      </c>
      <c r="X101" s="78">
        <f t="shared" si="78"/>
        <v>-1.412894901570013</v>
      </c>
      <c r="Y101" s="78">
        <f t="shared" si="78"/>
        <v>-1.3415520360358499</v>
      </c>
      <c r="Z101" s="78">
        <f t="shared" si="78"/>
        <v>4.385742395052759</v>
      </c>
      <c r="AA101" s="78">
        <f t="shared" si="78"/>
        <v>-1.2930450016542778</v>
      </c>
      <c r="AB101" s="78">
        <f t="shared" si="78"/>
        <v>1.2400710092908014</v>
      </c>
      <c r="AC101" s="78">
        <f t="shared" si="78"/>
        <v>5.0186495042470654</v>
      </c>
      <c r="AD101" s="78">
        <f t="shared" si="78"/>
        <v>7.7822877259352765</v>
      </c>
      <c r="AE101" s="78">
        <f t="shared" si="78"/>
        <v>25.312247578123717</v>
      </c>
      <c r="AF101" s="78">
        <f t="shared" si="78"/>
        <v>22.352489440675811</v>
      </c>
      <c r="AG101" s="78">
        <f t="shared" si="78"/>
        <v>19.381395094337762</v>
      </c>
      <c r="AH101" s="78">
        <f t="shared" si="78"/>
        <v>31.166631120319323</v>
      </c>
      <c r="AI101" s="78">
        <f t="shared" si="78"/>
        <v>27.676582533808087</v>
      </c>
      <c r="AJ101" s="78">
        <f t="shared" si="78"/>
        <v>31.866016695608494</v>
      </c>
      <c r="AK101" s="78">
        <f t="shared" si="78"/>
        <v>20.309088484808086</v>
      </c>
      <c r="AL101" s="78">
        <f t="shared" si="78"/>
        <v>2.7126470957161501</v>
      </c>
      <c r="AM101" s="78">
        <f t="shared" si="78"/>
        <v>0.79369713121933216</v>
      </c>
      <c r="AN101" s="78">
        <f t="shared" si="78"/>
        <v>-3.6051437456368518</v>
      </c>
      <c r="AO101" s="78">
        <f t="shared" si="78"/>
        <v>5.03849523961253</v>
      </c>
      <c r="AP101" s="78">
        <f t="shared" si="78"/>
        <v>13.85046813514856</v>
      </c>
      <c r="AQ101" s="78">
        <f t="shared" si="78"/>
        <v>9.8303121166689351</v>
      </c>
      <c r="AR101" s="78">
        <f t="shared" si="78"/>
        <v>9.2242298054093794</v>
      </c>
      <c r="AS101" s="78">
        <f t="shared" si="78"/>
        <v>5.9158876963911808</v>
      </c>
      <c r="AT101" s="78">
        <f t="shared" si="78"/>
        <v>6.5499459699974523</v>
      </c>
      <c r="AU101" s="78">
        <f t="shared" si="78"/>
        <v>-0.74706046598207365</v>
      </c>
      <c r="AV101" s="78">
        <f t="shared" si="78"/>
        <v>2.8586497890295419</v>
      </c>
      <c r="AW101" s="78">
        <f t="shared" si="78"/>
        <v>2.7528819183941522</v>
      </c>
      <c r="AX101" s="78">
        <f t="shared" si="78"/>
        <v>-14.784171454777976</v>
      </c>
      <c r="AY101" s="78">
        <f t="shared" si="78"/>
        <v>-23.355692950156595</v>
      </c>
      <c r="AZ101" s="78">
        <f t="shared" si="78"/>
        <v>-2.2385982390084678</v>
      </c>
      <c r="BA101" s="78">
        <f t="shared" si="78"/>
        <v>3.8422152876662636</v>
      </c>
      <c r="BB101" s="78">
        <f t="shared" si="78"/>
        <v>37.342702627019264</v>
      </c>
      <c r="BC101" s="78">
        <f t="shared" si="78"/>
        <v>58.53500379279123</v>
      </c>
      <c r="BD101" s="78">
        <f t="shared" si="78"/>
        <v>24.351856014626321</v>
      </c>
      <c r="BE101" s="78">
        <f t="shared" si="78"/>
        <v>9.4231397628606146</v>
      </c>
      <c r="BF101" s="78">
        <f t="shared" si="78"/>
        <v>2.9892256621662199</v>
      </c>
      <c r="BG101" s="78">
        <f t="shared" si="78"/>
        <v>14.215485772938095</v>
      </c>
      <c r="BH101" s="78">
        <f t="shared" si="78"/>
        <v>0.13437175180392558</v>
      </c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</row>
    <row r="102" spans="1:256" s="62" customFormat="1" ht="12.75" customHeight="1" x14ac:dyDescent="0.2">
      <c r="A102" s="77" t="s">
        <v>10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>
        <f t="shared" ref="O102:BH102" si="79">O100/N100*100-100</f>
        <v>17.779359990215511</v>
      </c>
      <c r="P102" s="78">
        <f t="shared" si="79"/>
        <v>-24.779981975767413</v>
      </c>
      <c r="Q102" s="78">
        <f t="shared" si="79"/>
        <v>37.655370992155639</v>
      </c>
      <c r="R102" s="78">
        <f t="shared" si="79"/>
        <v>-33.22922412372759</v>
      </c>
      <c r="S102" s="78">
        <f t="shared" si="79"/>
        <v>9.1004184100418399</v>
      </c>
      <c r="T102" s="78">
        <f t="shared" si="79"/>
        <v>-23.023821815768116</v>
      </c>
      <c r="U102" s="78">
        <f t="shared" si="79"/>
        <v>23.934260785140339</v>
      </c>
      <c r="V102" s="78">
        <f t="shared" si="79"/>
        <v>-24.826185776353029</v>
      </c>
      <c r="W102" s="78">
        <f t="shared" si="79"/>
        <v>26.403581541077358</v>
      </c>
      <c r="X102" s="78">
        <f t="shared" si="79"/>
        <v>-16.285099066556015</v>
      </c>
      <c r="Y102" s="78">
        <f t="shared" si="79"/>
        <v>24.023946198800104</v>
      </c>
      <c r="Z102" s="78">
        <f t="shared" si="79"/>
        <v>-20.462215164084299</v>
      </c>
      <c r="AA102" s="78">
        <f t="shared" si="79"/>
        <v>19.526980874316948</v>
      </c>
      <c r="AB102" s="78">
        <f t="shared" si="79"/>
        <v>-14.136724051717977</v>
      </c>
      <c r="AC102" s="78">
        <f t="shared" si="79"/>
        <v>28.652886215282223</v>
      </c>
      <c r="AD102" s="78">
        <f t="shared" si="79"/>
        <v>-18.369123477240052</v>
      </c>
      <c r="AE102" s="78">
        <f t="shared" si="79"/>
        <v>38.967124706742652</v>
      </c>
      <c r="AF102" s="78">
        <f t="shared" si="79"/>
        <v>-16.16473435883043</v>
      </c>
      <c r="AG102" s="78">
        <f t="shared" si="79"/>
        <v>25.528798878590692</v>
      </c>
      <c r="AH102" s="78">
        <f t="shared" si="79"/>
        <v>-10.310588509808497</v>
      </c>
      <c r="AI102" s="78">
        <f t="shared" si="79"/>
        <v>35.269522557386495</v>
      </c>
      <c r="AJ102" s="78">
        <f t="shared" si="79"/>
        <v>-13.413859305077125</v>
      </c>
      <c r="AK102" s="78">
        <f t="shared" si="79"/>
        <v>14.527273592688971</v>
      </c>
      <c r="AL102" s="78">
        <f t="shared" si="79"/>
        <v>-23.428587261071485</v>
      </c>
      <c r="AM102" s="78">
        <f t="shared" si="79"/>
        <v>32.74232213125876</v>
      </c>
      <c r="AN102" s="78">
        <f t="shared" si="79"/>
        <v>-17.19265367316342</v>
      </c>
      <c r="AO102" s="78">
        <f t="shared" si="79"/>
        <v>24.796829929677443</v>
      </c>
      <c r="AP102" s="78">
        <f t="shared" si="79"/>
        <v>-17.004797467728366</v>
      </c>
      <c r="AQ102" s="78">
        <f t="shared" si="79"/>
        <v>28.055078820239004</v>
      </c>
      <c r="AR102" s="78">
        <f t="shared" si="79"/>
        <v>-17.64961374988367</v>
      </c>
      <c r="AS102" s="78">
        <f t="shared" si="79"/>
        <v>21.016802290536461</v>
      </c>
      <c r="AT102" s="78">
        <f t="shared" si="79"/>
        <v>-16.507952320321778</v>
      </c>
      <c r="AU102" s="78">
        <f t="shared" si="79"/>
        <v>19.285306805767362</v>
      </c>
      <c r="AV102" s="78">
        <f t="shared" si="79"/>
        <v>-14.657947874794473</v>
      </c>
      <c r="AW102" s="78">
        <f t="shared" si="79"/>
        <v>20.892362688075934</v>
      </c>
      <c r="AX102" s="78">
        <f t="shared" si="79"/>
        <v>-30.757718059805498</v>
      </c>
      <c r="AY102" s="78">
        <f t="shared" si="79"/>
        <v>7.2868719043702015</v>
      </c>
      <c r="AZ102" s="78">
        <f t="shared" si="79"/>
        <v>8.8555558274402131</v>
      </c>
      <c r="BA102" s="78">
        <f t="shared" si="79"/>
        <v>28.411934840923749</v>
      </c>
      <c r="BB102" s="78">
        <f t="shared" si="79"/>
        <v>-8.4194986462515118</v>
      </c>
      <c r="BC102" s="78">
        <f t="shared" si="79"/>
        <v>23.841487890816637</v>
      </c>
      <c r="BD102" s="78">
        <f t="shared" si="79"/>
        <v>-14.615762571032406</v>
      </c>
      <c r="BE102" s="78">
        <f t="shared" si="79"/>
        <v>12.995797116731694</v>
      </c>
      <c r="BF102" s="78">
        <f t="shared" si="79"/>
        <v>-13.804292760965211</v>
      </c>
      <c r="BG102" s="78">
        <f t="shared" si="79"/>
        <v>37.340732560621376</v>
      </c>
      <c r="BH102" s="78">
        <f t="shared" si="79"/>
        <v>-25.142401535166243</v>
      </c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</row>
    <row r="103" spans="1:256" s="62" customFormat="1" ht="12.6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</row>
    <row r="104" spans="1:256" ht="12.75" customHeight="1" x14ac:dyDescent="0.2">
      <c r="A104" s="3" t="s">
        <v>36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5"/>
      <c r="N104" s="5"/>
      <c r="O104" s="5"/>
      <c r="P104" s="4"/>
      <c r="Q104" s="4"/>
      <c r="R104" s="4"/>
      <c r="S104" s="5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</row>
    <row r="105" spans="1:256" s="62" customFormat="1" ht="12" customHeight="1" x14ac:dyDescent="0.2">
      <c r="A105" s="77"/>
      <c r="B105" s="78"/>
      <c r="C105" s="78"/>
      <c r="D105" s="78"/>
      <c r="E105" s="78"/>
      <c r="F105" s="61"/>
      <c r="G105" s="61"/>
      <c r="H105" s="61"/>
      <c r="I105" s="61"/>
      <c r="J105" s="80"/>
      <c r="K105" s="8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</row>
    <row r="106" spans="1:256" ht="12" customHeight="1" x14ac:dyDescent="0.2">
      <c r="A106" s="28" t="s">
        <v>37</v>
      </c>
      <c r="B106" s="29"/>
      <c r="C106" s="29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29"/>
      <c r="O106" s="29"/>
      <c r="P106" s="29"/>
      <c r="Q106" s="29"/>
      <c r="R106" s="29"/>
      <c r="S106" s="29"/>
      <c r="T106" s="30"/>
      <c r="U106" s="30"/>
      <c r="V106" s="29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256" s="62" customFormat="1" ht="12.75" customHeight="1" x14ac:dyDescent="0.2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1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</row>
    <row r="108" spans="1:256" ht="12.6" customHeight="1" x14ac:dyDescent="0.2">
      <c r="A108" s="7" t="s">
        <v>38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>
        <v>23.159748</v>
      </c>
      <c r="P108" s="32">
        <v>22.963906000000001</v>
      </c>
      <c r="Q108" s="32">
        <v>22.581061999999999</v>
      </c>
      <c r="R108" s="32">
        <v>22.480805</v>
      </c>
      <c r="S108" s="32">
        <v>22.581807000000001</v>
      </c>
      <c r="T108" s="32">
        <v>22.168579000000001</v>
      </c>
      <c r="U108" s="32">
        <v>22.237176000000002</v>
      </c>
      <c r="V108" s="32">
        <v>22.253748000000002</v>
      </c>
      <c r="W108" s="32">
        <v>22.430765000000001</v>
      </c>
      <c r="X108" s="32">
        <v>22.240380999999999</v>
      </c>
      <c r="Y108" s="32">
        <v>22.176742000000001</v>
      </c>
      <c r="Z108" s="32">
        <v>22.496041999999999</v>
      </c>
      <c r="AA108" s="32">
        <v>22.427199999999999</v>
      </c>
      <c r="AB108" s="32">
        <v>22.348357</v>
      </c>
      <c r="AC108" s="32">
        <v>21.853348</v>
      </c>
      <c r="AD108" s="32">
        <v>21.718962999999999</v>
      </c>
      <c r="AE108" s="32">
        <v>22.016210000000001</v>
      </c>
      <c r="AF108" s="32">
        <v>21.961252000000002</v>
      </c>
      <c r="AG108" s="32">
        <v>21.814384</v>
      </c>
      <c r="AH108" s="32">
        <v>21.862400000000001</v>
      </c>
      <c r="AI108" s="32">
        <v>21.751501999999999</v>
      </c>
      <c r="AJ108" s="32">
        <v>21.565225999999999</v>
      </c>
      <c r="AK108" s="32">
        <v>21.203710999999998</v>
      </c>
      <c r="AL108" s="32">
        <v>21.483526000000001</v>
      </c>
      <c r="AM108" s="32">
        <v>20.755365999999999</v>
      </c>
      <c r="AN108" s="32">
        <v>20.386016999999999</v>
      </c>
      <c r="AO108" s="32">
        <v>20.316617000000001</v>
      </c>
      <c r="AP108" s="32">
        <v>20.846733</v>
      </c>
      <c r="AQ108" s="32">
        <v>20.450420000000001</v>
      </c>
      <c r="AR108" s="32">
        <v>20.262630999999999</v>
      </c>
      <c r="AS108" s="32">
        <v>19.757504000000001</v>
      </c>
      <c r="AT108" s="32">
        <v>19.533988999999998</v>
      </c>
      <c r="AU108" s="32">
        <v>19.652968000000001</v>
      </c>
      <c r="AV108" s="32">
        <v>19.421340000000001</v>
      </c>
      <c r="AW108" s="32">
        <v>19.015805</v>
      </c>
      <c r="AX108" s="32">
        <v>19.313341999999999</v>
      </c>
      <c r="AY108" s="32">
        <v>19.659585</v>
      </c>
      <c r="AZ108" s="32">
        <v>19.973497999999999</v>
      </c>
      <c r="BA108" s="32">
        <v>19.841957000000001</v>
      </c>
      <c r="BB108" s="32">
        <v>20.154934000000001</v>
      </c>
      <c r="BC108" s="32">
        <v>20.183807000000002</v>
      </c>
      <c r="BD108" s="32">
        <v>20.204104000000001</v>
      </c>
      <c r="BE108" s="32">
        <v>20.280221000000001</v>
      </c>
      <c r="BF108" s="32">
        <v>20.453309999999998</v>
      </c>
      <c r="BG108" s="32">
        <v>20.434197000000001</v>
      </c>
      <c r="BH108" s="33">
        <v>20.370179</v>
      </c>
    </row>
    <row r="109" spans="1:256" s="86" customFormat="1" ht="12.6" customHeight="1" x14ac:dyDescent="0.2">
      <c r="A109" s="77" t="s">
        <v>9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>
        <v>0.98539727302087199</v>
      </c>
      <c r="AP109" s="101">
        <v>2.5752637114842698</v>
      </c>
      <c r="AQ109" s="101">
        <v>2.67470543563832</v>
      </c>
      <c r="AR109" s="101">
        <v>2.8949374687745602</v>
      </c>
      <c r="AS109" s="101">
        <v>2.3387200723091701</v>
      </c>
      <c r="AT109" s="101">
        <v>-0.33337534002049202</v>
      </c>
      <c r="AU109" s="101">
        <v>0.37705773323584202</v>
      </c>
      <c r="AV109" s="101">
        <v>0.140663951135656</v>
      </c>
      <c r="AW109" s="101">
        <v>-6.4142354633644996E-2</v>
      </c>
      <c r="AX109" s="101">
        <v>1.2689448544877899</v>
      </c>
      <c r="AY109" s="101">
        <v>2.0401811214481702</v>
      </c>
      <c r="AZ109" s="101">
        <v>4.1782511675711103</v>
      </c>
      <c r="BA109" s="101">
        <v>5.4063309584564196</v>
      </c>
      <c r="BB109" s="101">
        <v>5.47954569314357</v>
      </c>
      <c r="BC109" s="101">
        <v>4.1912776005213397</v>
      </c>
      <c r="BD109" s="101">
        <v>2.9035280989379499</v>
      </c>
      <c r="BE109" s="101">
        <v>3.5</v>
      </c>
      <c r="BF109" s="101">
        <v>2.77950504991145</v>
      </c>
      <c r="BG109" s="101">
        <v>3</v>
      </c>
      <c r="BH109" s="102"/>
    </row>
    <row r="110" spans="1:256" s="62" customFormat="1" ht="12.6" customHeight="1" x14ac:dyDescent="0.2">
      <c r="A110" s="77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3"/>
      <c r="BB110" s="100"/>
      <c r="BC110" s="100"/>
      <c r="BD110" s="100"/>
      <c r="BE110" s="100"/>
      <c r="BF110" s="100"/>
      <c r="BG110" s="100"/>
      <c r="BH110" s="103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</row>
    <row r="111" spans="1:256" ht="12.6" customHeight="1" x14ac:dyDescent="0.2">
      <c r="A111" s="7" t="s">
        <v>39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>
        <v>13.68557</v>
      </c>
      <c r="P111" s="32">
        <v>14.051555</v>
      </c>
      <c r="Q111" s="32">
        <v>13.973024000000001</v>
      </c>
      <c r="R111" s="32">
        <v>13.676432999999999</v>
      </c>
      <c r="S111" s="32">
        <v>13.922395</v>
      </c>
      <c r="T111" s="32">
        <v>14.208030000000001</v>
      </c>
      <c r="U111" s="32">
        <v>14.36617</v>
      </c>
      <c r="V111" s="32">
        <v>14.306959000000001</v>
      </c>
      <c r="W111" s="32">
        <v>14.522527999999999</v>
      </c>
      <c r="X111" s="32">
        <v>14.788097</v>
      </c>
      <c r="Y111" s="32">
        <v>14.975194999999999</v>
      </c>
      <c r="Z111" s="32">
        <v>14.690056</v>
      </c>
      <c r="AA111" s="32">
        <v>14.973981999999999</v>
      </c>
      <c r="AB111" s="32">
        <v>15.274604</v>
      </c>
      <c r="AC111" s="32">
        <v>15.658619</v>
      </c>
      <c r="AD111" s="32">
        <v>15.662732</v>
      </c>
      <c r="AE111" s="32">
        <v>15.712683999999999</v>
      </c>
      <c r="AF111" s="32">
        <v>16.009747000000001</v>
      </c>
      <c r="AG111" s="32">
        <v>16.405988000000001</v>
      </c>
      <c r="AH111" s="32">
        <v>16.217364</v>
      </c>
      <c r="AI111" s="32">
        <v>16.572651</v>
      </c>
      <c r="AJ111" s="32">
        <v>16.952359999999999</v>
      </c>
      <c r="AK111" s="32">
        <v>17.360358000000002</v>
      </c>
      <c r="AL111" s="32">
        <v>17.162123000000001</v>
      </c>
      <c r="AM111" s="32">
        <v>17.531624000000001</v>
      </c>
      <c r="AN111" s="32">
        <v>18.200033000000001</v>
      </c>
      <c r="AO111" s="32">
        <v>18.314029999999999</v>
      </c>
      <c r="AP111" s="32">
        <v>18.217469000000001</v>
      </c>
      <c r="AQ111" s="32">
        <v>18.527417</v>
      </c>
      <c r="AR111" s="32">
        <v>18.902398999999999</v>
      </c>
      <c r="AS111" s="32">
        <v>18.794668999999999</v>
      </c>
      <c r="AT111" s="32">
        <v>19.016635999999998</v>
      </c>
      <c r="AU111" s="32">
        <v>19.380893</v>
      </c>
      <c r="AV111" s="32">
        <v>19.803771000000001</v>
      </c>
      <c r="AW111" s="32">
        <v>19.887146999999999</v>
      </c>
      <c r="AX111" s="32">
        <v>20.001501000000001</v>
      </c>
      <c r="AY111" s="32">
        <v>20.472242000000001</v>
      </c>
      <c r="AZ111" s="32">
        <v>21.296548000000001</v>
      </c>
      <c r="BA111" s="32">
        <v>22.014313999999999</v>
      </c>
      <c r="BB111" s="32">
        <v>21.987231999999999</v>
      </c>
      <c r="BC111" s="32">
        <v>22.392095999999999</v>
      </c>
      <c r="BD111" s="32">
        <v>23.224291999999998</v>
      </c>
      <c r="BE111" s="32">
        <v>24.043935000000001</v>
      </c>
      <c r="BF111" s="32">
        <v>23.551015</v>
      </c>
      <c r="BG111" s="32">
        <v>23.755240000000001</v>
      </c>
      <c r="BH111" s="33">
        <v>24.366301</v>
      </c>
    </row>
    <row r="112" spans="1:256" s="86" customFormat="1" ht="12.75" customHeight="1" x14ac:dyDescent="0.2">
      <c r="A112" s="77" t="s">
        <v>9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>
        <v>5.5</v>
      </c>
      <c r="AP112" s="101">
        <v>6.1</v>
      </c>
      <c r="AQ112" s="101">
        <v>5.7</v>
      </c>
      <c r="AR112" s="101">
        <v>3.9</v>
      </c>
      <c r="AS112" s="101">
        <v>2.62443227724654</v>
      </c>
      <c r="AT112" s="101">
        <v>4.1882390766375197</v>
      </c>
      <c r="AU112" s="101">
        <v>4.4075639838330201</v>
      </c>
      <c r="AV112" s="101">
        <v>4.56925802487598</v>
      </c>
      <c r="AW112" s="101">
        <v>5.6114134670706104</v>
      </c>
      <c r="AX112" s="101">
        <v>5.1789661557214002</v>
      </c>
      <c r="AY112" s="101">
        <v>5.6310607253326603</v>
      </c>
      <c r="AZ112" s="101">
        <v>7.5378397540317703</v>
      </c>
      <c r="BA112" s="101">
        <v>10.704695045058299</v>
      </c>
      <c r="BB112" s="101">
        <v>9.9778892532978301</v>
      </c>
      <c r="BC112" s="101">
        <v>9.4309777924318006</v>
      </c>
      <c r="BD112" s="101">
        <v>9.1311520705531297</v>
      </c>
      <c r="BE112" s="101">
        <v>9.3000000000000007</v>
      </c>
      <c r="BF112" s="101">
        <v>7.1446201338170896</v>
      </c>
      <c r="BG112" s="101">
        <v>6.1</v>
      </c>
      <c r="BH112" s="102"/>
    </row>
    <row r="113" spans="1:256" s="62" customFormat="1" ht="12.75" customHeight="1" x14ac:dyDescent="0.2">
      <c r="A113" s="77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61"/>
      <c r="AU113" s="61"/>
      <c r="AV113" s="61"/>
      <c r="AW113" s="61"/>
      <c r="AX113" s="61"/>
      <c r="AY113" s="61"/>
      <c r="AZ113" s="61"/>
      <c r="BA113" s="85"/>
      <c r="BB113" s="61"/>
      <c r="BC113" s="61"/>
      <c r="BD113" s="61"/>
      <c r="BE113" s="61"/>
      <c r="BF113" s="61"/>
      <c r="BG113" s="61"/>
      <c r="BH113" s="85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</row>
    <row r="114" spans="1:256" ht="12.75" customHeight="1" x14ac:dyDescent="0.2">
      <c r="A114" s="28" t="s">
        <v>40</v>
      </c>
      <c r="B114" s="29"/>
      <c r="C114" s="29"/>
      <c r="D114" s="29"/>
      <c r="E114" s="30"/>
      <c r="F114" s="30"/>
      <c r="G114" s="30"/>
      <c r="H114" s="30"/>
      <c r="I114" s="30"/>
      <c r="J114" s="30"/>
      <c r="K114" s="30"/>
      <c r="L114" s="30"/>
      <c r="M114" s="30"/>
      <c r="N114" s="29"/>
      <c r="O114" s="29"/>
      <c r="P114" s="29"/>
      <c r="Q114" s="29"/>
      <c r="R114" s="29"/>
      <c r="S114" s="29"/>
      <c r="T114" s="30"/>
      <c r="U114" s="30"/>
      <c r="V114" s="29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4"/>
      <c r="BB114" s="31"/>
      <c r="BC114" s="31"/>
      <c r="BD114" s="31"/>
      <c r="BE114" s="31"/>
      <c r="BF114" s="31"/>
      <c r="BG114" s="31"/>
      <c r="BH114" s="34"/>
    </row>
    <row r="115" spans="1:256" s="62" customFormat="1" ht="12.75" customHeight="1" x14ac:dyDescent="0.2">
      <c r="A115" s="77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3"/>
      <c r="BB115" s="100"/>
      <c r="BC115" s="100"/>
      <c r="BD115" s="100"/>
      <c r="BE115" s="100"/>
      <c r="BF115" s="100"/>
      <c r="BG115" s="100"/>
      <c r="BH115" s="103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</row>
    <row r="116" spans="1:256" ht="12.6" customHeight="1" x14ac:dyDescent="0.2">
      <c r="A116" s="7" t="s">
        <v>38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>
        <v>15.340545000000001</v>
      </c>
      <c r="P116" s="32">
        <v>15.104023</v>
      </c>
      <c r="Q116" s="32">
        <v>14.694048</v>
      </c>
      <c r="R116" s="32">
        <v>14.634698</v>
      </c>
      <c r="S116" s="32">
        <v>14.740917</v>
      </c>
      <c r="T116" s="32">
        <v>14.363580000000001</v>
      </c>
      <c r="U116" s="32">
        <v>14.450442000000001</v>
      </c>
      <c r="V116" s="32">
        <v>14.498298</v>
      </c>
      <c r="W116" s="32">
        <v>14.687904</v>
      </c>
      <c r="X116" s="32">
        <v>14.527911</v>
      </c>
      <c r="Y116" s="32">
        <v>14.459932999999999</v>
      </c>
      <c r="Z116" s="32">
        <v>14.809034</v>
      </c>
      <c r="AA116" s="32">
        <v>14.741383000000001</v>
      </c>
      <c r="AB116" s="32">
        <v>14.647484</v>
      </c>
      <c r="AC116" s="32">
        <v>14.142310999999999</v>
      </c>
      <c r="AD116" s="32">
        <v>14.008213</v>
      </c>
      <c r="AE116" s="32">
        <v>14.124442999999999</v>
      </c>
      <c r="AF116" s="32">
        <v>14.046994</v>
      </c>
      <c r="AG116" s="32">
        <v>13.762048</v>
      </c>
      <c r="AH116" s="32">
        <v>13.79034</v>
      </c>
      <c r="AI116" s="32">
        <v>13.635885</v>
      </c>
      <c r="AJ116" s="32">
        <v>13.412309</v>
      </c>
      <c r="AK116" s="32">
        <v>12.986654</v>
      </c>
      <c r="AL116" s="32">
        <v>13.213063999999999</v>
      </c>
      <c r="AM116" s="32">
        <v>12.614382000000001</v>
      </c>
      <c r="AN116" s="32">
        <v>12.203462</v>
      </c>
      <c r="AO116" s="32">
        <v>12.082485999999999</v>
      </c>
      <c r="AP116" s="32">
        <v>12.567831999999999</v>
      </c>
      <c r="AQ116" s="32">
        <v>12.154004</v>
      </c>
      <c r="AR116" s="32">
        <v>11.925060999999999</v>
      </c>
      <c r="AS116" s="32">
        <v>11.367808999999999</v>
      </c>
      <c r="AT116" s="32">
        <v>11.078906</v>
      </c>
      <c r="AU116" s="32">
        <v>11.149093000000001</v>
      </c>
      <c r="AV116" s="32">
        <v>10.831683999999999</v>
      </c>
      <c r="AW116" s="32">
        <v>10.382604000000001</v>
      </c>
      <c r="AX116" s="32">
        <v>10.674379999999999</v>
      </c>
      <c r="AY116" s="32">
        <v>11.022898</v>
      </c>
      <c r="AZ116" s="32">
        <v>11.271632</v>
      </c>
      <c r="BA116" s="32">
        <v>10.979136</v>
      </c>
      <c r="BB116" s="32">
        <v>11.227114</v>
      </c>
      <c r="BC116" s="32">
        <v>11.154192999999999</v>
      </c>
      <c r="BD116" s="32">
        <v>11.056452999999999</v>
      </c>
      <c r="BE116" s="32">
        <v>11.023595</v>
      </c>
      <c r="BF116" s="32">
        <v>11.159309</v>
      </c>
      <c r="BG116" s="32">
        <v>11.038848</v>
      </c>
      <c r="BH116" s="33">
        <v>10.885636</v>
      </c>
    </row>
    <row r="117" spans="1:256" s="62" customFormat="1" ht="12.6" customHeight="1" x14ac:dyDescent="0.2">
      <c r="A117" s="67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3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</row>
    <row r="118" spans="1:256" ht="12.75" customHeight="1" x14ac:dyDescent="0.2">
      <c r="A118" s="7" t="s">
        <v>41</v>
      </c>
      <c r="B118" s="32">
        <v>2.2629999999999999</v>
      </c>
      <c r="C118" s="32">
        <v>2.3279999999999998</v>
      </c>
      <c r="D118" s="32">
        <v>2.5619999999999998</v>
      </c>
      <c r="E118" s="32">
        <v>3.4009999999999998</v>
      </c>
      <c r="F118" s="32">
        <v>4.9859999999999998</v>
      </c>
      <c r="G118" s="32">
        <v>5.1589999999999998</v>
      </c>
      <c r="H118" s="32">
        <v>5.32</v>
      </c>
      <c r="I118" s="32">
        <v>6.2210000000000001</v>
      </c>
      <c r="J118" s="32">
        <v>4.6280000000000001</v>
      </c>
      <c r="K118" s="32">
        <v>6.282</v>
      </c>
      <c r="L118" s="32">
        <v>6.8109999999999999</v>
      </c>
      <c r="M118" s="32">
        <v>7.5750000000000002</v>
      </c>
      <c r="N118" s="32">
        <v>8.2929999999999993</v>
      </c>
      <c r="O118" s="32">
        <v>6.5869999999999997</v>
      </c>
      <c r="P118" s="32">
        <v>7.673</v>
      </c>
      <c r="Q118" s="32">
        <v>6.274</v>
      </c>
      <c r="R118" s="32">
        <v>6.3520000000000003</v>
      </c>
      <c r="S118" s="32">
        <v>6.851</v>
      </c>
      <c r="T118" s="32">
        <v>6.093</v>
      </c>
      <c r="U118" s="32">
        <v>6.0519999999999996</v>
      </c>
      <c r="V118" s="32">
        <v>6.0960000000000001</v>
      </c>
      <c r="W118" s="32">
        <v>6.9569999999999999</v>
      </c>
      <c r="X118" s="32">
        <v>7.452</v>
      </c>
      <c r="Y118" s="32">
        <v>7.9320000000000004</v>
      </c>
      <c r="Z118" s="32">
        <v>8.7349999999999994</v>
      </c>
      <c r="AA118" s="32">
        <v>8.5030000000000001</v>
      </c>
      <c r="AB118" s="32">
        <v>8.3439999999999994</v>
      </c>
      <c r="AC118" s="32">
        <v>8.2490000000000006</v>
      </c>
      <c r="AD118" s="32">
        <v>7.5430000000000001</v>
      </c>
      <c r="AE118" s="32">
        <v>6.9420000000000002</v>
      </c>
      <c r="AF118" s="32">
        <v>5.835</v>
      </c>
      <c r="AG118" s="32">
        <v>5.2519999999999998</v>
      </c>
      <c r="AH118" s="32">
        <v>4.4960000000000004</v>
      </c>
      <c r="AI118" s="32">
        <v>5.1680000000000001</v>
      </c>
      <c r="AJ118" s="32">
        <v>4.8959999999999999</v>
      </c>
      <c r="AK118" s="32">
        <v>5.7169999999999996</v>
      </c>
      <c r="AL118" s="32">
        <v>5.3849999999999998</v>
      </c>
      <c r="AM118" s="32">
        <v>4.5570000000000004</v>
      </c>
      <c r="AN118" s="32">
        <v>4.359</v>
      </c>
      <c r="AO118" s="32">
        <v>2.63</v>
      </c>
      <c r="AP118" s="32">
        <v>2.9620000000000002</v>
      </c>
      <c r="AQ118" s="32">
        <v>2.3690000000000002</v>
      </c>
      <c r="AR118" s="32">
        <v>2.6709999999999998</v>
      </c>
      <c r="AS118" s="32">
        <v>2.552</v>
      </c>
      <c r="AT118" s="32">
        <v>2.1459999999999999</v>
      </c>
      <c r="AU118" s="32">
        <v>2.0249999999999999</v>
      </c>
      <c r="AV118" s="32">
        <v>1.615</v>
      </c>
      <c r="AW118" s="32">
        <v>1.575</v>
      </c>
      <c r="AX118" s="32">
        <v>1.3740000000000001</v>
      </c>
      <c r="AY118" s="32">
        <v>1.5249999999999999</v>
      </c>
      <c r="AZ118" s="32">
        <v>1.5880000000000001</v>
      </c>
      <c r="BA118" s="32">
        <v>1.857</v>
      </c>
      <c r="BB118" s="32">
        <v>1.742</v>
      </c>
      <c r="BC118" s="32">
        <v>1.6419999999999999</v>
      </c>
      <c r="BD118" s="32">
        <v>1.6240000000000001</v>
      </c>
      <c r="BE118" s="32">
        <v>1.4990000000000001</v>
      </c>
      <c r="BF118" s="32">
        <v>1.5860000000000001</v>
      </c>
      <c r="BG118" s="32">
        <v>1.4259999999999999</v>
      </c>
      <c r="BH118" s="33">
        <v>1.298</v>
      </c>
    </row>
    <row r="119" spans="1:256" s="62" customFormat="1" ht="12.75" customHeight="1" x14ac:dyDescent="0.2">
      <c r="A119" s="79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3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</row>
    <row r="120" spans="1:256" ht="12.75" customHeight="1" x14ac:dyDescent="0.2">
      <c r="A120" s="28" t="s">
        <v>42</v>
      </c>
      <c r="B120" s="29"/>
      <c r="C120" s="29"/>
      <c r="D120" s="29"/>
      <c r="E120" s="30"/>
      <c r="F120" s="30"/>
      <c r="G120" s="30"/>
      <c r="H120" s="30"/>
      <c r="I120" s="30"/>
      <c r="J120" s="30"/>
      <c r="K120" s="30"/>
      <c r="L120" s="30"/>
      <c r="M120" s="30"/>
      <c r="N120" s="29"/>
      <c r="O120" s="29"/>
      <c r="P120" s="29"/>
      <c r="Q120" s="29"/>
      <c r="R120" s="29"/>
      <c r="S120" s="29"/>
      <c r="T120" s="30"/>
      <c r="U120" s="30"/>
      <c r="V120" s="29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4"/>
    </row>
    <row r="121" spans="1:256" s="62" customFormat="1" ht="12.6" customHeight="1" x14ac:dyDescent="0.2">
      <c r="A121" s="7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3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1"/>
      <c r="IA121" s="61"/>
      <c r="IB121" s="61"/>
      <c r="IC121" s="61"/>
      <c r="ID121" s="61"/>
      <c r="IE121" s="61"/>
      <c r="IF121" s="61"/>
      <c r="IG121" s="61"/>
      <c r="IH121" s="61"/>
      <c r="II121" s="61"/>
      <c r="IJ121" s="61"/>
      <c r="IK121" s="61"/>
      <c r="IL121" s="61"/>
      <c r="IM121" s="61"/>
      <c r="IN121" s="61"/>
      <c r="IO121" s="61"/>
      <c r="IP121" s="61"/>
      <c r="IQ121" s="61"/>
      <c r="IR121" s="61"/>
      <c r="IS121" s="61"/>
      <c r="IT121" s="61"/>
      <c r="IU121" s="61"/>
      <c r="IV121" s="61"/>
    </row>
    <row r="122" spans="1:256" ht="12.75" customHeight="1" x14ac:dyDescent="0.2">
      <c r="A122" s="7" t="s">
        <v>38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>
        <v>7.8192029999999999</v>
      </c>
      <c r="P122" s="32">
        <v>7.859883</v>
      </c>
      <c r="Q122" s="32">
        <v>7.8870139999999997</v>
      </c>
      <c r="R122" s="32">
        <v>7.8461069999999999</v>
      </c>
      <c r="S122" s="32">
        <v>7.8408899999999999</v>
      </c>
      <c r="T122" s="32">
        <v>7.8049989999999996</v>
      </c>
      <c r="U122" s="32">
        <v>7.786734</v>
      </c>
      <c r="V122" s="32">
        <v>7.7554499999999997</v>
      </c>
      <c r="W122" s="32">
        <v>7.7428610000000004</v>
      </c>
      <c r="X122" s="32">
        <v>7.7124699999999997</v>
      </c>
      <c r="Y122" s="32">
        <v>7.7168089999999996</v>
      </c>
      <c r="Z122" s="32">
        <v>7.6870079999999996</v>
      </c>
      <c r="AA122" s="32">
        <v>7.6858170000000001</v>
      </c>
      <c r="AB122" s="32">
        <v>7.7008729999999996</v>
      </c>
      <c r="AC122" s="32">
        <v>7.7110370000000001</v>
      </c>
      <c r="AD122" s="32">
        <v>7.71075</v>
      </c>
      <c r="AE122" s="32">
        <v>7.8917669999999998</v>
      </c>
      <c r="AF122" s="32">
        <v>7.9142580000000002</v>
      </c>
      <c r="AG122" s="32">
        <v>8.0523360000000004</v>
      </c>
      <c r="AH122" s="32">
        <v>8.0720600000000005</v>
      </c>
      <c r="AI122" s="32">
        <v>8.1156170000000003</v>
      </c>
      <c r="AJ122" s="32">
        <v>8.1529170000000004</v>
      </c>
      <c r="AK122" s="32">
        <v>8.2170570000000005</v>
      </c>
      <c r="AL122" s="32">
        <v>8.2704620000000002</v>
      </c>
      <c r="AM122" s="32">
        <v>8.1409839999999996</v>
      </c>
      <c r="AN122" s="32">
        <v>8.1825550000000007</v>
      </c>
      <c r="AO122" s="32">
        <v>8.2341309999999996</v>
      </c>
      <c r="AP122" s="32">
        <v>8.2789009999999994</v>
      </c>
      <c r="AQ122" s="32">
        <v>8.2964160000000007</v>
      </c>
      <c r="AR122" s="32">
        <v>8.3375699999999995</v>
      </c>
      <c r="AS122" s="32">
        <v>8.3896949999999997</v>
      </c>
      <c r="AT122" s="32">
        <v>8.4550830000000001</v>
      </c>
      <c r="AU122" s="32">
        <v>8.5038750000000007</v>
      </c>
      <c r="AV122" s="32">
        <v>8.5896559999999997</v>
      </c>
      <c r="AW122" s="32">
        <v>8.6332009999999997</v>
      </c>
      <c r="AX122" s="32">
        <v>8.6389619999999994</v>
      </c>
      <c r="AY122" s="32">
        <v>8.6366870000000002</v>
      </c>
      <c r="AZ122" s="32">
        <v>8.7018660000000008</v>
      </c>
      <c r="BA122" s="32">
        <v>8.8628210000000003</v>
      </c>
      <c r="BB122" s="32">
        <v>8.9278200000000005</v>
      </c>
      <c r="BC122" s="32">
        <v>9.0296140000000005</v>
      </c>
      <c r="BD122" s="32">
        <v>9.1476509999999998</v>
      </c>
      <c r="BE122" s="32">
        <v>9.2566260000000007</v>
      </c>
      <c r="BF122" s="32">
        <v>9.2940009999999997</v>
      </c>
      <c r="BG122" s="32">
        <v>9.3953489999999995</v>
      </c>
      <c r="BH122" s="33">
        <v>9.4845430000000004</v>
      </c>
    </row>
    <row r="123" spans="1:256" s="62" customFormat="1" ht="12.6" customHeight="1" x14ac:dyDescent="0.2">
      <c r="A123" s="67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3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</row>
    <row r="124" spans="1:256" ht="12.6" customHeight="1" x14ac:dyDescent="0.2">
      <c r="A124" s="7" t="s">
        <v>41</v>
      </c>
      <c r="B124" s="32">
        <v>1.7929999999999999</v>
      </c>
      <c r="C124" s="32">
        <v>1.91</v>
      </c>
      <c r="D124" s="32">
        <v>2.1110000000000002</v>
      </c>
      <c r="E124" s="32">
        <v>2.4670000000000001</v>
      </c>
      <c r="F124" s="32">
        <v>2.5019999999999998</v>
      </c>
      <c r="G124" s="32">
        <v>2.5299999999999998</v>
      </c>
      <c r="H124" s="32">
        <v>2.7290000000000001</v>
      </c>
      <c r="I124" s="32">
        <v>2.5059999999999998</v>
      </c>
      <c r="J124" s="32">
        <v>2.3780000000000001</v>
      </c>
      <c r="K124" s="32">
        <v>2.8159999999999998</v>
      </c>
      <c r="L124" s="32">
        <v>2.6389999999999998</v>
      </c>
      <c r="M124" s="32">
        <v>2.4940000000000002</v>
      </c>
      <c r="N124" s="32">
        <v>2.5379999999999998</v>
      </c>
      <c r="O124" s="32">
        <v>2.0950000000000002</v>
      </c>
      <c r="P124" s="32">
        <v>2.0870000000000002</v>
      </c>
      <c r="Q124" s="32">
        <v>2.0230000000000001</v>
      </c>
      <c r="R124" s="32">
        <v>2.1230000000000002</v>
      </c>
      <c r="S124" s="32">
        <v>2.202</v>
      </c>
      <c r="T124" s="32">
        <v>2.2909999999999999</v>
      </c>
      <c r="U124" s="32">
        <v>2.573</v>
      </c>
      <c r="V124" s="32">
        <v>2.64</v>
      </c>
      <c r="W124" s="32">
        <v>2.6619999999999999</v>
      </c>
      <c r="X124" s="32">
        <v>2.82</v>
      </c>
      <c r="Y124" s="32">
        <v>2.657</v>
      </c>
      <c r="Z124" s="32">
        <v>2.464</v>
      </c>
      <c r="AA124" s="32">
        <v>2.2719999999999998</v>
      </c>
      <c r="AB124" s="32">
        <v>1.8759999999999999</v>
      </c>
      <c r="AC124" s="32">
        <v>1.9370000000000001</v>
      </c>
      <c r="AD124" s="32">
        <v>1.948</v>
      </c>
      <c r="AE124" s="32">
        <v>2.0790000000000002</v>
      </c>
      <c r="AF124" s="32">
        <v>2.081</v>
      </c>
      <c r="AG124" s="32">
        <v>2.3380000000000001</v>
      </c>
      <c r="AH124" s="32">
        <v>2.145</v>
      </c>
      <c r="AI124" s="32">
        <v>2.0710000000000002</v>
      </c>
      <c r="AJ124" s="32">
        <v>2.2029999999999998</v>
      </c>
      <c r="AK124" s="32">
        <v>1.675</v>
      </c>
      <c r="AL124" s="32">
        <v>1.7030000000000001</v>
      </c>
      <c r="AM124" s="32">
        <v>1.8460000000000001</v>
      </c>
      <c r="AN124" s="32">
        <v>1.623</v>
      </c>
      <c r="AO124" s="32">
        <v>1.5580000000000001</v>
      </c>
      <c r="AP124" s="32">
        <v>1.4510000000000001</v>
      </c>
      <c r="AQ124" s="32">
        <v>1.0349999999999999</v>
      </c>
      <c r="AR124" s="32">
        <v>0.89200000000000002</v>
      </c>
      <c r="AS124" s="32">
        <v>0.82199999999999995</v>
      </c>
      <c r="AT124" s="32">
        <v>0.745</v>
      </c>
      <c r="AU124" s="32">
        <v>0.74099999999999999</v>
      </c>
      <c r="AV124" s="32">
        <v>0.71</v>
      </c>
      <c r="AW124" s="32">
        <v>0.72499999999999998</v>
      </c>
      <c r="AX124" s="32">
        <v>0.76900000000000002</v>
      </c>
      <c r="AY124" s="32">
        <v>0.74399999999999999</v>
      </c>
      <c r="AZ124" s="32">
        <v>0.77300000000000002</v>
      </c>
      <c r="BA124" s="32">
        <v>0.75</v>
      </c>
      <c r="BB124" s="32">
        <v>0.79400000000000004</v>
      </c>
      <c r="BC124" s="32">
        <v>0.90600000000000003</v>
      </c>
      <c r="BD124" s="32">
        <v>0.93799999999999994</v>
      </c>
      <c r="BE124" s="32">
        <v>0.91300000000000003</v>
      </c>
      <c r="BF124" s="32">
        <v>0.79300000000000004</v>
      </c>
      <c r="BG124" s="32">
        <v>0.624</v>
      </c>
      <c r="BH124" s="33">
        <v>0.53800000000000003</v>
      </c>
    </row>
    <row r="125" spans="1:256" s="62" customFormat="1" ht="12.6" customHeight="1" x14ac:dyDescent="0.2">
      <c r="A125" s="77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</row>
    <row r="126" spans="1:256" ht="12.75" customHeight="1" x14ac:dyDescent="0.2">
      <c r="A126" s="3" t="s">
        <v>43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5"/>
      <c r="M126" s="5"/>
      <c r="N126" s="5"/>
      <c r="O126" s="5"/>
      <c r="P126" s="4"/>
      <c r="Q126" s="4"/>
      <c r="R126" s="4"/>
      <c r="S126" s="5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</row>
    <row r="127" spans="1:256" s="62" customFormat="1" ht="12.6" customHeight="1" x14ac:dyDescent="0.2">
      <c r="A127" s="67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</row>
    <row r="128" spans="1:256" ht="12.6" hidden="1" customHeight="1" x14ac:dyDescent="0.2">
      <c r="A128" s="2"/>
      <c r="B128" s="14">
        <v>858021</v>
      </c>
      <c r="C128" s="1">
        <v>2286119</v>
      </c>
      <c r="D128" s="1">
        <v>3240732</v>
      </c>
      <c r="E128" s="1">
        <v>894474</v>
      </c>
      <c r="F128" s="14">
        <v>695151</v>
      </c>
      <c r="G128" s="14">
        <v>2284409</v>
      </c>
      <c r="H128" s="14">
        <v>3352772</v>
      </c>
      <c r="I128" s="14">
        <v>903296</v>
      </c>
      <c r="J128" s="14">
        <v>730298</v>
      </c>
      <c r="K128" s="14">
        <v>2286287</v>
      </c>
      <c r="L128" s="14">
        <v>3537487</v>
      </c>
      <c r="M128" s="14">
        <v>993242</v>
      </c>
      <c r="N128" s="14">
        <v>844260</v>
      </c>
      <c r="O128" s="14">
        <v>2571046</v>
      </c>
      <c r="P128" s="14">
        <v>3775408</v>
      </c>
      <c r="Q128" s="14">
        <v>1064252</v>
      </c>
      <c r="R128" s="14">
        <v>859338</v>
      </c>
      <c r="S128" s="14">
        <v>2582100</v>
      </c>
      <c r="T128" s="14">
        <v>3708702</v>
      </c>
      <c r="U128" s="14">
        <v>1057231</v>
      </c>
      <c r="V128" s="14">
        <v>894829</v>
      </c>
      <c r="W128" s="14">
        <v>2515960</v>
      </c>
      <c r="X128" s="14">
        <v>3741237</v>
      </c>
      <c r="Y128" s="14">
        <v>1088570</v>
      </c>
      <c r="Z128" s="14">
        <v>874449</v>
      </c>
      <c r="AA128" s="14">
        <v>2676188</v>
      </c>
      <c r="AB128" s="14">
        <v>3711140</v>
      </c>
      <c r="AC128" s="14">
        <v>1061282</v>
      </c>
      <c r="AD128" s="14">
        <v>921061</v>
      </c>
      <c r="AE128" s="14">
        <v>2679345</v>
      </c>
      <c r="AF128" s="14">
        <v>3881184</v>
      </c>
      <c r="AG128" s="14">
        <v>1170605</v>
      </c>
      <c r="AH128" s="14">
        <v>1025971</v>
      </c>
      <c r="AI128" s="14">
        <v>2554764</v>
      </c>
      <c r="AJ128" s="14">
        <v>4009818</v>
      </c>
      <c r="AK128" s="14">
        <v>1208124</v>
      </c>
      <c r="AL128" s="14">
        <v>1044733</v>
      </c>
      <c r="AM128" s="14">
        <v>2974682</v>
      </c>
      <c r="AN128" s="14">
        <v>4130784</v>
      </c>
      <c r="AO128" s="14">
        <v>1350735</v>
      </c>
      <c r="AP128" s="14">
        <v>1164351</v>
      </c>
      <c r="AQ128" s="14">
        <v>3087290</v>
      </c>
      <c r="AR128" s="14">
        <v>4066721</v>
      </c>
      <c r="AS128" s="14">
        <v>1358788</v>
      </c>
      <c r="AT128" s="14">
        <v>1154258</v>
      </c>
      <c r="AU128" s="1">
        <v>3153613</v>
      </c>
      <c r="AV128" s="1">
        <v>4267351</v>
      </c>
      <c r="AW128" s="1">
        <v>1404558</v>
      </c>
      <c r="AX128" s="1">
        <v>638478</v>
      </c>
      <c r="AY128" s="1">
        <v>377562</v>
      </c>
      <c r="AZ128" s="1">
        <v>2460893</v>
      </c>
      <c r="BA128" s="1">
        <v>222331</v>
      </c>
      <c r="BB128" s="1">
        <v>86222</v>
      </c>
      <c r="BC128" s="1">
        <v>1127391</v>
      </c>
      <c r="BD128" s="1">
        <v>3475229</v>
      </c>
      <c r="BE128" s="1">
        <v>869907</v>
      </c>
      <c r="BF128" s="1">
        <v>627031</v>
      </c>
      <c r="BG128" s="1">
        <v>2788382</v>
      </c>
    </row>
    <row r="129" spans="1:256" ht="12.75" customHeight="1" x14ac:dyDescent="0.2">
      <c r="A129" s="7" t="s">
        <v>44</v>
      </c>
      <c r="B129" s="16">
        <f t="shared" ref="B129:AG129" si="80">B128/1000</f>
        <v>858.02099999999996</v>
      </c>
      <c r="C129" s="16">
        <f t="shared" si="80"/>
        <v>2286.1190000000001</v>
      </c>
      <c r="D129" s="16">
        <f t="shared" si="80"/>
        <v>3240.732</v>
      </c>
      <c r="E129" s="16">
        <f t="shared" si="80"/>
        <v>894.47400000000005</v>
      </c>
      <c r="F129" s="16">
        <f t="shared" si="80"/>
        <v>695.15099999999995</v>
      </c>
      <c r="G129" s="16">
        <f t="shared" si="80"/>
        <v>2284.4090000000001</v>
      </c>
      <c r="H129" s="16">
        <f t="shared" si="80"/>
        <v>3352.7719999999999</v>
      </c>
      <c r="I129" s="16">
        <f t="shared" si="80"/>
        <v>903.29600000000005</v>
      </c>
      <c r="J129" s="16">
        <f t="shared" si="80"/>
        <v>730.298</v>
      </c>
      <c r="K129" s="16">
        <f t="shared" si="80"/>
        <v>2286.2869999999998</v>
      </c>
      <c r="L129" s="16">
        <f t="shared" si="80"/>
        <v>3537.4870000000001</v>
      </c>
      <c r="M129" s="16">
        <f t="shared" si="80"/>
        <v>993.24199999999996</v>
      </c>
      <c r="N129" s="16">
        <f t="shared" si="80"/>
        <v>844.26</v>
      </c>
      <c r="O129" s="16">
        <f t="shared" si="80"/>
        <v>2571.0459999999998</v>
      </c>
      <c r="P129" s="16">
        <f t="shared" si="80"/>
        <v>3775.4079999999999</v>
      </c>
      <c r="Q129" s="16">
        <f t="shared" si="80"/>
        <v>1064.252</v>
      </c>
      <c r="R129" s="16">
        <f t="shared" si="80"/>
        <v>859.33799999999997</v>
      </c>
      <c r="S129" s="16">
        <f t="shared" si="80"/>
        <v>2582.1</v>
      </c>
      <c r="T129" s="16">
        <f t="shared" si="80"/>
        <v>3708.7020000000002</v>
      </c>
      <c r="U129" s="16">
        <f t="shared" si="80"/>
        <v>1057.231</v>
      </c>
      <c r="V129" s="16">
        <f t="shared" si="80"/>
        <v>894.82899999999995</v>
      </c>
      <c r="W129" s="16">
        <f t="shared" si="80"/>
        <v>2515.96</v>
      </c>
      <c r="X129" s="16">
        <f t="shared" si="80"/>
        <v>3741.2370000000001</v>
      </c>
      <c r="Y129" s="16">
        <f t="shared" si="80"/>
        <v>1088.57</v>
      </c>
      <c r="Z129" s="16">
        <f t="shared" si="80"/>
        <v>874.44899999999996</v>
      </c>
      <c r="AA129" s="16">
        <f t="shared" si="80"/>
        <v>2676.1880000000001</v>
      </c>
      <c r="AB129" s="16">
        <f t="shared" si="80"/>
        <v>3711.14</v>
      </c>
      <c r="AC129" s="16">
        <f t="shared" si="80"/>
        <v>1061.2819999999999</v>
      </c>
      <c r="AD129" s="16">
        <f t="shared" si="80"/>
        <v>921.06100000000004</v>
      </c>
      <c r="AE129" s="16">
        <f t="shared" si="80"/>
        <v>2679.3449999999998</v>
      </c>
      <c r="AF129" s="16">
        <f t="shared" si="80"/>
        <v>3881.1840000000002</v>
      </c>
      <c r="AG129" s="16">
        <f t="shared" si="80"/>
        <v>1170.605</v>
      </c>
      <c r="AH129" s="16">
        <f t="shared" ref="AH129:BM129" si="81">AH128/1000</f>
        <v>1025.971</v>
      </c>
      <c r="AI129" s="16">
        <f t="shared" si="81"/>
        <v>2554.7640000000001</v>
      </c>
      <c r="AJ129" s="16">
        <f t="shared" si="81"/>
        <v>4009.8180000000002</v>
      </c>
      <c r="AK129" s="16">
        <f t="shared" si="81"/>
        <v>1208.124</v>
      </c>
      <c r="AL129" s="16">
        <f t="shared" si="81"/>
        <v>1044.7329999999999</v>
      </c>
      <c r="AM129" s="16">
        <f t="shared" si="81"/>
        <v>2974.6819999999998</v>
      </c>
      <c r="AN129" s="16">
        <f t="shared" si="81"/>
        <v>4130.7839999999997</v>
      </c>
      <c r="AO129" s="16">
        <f t="shared" si="81"/>
        <v>1350.7349999999999</v>
      </c>
      <c r="AP129" s="16">
        <f t="shared" si="81"/>
        <v>1164.3510000000001</v>
      </c>
      <c r="AQ129" s="16">
        <f t="shared" si="81"/>
        <v>3087.29</v>
      </c>
      <c r="AR129" s="16">
        <f t="shared" si="81"/>
        <v>4066.721</v>
      </c>
      <c r="AS129" s="16">
        <f t="shared" si="81"/>
        <v>1358.788</v>
      </c>
      <c r="AT129" s="16">
        <f t="shared" si="81"/>
        <v>1154.258</v>
      </c>
      <c r="AU129" s="16">
        <f t="shared" si="81"/>
        <v>3153.6129999999998</v>
      </c>
      <c r="AV129" s="16">
        <f t="shared" si="81"/>
        <v>4267.3509999999997</v>
      </c>
      <c r="AW129" s="16">
        <f t="shared" si="81"/>
        <v>1404.558</v>
      </c>
      <c r="AX129" s="16">
        <f t="shared" si="81"/>
        <v>638.47799999999995</v>
      </c>
      <c r="AY129" s="16">
        <f t="shared" si="81"/>
        <v>377.56200000000001</v>
      </c>
      <c r="AZ129" s="16">
        <f t="shared" si="81"/>
        <v>2460.893</v>
      </c>
      <c r="BA129" s="16">
        <f t="shared" si="81"/>
        <v>222.33099999999999</v>
      </c>
      <c r="BB129" s="16">
        <f t="shared" si="81"/>
        <v>86.221999999999994</v>
      </c>
      <c r="BC129" s="16">
        <f t="shared" si="81"/>
        <v>1127.3910000000001</v>
      </c>
      <c r="BD129" s="16">
        <v>3476</v>
      </c>
      <c r="BE129" s="16">
        <f>BE128/1000</f>
        <v>869.90700000000004</v>
      </c>
      <c r="BF129" s="16">
        <f>BF128/1000</f>
        <v>627.03099999999995</v>
      </c>
      <c r="BG129" s="17">
        <f>BG128/1000</f>
        <v>2788.3820000000001</v>
      </c>
    </row>
    <row r="130" spans="1:256" s="62" customFormat="1" ht="12.6" customHeight="1" x14ac:dyDescent="0.2">
      <c r="A130" s="77" t="s">
        <v>9</v>
      </c>
      <c r="B130" s="78"/>
      <c r="C130" s="78"/>
      <c r="D130" s="78"/>
      <c r="E130" s="78"/>
      <c r="F130" s="78">
        <f t="shared" ref="F130:AK130" si="82">F129/B129*100-100</f>
        <v>-18.982052886817456</v>
      </c>
      <c r="G130" s="78">
        <f t="shared" si="82"/>
        <v>-7.4799255856760283E-2</v>
      </c>
      <c r="H130" s="78">
        <f t="shared" si="82"/>
        <v>3.4572436103941868</v>
      </c>
      <c r="I130" s="78">
        <f t="shared" si="82"/>
        <v>0.98627796895158326</v>
      </c>
      <c r="J130" s="78">
        <f t="shared" si="82"/>
        <v>5.0560237991458052</v>
      </c>
      <c r="K130" s="78">
        <f t="shared" si="82"/>
        <v>8.2209446732164793E-2</v>
      </c>
      <c r="L130" s="78">
        <f t="shared" si="82"/>
        <v>5.5093218387650751</v>
      </c>
      <c r="M130" s="78">
        <f t="shared" si="82"/>
        <v>9.9575333002692332</v>
      </c>
      <c r="N130" s="78">
        <f t="shared" si="82"/>
        <v>15.604862672498072</v>
      </c>
      <c r="O130" s="78">
        <f t="shared" si="82"/>
        <v>12.45508547264626</v>
      </c>
      <c r="P130" s="78">
        <f t="shared" si="82"/>
        <v>6.725706695176541</v>
      </c>
      <c r="Q130" s="78">
        <f t="shared" si="82"/>
        <v>7.1493150712515217</v>
      </c>
      <c r="R130" s="78">
        <f t="shared" si="82"/>
        <v>1.7859427190675774</v>
      </c>
      <c r="S130" s="78">
        <f t="shared" si="82"/>
        <v>0.42994174355494863</v>
      </c>
      <c r="T130" s="78">
        <f t="shared" si="82"/>
        <v>-1.7668553968206737</v>
      </c>
      <c r="U130" s="78">
        <f t="shared" si="82"/>
        <v>-0.65971217343260946</v>
      </c>
      <c r="V130" s="78">
        <f t="shared" si="82"/>
        <v>4.1300396351610118</v>
      </c>
      <c r="W130" s="78">
        <f t="shared" si="82"/>
        <v>-2.5614809651059147</v>
      </c>
      <c r="X130" s="78">
        <f t="shared" si="82"/>
        <v>0.87726110105367638</v>
      </c>
      <c r="Y130" s="78">
        <f t="shared" si="82"/>
        <v>2.9642528454046442</v>
      </c>
      <c r="Z130" s="78">
        <f t="shared" si="82"/>
        <v>-2.2775301202799625</v>
      </c>
      <c r="AA130" s="78">
        <f t="shared" si="82"/>
        <v>6.3684637275632383</v>
      </c>
      <c r="AB130" s="78">
        <f t="shared" si="82"/>
        <v>-0.80446654408689255</v>
      </c>
      <c r="AC130" s="78">
        <f t="shared" si="82"/>
        <v>-2.506774943274209</v>
      </c>
      <c r="AD130" s="78">
        <f t="shared" si="82"/>
        <v>5.3304423699952963</v>
      </c>
      <c r="AE130" s="78">
        <f t="shared" si="82"/>
        <v>0.11796630132113251</v>
      </c>
      <c r="AF130" s="78">
        <f t="shared" si="82"/>
        <v>4.5819882839235504</v>
      </c>
      <c r="AG130" s="78">
        <f t="shared" si="82"/>
        <v>10.301032147911698</v>
      </c>
      <c r="AH130" s="78">
        <f t="shared" si="82"/>
        <v>11.390125084006385</v>
      </c>
      <c r="AI130" s="78">
        <f t="shared" si="82"/>
        <v>-4.6496811720774929</v>
      </c>
      <c r="AJ130" s="78">
        <f t="shared" si="82"/>
        <v>3.3142979049691945</v>
      </c>
      <c r="AK130" s="78">
        <f t="shared" si="82"/>
        <v>3.2050948014061191</v>
      </c>
      <c r="AL130" s="78">
        <f t="shared" ref="AL130:BQ130" si="83">AL129/AH129*100-100</f>
        <v>1.8287066593500185</v>
      </c>
      <c r="AM130" s="78">
        <f t="shared" si="83"/>
        <v>16.436664991365134</v>
      </c>
      <c r="AN130" s="78">
        <f t="shared" si="83"/>
        <v>3.0167453984195589</v>
      </c>
      <c r="AO130" s="78">
        <f t="shared" si="83"/>
        <v>11.804334654389777</v>
      </c>
      <c r="AP130" s="78">
        <f t="shared" si="83"/>
        <v>11.449623970909343</v>
      </c>
      <c r="AQ130" s="78">
        <f t="shared" si="83"/>
        <v>3.7855474971778591</v>
      </c>
      <c r="AR130" s="78">
        <f t="shared" si="83"/>
        <v>-1.5508678255749828</v>
      </c>
      <c r="AS130" s="78">
        <f t="shared" si="83"/>
        <v>0.59619392404877658</v>
      </c>
      <c r="AT130" s="78">
        <f t="shared" si="83"/>
        <v>-0.86683482901634079</v>
      </c>
      <c r="AU130" s="78">
        <f t="shared" si="83"/>
        <v>2.1482594767579144</v>
      </c>
      <c r="AV130" s="78">
        <f t="shared" si="83"/>
        <v>4.93345867592096</v>
      </c>
      <c r="AW130" s="78">
        <f t="shared" si="83"/>
        <v>3.3684430536625314</v>
      </c>
      <c r="AX130" s="78">
        <f t="shared" si="83"/>
        <v>-44.684983773125253</v>
      </c>
      <c r="AY130" s="78">
        <f t="shared" si="83"/>
        <v>-88.027636872374643</v>
      </c>
      <c r="AZ130" s="78">
        <f t="shared" si="83"/>
        <v>-42.332069707882006</v>
      </c>
      <c r="BA130" s="78">
        <f t="shared" si="83"/>
        <v>-84.17074980171698</v>
      </c>
      <c r="BB130" s="78">
        <f t="shared" si="83"/>
        <v>-86.495697580809363</v>
      </c>
      <c r="BC130" s="78">
        <f t="shared" si="83"/>
        <v>198.5975813243918</v>
      </c>
      <c r="BD130" s="78">
        <f t="shared" si="83"/>
        <v>41.249538277365161</v>
      </c>
      <c r="BE130" s="78">
        <f t="shared" si="83"/>
        <v>291.26662498706889</v>
      </c>
      <c r="BF130" s="78">
        <f t="shared" si="83"/>
        <v>627.22854955811749</v>
      </c>
      <c r="BG130" s="78">
        <f t="shared" si="83"/>
        <v>147.33051798355672</v>
      </c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  <c r="IK130" s="61"/>
      <c r="IL130" s="61"/>
      <c r="IM130" s="61"/>
      <c r="IN130" s="61"/>
      <c r="IO130" s="61"/>
      <c r="IP130" s="61"/>
      <c r="IQ130" s="61"/>
      <c r="IR130" s="61"/>
      <c r="IS130" s="61"/>
      <c r="IT130" s="61"/>
      <c r="IU130" s="61"/>
      <c r="IV130" s="61"/>
    </row>
    <row r="131" spans="1:256" s="62" customFormat="1" ht="12.6" customHeight="1" x14ac:dyDescent="0.2">
      <c r="A131" s="77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  <c r="HW131" s="61"/>
      <c r="HX131" s="61"/>
      <c r="HY131" s="61"/>
      <c r="HZ131" s="61"/>
      <c r="IA131" s="61"/>
      <c r="IB131" s="61"/>
      <c r="IC131" s="61"/>
      <c r="ID131" s="61"/>
      <c r="IE131" s="61"/>
      <c r="IF131" s="61"/>
      <c r="IG131" s="61"/>
      <c r="IH131" s="61"/>
      <c r="II131" s="61"/>
      <c r="IJ131" s="61"/>
      <c r="IK131" s="61"/>
      <c r="IL131" s="61"/>
      <c r="IM131" s="61"/>
      <c r="IN131" s="61"/>
      <c r="IO131" s="61"/>
      <c r="IP131" s="61"/>
      <c r="IQ131" s="61"/>
      <c r="IR131" s="61"/>
      <c r="IS131" s="61"/>
      <c r="IT131" s="61"/>
      <c r="IU131" s="61"/>
      <c r="IV131" s="61"/>
    </row>
    <row r="132" spans="1:256" ht="12.6" hidden="1" customHeight="1" x14ac:dyDescent="0.2">
      <c r="A132" s="10"/>
      <c r="B132" s="1">
        <v>2134003</v>
      </c>
      <c r="C132" s="1">
        <v>9055408</v>
      </c>
      <c r="D132" s="1">
        <v>20093662</v>
      </c>
      <c r="E132" s="1">
        <v>2245806</v>
      </c>
      <c r="F132" s="14">
        <v>1810286</v>
      </c>
      <c r="G132" s="14">
        <v>9235226</v>
      </c>
      <c r="H132" s="14">
        <v>20335392</v>
      </c>
      <c r="I132" s="14">
        <v>2204144</v>
      </c>
      <c r="J132" s="14">
        <v>1774522</v>
      </c>
      <c r="K132" s="14">
        <v>8859023</v>
      </c>
      <c r="L132" s="14">
        <v>20519982</v>
      </c>
      <c r="M132" s="14">
        <v>2246531</v>
      </c>
      <c r="N132" s="14">
        <v>1938659</v>
      </c>
      <c r="O132" s="14">
        <v>9650119</v>
      </c>
      <c r="P132" s="14">
        <v>20956012</v>
      </c>
      <c r="Q132" s="14">
        <v>2433216</v>
      </c>
      <c r="R132" s="14">
        <v>1946703</v>
      </c>
      <c r="S132" s="14">
        <v>9255271</v>
      </c>
      <c r="T132" s="14">
        <v>20412284</v>
      </c>
      <c r="U132" s="14">
        <v>2423005</v>
      </c>
      <c r="V132" s="14">
        <v>2031084</v>
      </c>
      <c r="W132" s="14">
        <v>9001997</v>
      </c>
      <c r="X132" s="14">
        <v>20340258</v>
      </c>
      <c r="Y132" s="14">
        <v>2565285</v>
      </c>
      <c r="Z132" s="14">
        <v>2066413</v>
      </c>
      <c r="AA132" s="14">
        <v>9590845</v>
      </c>
      <c r="AB132" s="14">
        <v>19927887</v>
      </c>
      <c r="AC132" s="14">
        <v>2466289</v>
      </c>
      <c r="AD132" s="14">
        <v>2049834</v>
      </c>
      <c r="AE132" s="14">
        <v>9387636</v>
      </c>
      <c r="AF132" s="14">
        <v>20086982</v>
      </c>
      <c r="AG132" s="14">
        <v>2662092</v>
      </c>
      <c r="AH132" s="14">
        <v>2333201</v>
      </c>
      <c r="AI132" s="14">
        <v>8872408</v>
      </c>
      <c r="AJ132" s="14">
        <v>20398920</v>
      </c>
      <c r="AK132" s="14">
        <v>2814787</v>
      </c>
      <c r="AL132" s="14">
        <v>2371374</v>
      </c>
      <c r="AM132" s="14">
        <v>10342495</v>
      </c>
      <c r="AN132" s="14">
        <v>21135544</v>
      </c>
      <c r="AO132" s="14">
        <v>3193041</v>
      </c>
      <c r="AP132" s="14">
        <v>2622562</v>
      </c>
      <c r="AQ132" s="14">
        <v>10411330</v>
      </c>
      <c r="AR132" s="14">
        <v>20363757</v>
      </c>
      <c r="AS132" s="14">
        <v>3230764</v>
      </c>
      <c r="AT132" s="35">
        <v>2630750</v>
      </c>
      <c r="AU132" s="1">
        <v>10893205</v>
      </c>
      <c r="AV132" s="1">
        <v>21072331</v>
      </c>
      <c r="AW132" s="1">
        <v>3355522</v>
      </c>
      <c r="AX132" s="1">
        <v>1585880</v>
      </c>
      <c r="AY132" s="1">
        <v>1464307</v>
      </c>
      <c r="AZ132" s="1">
        <v>13032579</v>
      </c>
      <c r="BA132" s="1">
        <v>783786</v>
      </c>
      <c r="BB132" s="14">
        <v>354542</v>
      </c>
      <c r="BC132" s="14">
        <v>4704746</v>
      </c>
      <c r="BD132" s="14">
        <v>19568275</v>
      </c>
      <c r="BE132" s="14">
        <v>2460522</v>
      </c>
      <c r="BF132" s="14">
        <v>1518506</v>
      </c>
      <c r="BG132" s="1">
        <v>10152679</v>
      </c>
    </row>
    <row r="133" spans="1:256" ht="12.6" customHeight="1" x14ac:dyDescent="0.2">
      <c r="A133" s="7" t="s">
        <v>45</v>
      </c>
      <c r="B133" s="16">
        <f t="shared" ref="B133:AG133" si="84">B132/1000</f>
        <v>2134.0030000000002</v>
      </c>
      <c r="C133" s="16">
        <f t="shared" si="84"/>
        <v>9055.4079999999994</v>
      </c>
      <c r="D133" s="16">
        <f t="shared" si="84"/>
        <v>20093.662</v>
      </c>
      <c r="E133" s="16">
        <f t="shared" si="84"/>
        <v>2245.806</v>
      </c>
      <c r="F133" s="16">
        <f t="shared" si="84"/>
        <v>1810.2860000000001</v>
      </c>
      <c r="G133" s="16">
        <f t="shared" si="84"/>
        <v>9235.2260000000006</v>
      </c>
      <c r="H133" s="16">
        <f t="shared" si="84"/>
        <v>20335.392</v>
      </c>
      <c r="I133" s="16">
        <f t="shared" si="84"/>
        <v>2204.1439999999998</v>
      </c>
      <c r="J133" s="16">
        <f t="shared" si="84"/>
        <v>1774.5219999999999</v>
      </c>
      <c r="K133" s="16">
        <f t="shared" si="84"/>
        <v>8859.0229999999992</v>
      </c>
      <c r="L133" s="16">
        <f t="shared" si="84"/>
        <v>20519.982</v>
      </c>
      <c r="M133" s="16">
        <f t="shared" si="84"/>
        <v>2246.5309999999999</v>
      </c>
      <c r="N133" s="16">
        <f t="shared" si="84"/>
        <v>1938.6590000000001</v>
      </c>
      <c r="O133" s="16">
        <f t="shared" si="84"/>
        <v>9650.1190000000006</v>
      </c>
      <c r="P133" s="16">
        <f t="shared" si="84"/>
        <v>20956.011999999999</v>
      </c>
      <c r="Q133" s="16">
        <f t="shared" si="84"/>
        <v>2433.2159999999999</v>
      </c>
      <c r="R133" s="16">
        <f t="shared" si="84"/>
        <v>1946.703</v>
      </c>
      <c r="S133" s="16">
        <f t="shared" si="84"/>
        <v>9255.2710000000006</v>
      </c>
      <c r="T133" s="16">
        <f t="shared" si="84"/>
        <v>20412.284</v>
      </c>
      <c r="U133" s="16">
        <f t="shared" si="84"/>
        <v>2423.0050000000001</v>
      </c>
      <c r="V133" s="16">
        <f t="shared" si="84"/>
        <v>2031.0840000000001</v>
      </c>
      <c r="W133" s="16">
        <f t="shared" si="84"/>
        <v>9001.9969999999994</v>
      </c>
      <c r="X133" s="16">
        <f t="shared" si="84"/>
        <v>20340.258000000002</v>
      </c>
      <c r="Y133" s="16">
        <f t="shared" si="84"/>
        <v>2565.2849999999999</v>
      </c>
      <c r="Z133" s="16">
        <f t="shared" si="84"/>
        <v>2066.413</v>
      </c>
      <c r="AA133" s="16">
        <f t="shared" si="84"/>
        <v>9590.8449999999993</v>
      </c>
      <c r="AB133" s="16">
        <f t="shared" si="84"/>
        <v>19927.886999999999</v>
      </c>
      <c r="AC133" s="16">
        <f t="shared" si="84"/>
        <v>2466.2890000000002</v>
      </c>
      <c r="AD133" s="16">
        <f t="shared" si="84"/>
        <v>2049.8339999999998</v>
      </c>
      <c r="AE133" s="16">
        <f t="shared" si="84"/>
        <v>9387.6360000000004</v>
      </c>
      <c r="AF133" s="16">
        <f t="shared" si="84"/>
        <v>20086.982</v>
      </c>
      <c r="AG133" s="16">
        <f t="shared" si="84"/>
        <v>2662.0920000000001</v>
      </c>
      <c r="AH133" s="16">
        <f t="shared" ref="AH133:BM133" si="85">AH132/1000</f>
        <v>2333.201</v>
      </c>
      <c r="AI133" s="16">
        <f t="shared" si="85"/>
        <v>8872.4079999999994</v>
      </c>
      <c r="AJ133" s="16">
        <f t="shared" si="85"/>
        <v>20398.919999999998</v>
      </c>
      <c r="AK133" s="16">
        <f t="shared" si="85"/>
        <v>2814.7869999999998</v>
      </c>
      <c r="AL133" s="16">
        <f t="shared" si="85"/>
        <v>2371.3739999999998</v>
      </c>
      <c r="AM133" s="16">
        <f t="shared" si="85"/>
        <v>10342.495000000001</v>
      </c>
      <c r="AN133" s="16">
        <f t="shared" si="85"/>
        <v>21135.544000000002</v>
      </c>
      <c r="AO133" s="16">
        <f t="shared" si="85"/>
        <v>3193.0410000000002</v>
      </c>
      <c r="AP133" s="16">
        <f t="shared" si="85"/>
        <v>2622.5619999999999</v>
      </c>
      <c r="AQ133" s="16">
        <f t="shared" si="85"/>
        <v>10411.33</v>
      </c>
      <c r="AR133" s="16">
        <f t="shared" si="85"/>
        <v>20363.757000000001</v>
      </c>
      <c r="AS133" s="16">
        <f t="shared" si="85"/>
        <v>3230.7640000000001</v>
      </c>
      <c r="AT133" s="16">
        <f t="shared" si="85"/>
        <v>2630.75</v>
      </c>
      <c r="AU133" s="16">
        <f t="shared" si="85"/>
        <v>10893.205</v>
      </c>
      <c r="AV133" s="16">
        <f t="shared" si="85"/>
        <v>21072.330999999998</v>
      </c>
      <c r="AW133" s="16">
        <f t="shared" si="85"/>
        <v>3355.5219999999999</v>
      </c>
      <c r="AX133" s="16">
        <f t="shared" si="85"/>
        <v>1585.88</v>
      </c>
      <c r="AY133" s="16">
        <f t="shared" si="85"/>
        <v>1464.307</v>
      </c>
      <c r="AZ133" s="16">
        <f t="shared" si="85"/>
        <v>13032.579</v>
      </c>
      <c r="BA133" s="16">
        <f t="shared" si="85"/>
        <v>783.78599999999994</v>
      </c>
      <c r="BB133" s="16">
        <f t="shared" si="85"/>
        <v>354.54199999999997</v>
      </c>
      <c r="BC133" s="16">
        <f t="shared" si="85"/>
        <v>4704.7460000000001</v>
      </c>
      <c r="BD133" s="16">
        <f t="shared" si="85"/>
        <v>19568.275000000001</v>
      </c>
      <c r="BE133" s="16">
        <f t="shared" si="85"/>
        <v>2460.5219999999999</v>
      </c>
      <c r="BF133" s="16">
        <f t="shared" si="85"/>
        <v>1518.5060000000001</v>
      </c>
      <c r="BG133" s="17">
        <f t="shared" si="85"/>
        <v>10152.679</v>
      </c>
    </row>
    <row r="134" spans="1:256" s="62" customFormat="1" ht="12.6" customHeight="1" x14ac:dyDescent="0.2">
      <c r="A134" s="77" t="s">
        <v>9</v>
      </c>
      <c r="B134" s="78"/>
      <c r="C134" s="78"/>
      <c r="D134" s="78"/>
      <c r="E134" s="78"/>
      <c r="F134" s="78">
        <f t="shared" ref="F134:AK134" si="86">F133/B133*100-100</f>
        <v>-15.169472582747076</v>
      </c>
      <c r="G134" s="78">
        <f t="shared" si="86"/>
        <v>1.9857526022019272</v>
      </c>
      <c r="H134" s="78">
        <f t="shared" si="86"/>
        <v>1.2030161550442955</v>
      </c>
      <c r="I134" s="78">
        <f t="shared" si="86"/>
        <v>-1.8551023552346209</v>
      </c>
      <c r="J134" s="78">
        <f t="shared" si="86"/>
        <v>-1.975599435669281</v>
      </c>
      <c r="K134" s="78">
        <f t="shared" si="86"/>
        <v>-4.0735657145802548</v>
      </c>
      <c r="L134" s="78">
        <f t="shared" si="86"/>
        <v>0.90772776841478731</v>
      </c>
      <c r="M134" s="78">
        <f t="shared" si="86"/>
        <v>1.9230594734282391</v>
      </c>
      <c r="N134" s="78">
        <f t="shared" si="86"/>
        <v>9.2496458201138267</v>
      </c>
      <c r="O134" s="78">
        <f t="shared" si="86"/>
        <v>8.9298334590620385</v>
      </c>
      <c r="P134" s="78">
        <f t="shared" si="86"/>
        <v>2.1249043980642739</v>
      </c>
      <c r="Q134" s="78">
        <f t="shared" si="86"/>
        <v>8.3099231659834629</v>
      </c>
      <c r="R134" s="78">
        <f t="shared" si="86"/>
        <v>0.41492598749958631</v>
      </c>
      <c r="S134" s="78">
        <f t="shared" si="86"/>
        <v>-4.0916386626942085</v>
      </c>
      <c r="T134" s="78">
        <f t="shared" si="86"/>
        <v>-2.5946158076259849</v>
      </c>
      <c r="U134" s="78">
        <f t="shared" si="86"/>
        <v>-0.41965037218231771</v>
      </c>
      <c r="V134" s="78">
        <f t="shared" si="86"/>
        <v>4.3345595090776641</v>
      </c>
      <c r="W134" s="78">
        <f t="shared" si="86"/>
        <v>-2.7365379144489737</v>
      </c>
      <c r="X134" s="78">
        <f t="shared" si="86"/>
        <v>-0.35285615269707193</v>
      </c>
      <c r="Y134" s="78">
        <f t="shared" si="86"/>
        <v>5.8720473131503894</v>
      </c>
      <c r="Z134" s="78">
        <f t="shared" si="86"/>
        <v>1.739415996581144</v>
      </c>
      <c r="AA134" s="78">
        <f t="shared" si="86"/>
        <v>6.5413041128540783</v>
      </c>
      <c r="AB134" s="78">
        <f t="shared" si="86"/>
        <v>-2.0273636647086875</v>
      </c>
      <c r="AC134" s="78">
        <f t="shared" si="86"/>
        <v>-3.8590643924554087</v>
      </c>
      <c r="AD134" s="78">
        <f t="shared" si="86"/>
        <v>-0.80230815427508162</v>
      </c>
      <c r="AE134" s="78">
        <f t="shared" si="86"/>
        <v>-2.1187809833231483</v>
      </c>
      <c r="AF134" s="78">
        <f t="shared" si="86"/>
        <v>0.79835358359869701</v>
      </c>
      <c r="AG134" s="78">
        <f t="shared" si="86"/>
        <v>7.9391750115254069</v>
      </c>
      <c r="AH134" s="78">
        <f t="shared" si="86"/>
        <v>13.823899886527414</v>
      </c>
      <c r="AI134" s="78">
        <f t="shared" si="86"/>
        <v>-5.4883678915543896</v>
      </c>
      <c r="AJ134" s="78">
        <f t="shared" si="86"/>
        <v>1.5529361254965863</v>
      </c>
      <c r="AK134" s="78">
        <f t="shared" si="86"/>
        <v>5.7359024406369059</v>
      </c>
      <c r="AL134" s="78">
        <f t="shared" ref="AL134:BQ134" si="87">AL133/AH133*100-100</f>
        <v>1.6360785033094061</v>
      </c>
      <c r="AM134" s="78">
        <f t="shared" si="87"/>
        <v>16.569199703169659</v>
      </c>
      <c r="AN134" s="78">
        <f t="shared" si="87"/>
        <v>3.6110931363032961</v>
      </c>
      <c r="AO134" s="78">
        <f t="shared" si="87"/>
        <v>13.438103842315613</v>
      </c>
      <c r="AP134" s="78">
        <f t="shared" si="87"/>
        <v>10.592508815564301</v>
      </c>
      <c r="AQ134" s="78">
        <f t="shared" si="87"/>
        <v>0.66555507157603699</v>
      </c>
      <c r="AR134" s="78">
        <f t="shared" si="87"/>
        <v>-3.651606980165738</v>
      </c>
      <c r="AS134" s="78">
        <f t="shared" si="87"/>
        <v>1.1814129539833687</v>
      </c>
      <c r="AT134" s="78">
        <f t="shared" si="87"/>
        <v>0.31221378179047576</v>
      </c>
      <c r="AU134" s="78">
        <f t="shared" si="87"/>
        <v>4.628371207136837</v>
      </c>
      <c r="AV134" s="78">
        <f t="shared" si="87"/>
        <v>3.4795838508581625</v>
      </c>
      <c r="AW134" s="78">
        <f t="shared" si="87"/>
        <v>3.8615633949121531</v>
      </c>
      <c r="AX134" s="78">
        <f t="shared" si="87"/>
        <v>-39.717571034875988</v>
      </c>
      <c r="AY134" s="78">
        <f t="shared" si="87"/>
        <v>-86.557610914326858</v>
      </c>
      <c r="AZ134" s="78">
        <f t="shared" si="87"/>
        <v>-38.153121265986186</v>
      </c>
      <c r="BA134" s="78">
        <f t="shared" si="87"/>
        <v>-76.641905491902605</v>
      </c>
      <c r="BB134" s="78">
        <f t="shared" si="87"/>
        <v>-77.643831815774206</v>
      </c>
      <c r="BC134" s="78">
        <f t="shared" si="87"/>
        <v>221.29505629625481</v>
      </c>
      <c r="BD134" s="78">
        <f t="shared" si="87"/>
        <v>50.148907595342422</v>
      </c>
      <c r="BE134" s="78">
        <f t="shared" si="87"/>
        <v>213.92778130765288</v>
      </c>
      <c r="BF134" s="78">
        <f t="shared" si="87"/>
        <v>328.3007372892352</v>
      </c>
      <c r="BG134" s="78">
        <f t="shared" si="87"/>
        <v>115.79653821906643</v>
      </c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</row>
    <row r="135" spans="1:256" s="62" customFormat="1" ht="12.6" customHeight="1" x14ac:dyDescent="0.2">
      <c r="A135" s="77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</row>
    <row r="136" spans="1:256" ht="12.75" customHeight="1" x14ac:dyDescent="0.2">
      <c r="A136" s="3" t="s">
        <v>46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5"/>
      <c r="M136" s="5"/>
      <c r="N136" s="5"/>
      <c r="O136" s="5"/>
      <c r="P136" s="4"/>
      <c r="Q136" s="4"/>
      <c r="R136" s="4"/>
      <c r="S136" s="5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</row>
    <row r="137" spans="1:256" s="62" customFormat="1" ht="12.6" customHeight="1" x14ac:dyDescent="0.2">
      <c r="A137" s="67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</row>
    <row r="138" spans="1:256" s="62" customFormat="1" ht="12.6" customHeight="1" x14ac:dyDescent="0.2">
      <c r="A138" s="67" t="s">
        <v>47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</row>
    <row r="139" spans="1:256" ht="12.6" customHeight="1" x14ac:dyDescent="0.2">
      <c r="A139" s="36" t="s">
        <v>9</v>
      </c>
      <c r="B139" s="37">
        <v>-0.23368727243287599</v>
      </c>
      <c r="C139" s="37">
        <v>1.0284506816557999</v>
      </c>
      <c r="D139" s="37">
        <v>-0.95040650977902497</v>
      </c>
      <c r="E139" s="37">
        <v>-5.4266584445873498</v>
      </c>
      <c r="F139" s="37">
        <v>-14.2078527035842</v>
      </c>
      <c r="G139" s="37">
        <v>-11.664223207279001</v>
      </c>
      <c r="H139" s="37">
        <v>-12.7966119317903</v>
      </c>
      <c r="I139" s="37">
        <v>-5.36402409644786</v>
      </c>
      <c r="J139" s="37">
        <v>1.9308329795727299</v>
      </c>
      <c r="K139" s="37">
        <v>8.6478624601511402</v>
      </c>
      <c r="L139" s="37">
        <v>0.25255132387988699</v>
      </c>
      <c r="M139" s="37">
        <v>5.2350453531427901</v>
      </c>
      <c r="N139" s="37">
        <v>1.00982415304615</v>
      </c>
      <c r="O139" s="37">
        <v>2.48833328919013</v>
      </c>
      <c r="P139" s="37">
        <v>2.4217089175716402</v>
      </c>
      <c r="Q139" s="37">
        <v>0.47259901483157701</v>
      </c>
      <c r="R139" s="37">
        <v>-0.19840467880231799</v>
      </c>
      <c r="S139" s="37">
        <v>-3.1078847272268701</v>
      </c>
      <c r="T139" s="37">
        <v>-6.5318275997550304</v>
      </c>
      <c r="U139" s="37">
        <v>-3.0354698983711601</v>
      </c>
      <c r="V139" s="37">
        <v>-2.39623636768366</v>
      </c>
      <c r="W139" s="37">
        <v>1.6715223577989999</v>
      </c>
      <c r="X139" s="37">
        <v>3.27515142610312</v>
      </c>
      <c r="Y139" s="37">
        <v>2.5144751274406199</v>
      </c>
      <c r="Z139" s="37">
        <v>9.5457113873097494</v>
      </c>
      <c r="AA139" s="37">
        <v>2.2669350838352198</v>
      </c>
      <c r="AB139" s="37">
        <v>0.70074316120711799</v>
      </c>
      <c r="AC139" s="37">
        <v>2.9646200991007001</v>
      </c>
      <c r="AD139" s="37">
        <v>-1.6132040238838801</v>
      </c>
      <c r="AE139" s="37">
        <v>1.69830170403384</v>
      </c>
      <c r="AF139" s="37">
        <v>2.7028831565465299</v>
      </c>
      <c r="AG139" s="37">
        <v>1.98225023746163</v>
      </c>
      <c r="AH139" s="37">
        <v>2.9694768944817498</v>
      </c>
      <c r="AI139" s="37">
        <v>3.7577155772375099</v>
      </c>
      <c r="AJ139" s="37">
        <v>1.34033199187005</v>
      </c>
      <c r="AK139" s="38">
        <v>2.74817720798666</v>
      </c>
      <c r="AL139" s="38">
        <v>-1.1445389674870901E-2</v>
      </c>
      <c r="AM139" s="38">
        <v>3.3587746765536401</v>
      </c>
      <c r="AN139" s="38">
        <v>1.6939827798666101</v>
      </c>
      <c r="AO139" s="38">
        <v>5.1171975138914796</v>
      </c>
      <c r="AP139" s="38">
        <v>3.5352038810423401</v>
      </c>
      <c r="AQ139" s="38">
        <v>0.77938988208010695</v>
      </c>
      <c r="AR139" s="38">
        <v>3.0135647823180598</v>
      </c>
      <c r="AS139" s="38">
        <v>-0.79222465768926897</v>
      </c>
      <c r="AT139" s="38">
        <v>0.94766621020935504</v>
      </c>
      <c r="AU139" s="38">
        <v>1.44559178885115</v>
      </c>
      <c r="AV139" s="38">
        <v>3.0553638231521298</v>
      </c>
      <c r="AW139" s="38">
        <v>-0.40841380062424898</v>
      </c>
      <c r="AX139" s="38">
        <v>-8.6855146652972106</v>
      </c>
      <c r="AY139" s="38">
        <v>-25.728828179311702</v>
      </c>
      <c r="AZ139" s="38">
        <v>-1.3886935612593001</v>
      </c>
      <c r="BA139" s="38">
        <v>-3.3958916585372201</v>
      </c>
      <c r="BB139" s="38">
        <v>14.268302036803799</v>
      </c>
      <c r="BC139" s="38">
        <v>40.480382441675097</v>
      </c>
      <c r="BD139" s="38">
        <v>6.3327295666505297</v>
      </c>
      <c r="BE139" s="38">
        <v>12.9029432705372</v>
      </c>
      <c r="BF139" s="38">
        <v>11.718936920635</v>
      </c>
      <c r="BG139" s="38">
        <v>13.1695540069254</v>
      </c>
      <c r="BH139" s="39">
        <v>7.4529034023154104</v>
      </c>
    </row>
    <row r="140" spans="1:256" ht="12" customHeight="1" x14ac:dyDescent="0.2">
      <c r="A140" s="36" t="s">
        <v>10</v>
      </c>
      <c r="B140" s="37">
        <v>0.59107908092896999</v>
      </c>
      <c r="C140" s="37">
        <v>3.8574069349726701</v>
      </c>
      <c r="D140" s="37">
        <v>-3.7846574002080202</v>
      </c>
      <c r="E140" s="37">
        <v>-4.2530063553474804</v>
      </c>
      <c r="F140" s="37">
        <v>-9.2335744419730492</v>
      </c>
      <c r="G140" s="37">
        <v>3.4460735498555701</v>
      </c>
      <c r="H140" s="37">
        <v>-4.3826913127565001</v>
      </c>
      <c r="I140" s="37">
        <v>-1.4550556498693401</v>
      </c>
      <c r="J140" s="37">
        <v>-4.9918247475781197</v>
      </c>
      <c r="K140" s="37">
        <v>8.3617800525555896</v>
      </c>
      <c r="L140" s="37">
        <v>-4.2145724328059302</v>
      </c>
      <c r="M140" s="37">
        <v>3.1085696911795799</v>
      </c>
      <c r="N140" s="37">
        <v>-2.3095868919771601</v>
      </c>
      <c r="O140" s="37">
        <v>5.5833329785085999</v>
      </c>
      <c r="P140" s="37">
        <v>-3.2485868846495598</v>
      </c>
      <c r="Q140" s="37">
        <v>4.7323556203160697</v>
      </c>
      <c r="R140" s="37">
        <v>-2.37641534720749</v>
      </c>
      <c r="S140" s="37">
        <v>-0.29412289115120199</v>
      </c>
      <c r="T140" s="37">
        <v>-1.8777026627518101</v>
      </c>
      <c r="U140" s="37">
        <v>-1.9177676717449501</v>
      </c>
      <c r="V140" s="37">
        <v>-3.23324234313707</v>
      </c>
      <c r="W140" s="37">
        <v>4.2296925723724002</v>
      </c>
      <c r="X140" s="37">
        <v>0.29783001755815097</v>
      </c>
      <c r="Y140" s="37">
        <v>2.5806843921515501</v>
      </c>
      <c r="Z140" s="37">
        <v>3.4910270510899699</v>
      </c>
      <c r="AA140" s="37">
        <v>5.0087513191077297</v>
      </c>
      <c r="AB140" s="37">
        <v>-4.9786378176855104</v>
      </c>
      <c r="AC140" s="37">
        <v>-1.0533938064619299</v>
      </c>
      <c r="AD140" s="40">
        <v>1.0767197008378599</v>
      </c>
      <c r="AE140" s="40">
        <v>4.5776291340720698</v>
      </c>
      <c r="AF140" s="40">
        <v>-2.88103830787662</v>
      </c>
      <c r="AG140" s="40">
        <v>1.33104112196311</v>
      </c>
      <c r="AH140" s="40">
        <v>4.2927559155177804</v>
      </c>
      <c r="AI140" s="40">
        <v>8.3798938010025594</v>
      </c>
      <c r="AJ140" s="40">
        <v>-3.6600011142936002</v>
      </c>
      <c r="AK140" s="41">
        <v>-9.5547390065151394E-2</v>
      </c>
      <c r="AL140" s="41">
        <v>8.6471865939586205</v>
      </c>
      <c r="AM140" s="41">
        <v>6.6160212638720504</v>
      </c>
      <c r="AN140" s="41">
        <v>-7.3905368733076102</v>
      </c>
      <c r="AO140" s="38">
        <v>8.7857094279309393</v>
      </c>
      <c r="AP140" s="41">
        <v>-1.74281737263032</v>
      </c>
      <c r="AQ140" s="38">
        <v>6.2447842033029204</v>
      </c>
      <c r="AR140" s="38">
        <v>-6.0423077690521998</v>
      </c>
      <c r="AS140" s="38">
        <v>1.25921829894677</v>
      </c>
      <c r="AT140" s="38">
        <v>1.83314674952812</v>
      </c>
      <c r="AU140" s="38">
        <v>5.4770553219640004</v>
      </c>
      <c r="AV140" s="38">
        <v>-4.6102580714772001</v>
      </c>
      <c r="AW140" s="38">
        <v>0.21945348381715399</v>
      </c>
      <c r="AX140" s="38">
        <v>-8.6009093250768096</v>
      </c>
      <c r="AY140" s="38">
        <v>-13.4410899639955</v>
      </c>
      <c r="AZ140" s="38">
        <v>24.027320899161001</v>
      </c>
      <c r="BA140" s="38">
        <v>3.9778285068242498</v>
      </c>
      <c r="BB140" s="38">
        <v>3.8780503775107702</v>
      </c>
      <c r="BC140" s="38">
        <v>12.189235770280799</v>
      </c>
      <c r="BD140" s="38">
        <v>-1.7433636853827601</v>
      </c>
      <c r="BE140" s="38">
        <v>6.19776961716589</v>
      </c>
      <c r="BF140" s="38">
        <v>-1.8471632477047899</v>
      </c>
      <c r="BG140" s="38">
        <v>6.7116598287414604</v>
      </c>
      <c r="BH140" s="39">
        <v>-2.2691380236667902</v>
      </c>
    </row>
    <row r="141" spans="1:256" s="62" customFormat="1" ht="12" customHeight="1" x14ac:dyDescent="0.2">
      <c r="A141" s="97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5"/>
      <c r="AL141" s="105"/>
      <c r="AM141" s="105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85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</row>
    <row r="142" spans="1:256" s="62" customFormat="1" ht="12" customHeight="1" x14ac:dyDescent="0.2">
      <c r="A142" s="67" t="s">
        <v>48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85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</row>
    <row r="143" spans="1:256" ht="12" customHeight="1" x14ac:dyDescent="0.2">
      <c r="A143" s="36" t="s">
        <v>9</v>
      </c>
      <c r="B143" s="37">
        <v>1.8050855467668701</v>
      </c>
      <c r="C143" s="37">
        <v>0.50879355387877401</v>
      </c>
      <c r="D143" s="37">
        <v>1.13402498205125</v>
      </c>
      <c r="E143" s="37">
        <v>-6.45213214064957</v>
      </c>
      <c r="F143" s="37">
        <v>-13.511933743734399</v>
      </c>
      <c r="G143" s="37">
        <v>-11.8344826524587</v>
      </c>
      <c r="H143" s="37">
        <v>-14.976256963835199</v>
      </c>
      <c r="I143" s="37">
        <v>-7.8028824270736896</v>
      </c>
      <c r="J143" s="37">
        <v>2.8929954010021</v>
      </c>
      <c r="K143" s="37">
        <v>10.5076760377576</v>
      </c>
      <c r="L143" s="37">
        <v>2.5616902626476699</v>
      </c>
      <c r="M143" s="37">
        <v>4.2265670318637403</v>
      </c>
      <c r="N143" s="37">
        <v>4.2597987164897102</v>
      </c>
      <c r="O143" s="37">
        <v>3.4312299766771401</v>
      </c>
      <c r="P143" s="37">
        <v>4.3378084584619296</v>
      </c>
      <c r="Q143" s="37">
        <v>-0.36729716656509098</v>
      </c>
      <c r="R143" s="37">
        <v>0.82472353489107597</v>
      </c>
      <c r="S143" s="37">
        <v>-1.8153457095305801</v>
      </c>
      <c r="T143" s="37">
        <v>-6.8691914938869996</v>
      </c>
      <c r="U143" s="37">
        <v>-3.2547128104517502</v>
      </c>
      <c r="V143" s="37">
        <v>-1.8330044165096799</v>
      </c>
      <c r="W143" s="37">
        <v>4.0171170602870001</v>
      </c>
      <c r="X143" s="37">
        <v>3.6123937870473402</v>
      </c>
      <c r="Y143" s="37">
        <v>3.5879809173869801</v>
      </c>
      <c r="Z143" s="37">
        <v>6.1384384487525399</v>
      </c>
      <c r="AA143" s="37">
        <v>1.61614351257399</v>
      </c>
      <c r="AB143" s="37">
        <v>3.01282470070882</v>
      </c>
      <c r="AC143" s="37">
        <v>4.6718588309085396</v>
      </c>
      <c r="AD143" s="40">
        <v>0.280336221250233</v>
      </c>
      <c r="AE143" s="40">
        <v>5.3573353481502402</v>
      </c>
      <c r="AF143" s="40">
        <v>5.9524616323864201</v>
      </c>
      <c r="AG143" s="40">
        <v>0.57647871493055403</v>
      </c>
      <c r="AH143" s="40">
        <v>3.6118778876228301</v>
      </c>
      <c r="AI143" s="40">
        <v>4.81085854586407</v>
      </c>
      <c r="AJ143" s="40">
        <v>0.27291815508734402</v>
      </c>
      <c r="AK143" s="41">
        <v>1.4126142531755601</v>
      </c>
      <c r="AL143" s="41">
        <v>2.7682104437969901</v>
      </c>
      <c r="AM143" s="41">
        <v>1.6809841886110899</v>
      </c>
      <c r="AN143" s="41">
        <v>3.0242233777039398</v>
      </c>
      <c r="AO143" s="41">
        <v>8.5099597020656592</v>
      </c>
      <c r="AP143" s="41">
        <v>4.6107654558636098</v>
      </c>
      <c r="AQ143" s="41">
        <v>1.5813156380345801</v>
      </c>
      <c r="AR143" s="41">
        <v>6.2582379120079503</v>
      </c>
      <c r="AS143" s="41">
        <v>1.2122761725953399</v>
      </c>
      <c r="AT143" s="41">
        <v>-1.0584315008965699</v>
      </c>
      <c r="AU143" s="41">
        <v>2.07713854421092</v>
      </c>
      <c r="AV143" s="41">
        <v>-0.31437143658465599</v>
      </c>
      <c r="AW143" s="41">
        <v>1.0185837913206199</v>
      </c>
      <c r="AX143" s="41">
        <v>-10.367952881197001</v>
      </c>
      <c r="AY143" s="41">
        <v>-25.035988065652798</v>
      </c>
      <c r="AZ143" s="41">
        <v>-6.4275152210228299</v>
      </c>
      <c r="BA143" s="41">
        <v>-4.2678063698572597</v>
      </c>
      <c r="BB143" s="41">
        <v>15.9065306624275</v>
      </c>
      <c r="BC143" s="41">
        <v>39.0015585751948</v>
      </c>
      <c r="BD143" s="41">
        <v>12.153546882373099</v>
      </c>
      <c r="BE143" s="41">
        <v>20.5219865229211</v>
      </c>
      <c r="BF143" s="41">
        <v>18.5231667311221</v>
      </c>
      <c r="BG143" s="41">
        <v>9.6908926070408992</v>
      </c>
      <c r="BH143" s="42">
        <v>12.659225973796699</v>
      </c>
    </row>
    <row r="144" spans="1:256" ht="12" customHeight="1" x14ac:dyDescent="0.2">
      <c r="A144" s="36" t="s">
        <v>10</v>
      </c>
      <c r="B144" s="37">
        <v>3.9341877559763802E-2</v>
      </c>
      <c r="C144" s="37">
        <v>4.87617626786784</v>
      </c>
      <c r="D144" s="37">
        <v>-6.65052477913639</v>
      </c>
      <c r="E144" s="37">
        <v>-3.42994517693309</v>
      </c>
      <c r="F144" s="37">
        <v>-9.1811188017102197</v>
      </c>
      <c r="G144" s="37">
        <v>3.9862583626975501</v>
      </c>
      <c r="H144" s="37">
        <v>-4.5091402148633204</v>
      </c>
      <c r="I144" s="37">
        <v>-5.0582038291793801</v>
      </c>
      <c r="J144" s="37">
        <v>-6.76174726067363</v>
      </c>
      <c r="K144" s="37">
        <v>11.3079596005218</v>
      </c>
      <c r="L144" s="37">
        <v>-5.9703510050262896</v>
      </c>
      <c r="M144" s="37">
        <v>4.2065509254658098</v>
      </c>
      <c r="N144" s="37">
        <v>-1.02017612917391</v>
      </c>
      <c r="O144" s="37">
        <v>9.1110215084122199</v>
      </c>
      <c r="P144" s="37">
        <v>-2.0541502826463902</v>
      </c>
      <c r="Q144" s="37">
        <v>3.0130354510489301</v>
      </c>
      <c r="R144" s="37">
        <v>-3.1057537543007601</v>
      </c>
      <c r="S144" s="37">
        <v>0.71771674781191597</v>
      </c>
      <c r="T144" s="37">
        <v>-4.2501918822327802</v>
      </c>
      <c r="U144" s="37">
        <v>-1.56442011594659</v>
      </c>
      <c r="V144" s="37">
        <v>-7.2481879258027497</v>
      </c>
      <c r="W144" s="37">
        <v>3.6149906940557499</v>
      </c>
      <c r="X144" s="37">
        <v>0.17019913972529399</v>
      </c>
      <c r="Y144" s="37">
        <v>2.5072037811865502</v>
      </c>
      <c r="Z144" s="37">
        <v>0.455005085189301</v>
      </c>
      <c r="AA144" s="37">
        <v>5.1102442804581001</v>
      </c>
      <c r="AB144" s="37">
        <v>-1.7479192115727999</v>
      </c>
      <c r="AC144" s="37">
        <v>-1.2634748507220199</v>
      </c>
      <c r="AD144" s="40">
        <v>2.9351090214312801</v>
      </c>
      <c r="AE144" s="40">
        <v>8.3561540414615791</v>
      </c>
      <c r="AF144" s="40">
        <v>-3.0370032148359098</v>
      </c>
      <c r="AG144" s="40">
        <v>-1.0947549299182</v>
      </c>
      <c r="AH144" s="40">
        <v>3.6287582518225201</v>
      </c>
      <c r="AI144" s="40">
        <v>11.354684738871599</v>
      </c>
      <c r="AJ144" s="40">
        <v>-2.6934779635746602</v>
      </c>
      <c r="AK144" s="41">
        <v>2.11454293457466</v>
      </c>
      <c r="AL144" s="41">
        <v>0.22688398741322999</v>
      </c>
      <c r="AM144" s="41">
        <v>4.9952786194687997</v>
      </c>
      <c r="AN144" s="41">
        <v>-8.1576141141953702</v>
      </c>
      <c r="AO144" s="41">
        <v>9.6861391011421905</v>
      </c>
      <c r="AP144" s="41">
        <v>-2.1056870849724199</v>
      </c>
      <c r="AQ144" s="41">
        <v>4.8389159122828396</v>
      </c>
      <c r="AR144" s="41">
        <v>-3.08953373665104</v>
      </c>
      <c r="AS144" s="41">
        <v>3.2072872116621598</v>
      </c>
      <c r="AT144" s="41">
        <v>-2.1412891426066198</v>
      </c>
      <c r="AU144" s="41">
        <v>6.1002572787775202</v>
      </c>
      <c r="AV144" s="41">
        <v>-2.54024422348721</v>
      </c>
      <c r="AW144" s="41">
        <v>8.6371641625064193</v>
      </c>
      <c r="AX144" s="41">
        <v>-4.6468833646629504</v>
      </c>
      <c r="AY144" s="41">
        <v>-18.349167501278998</v>
      </c>
      <c r="AZ144" s="41">
        <v>18.3474331611786</v>
      </c>
      <c r="BA144" s="41">
        <v>-5.2882416082087698</v>
      </c>
      <c r="BB144" s="41">
        <v>5.32205447944468</v>
      </c>
      <c r="BC144" s="41">
        <v>17.235833597435999</v>
      </c>
      <c r="BD144" s="41">
        <v>0.88473432390504803</v>
      </c>
      <c r="BE144" s="41">
        <v>10.4794238672552</v>
      </c>
      <c r="BF144" s="41">
        <v>6.6853512537969202</v>
      </c>
      <c r="BG144" s="41">
        <v>12.802210752699899</v>
      </c>
      <c r="BH144" s="42">
        <v>1.23720672567818</v>
      </c>
    </row>
    <row r="145" spans="1:256" s="62" customFormat="1" ht="12" customHeight="1" x14ac:dyDescent="0.2">
      <c r="A145" s="67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85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  <c r="IK145" s="61"/>
      <c r="IL145" s="61"/>
      <c r="IM145" s="61"/>
      <c r="IN145" s="61"/>
      <c r="IO145" s="61"/>
      <c r="IP145" s="61"/>
      <c r="IQ145" s="61"/>
      <c r="IR145" s="61"/>
      <c r="IS145" s="61"/>
      <c r="IT145" s="61"/>
      <c r="IU145" s="61"/>
      <c r="IV145" s="61"/>
    </row>
    <row r="146" spans="1:256" s="62" customFormat="1" ht="12" customHeight="1" x14ac:dyDescent="0.2">
      <c r="A146" s="67" t="s">
        <v>49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85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</row>
    <row r="147" spans="1:256" ht="12" customHeight="1" x14ac:dyDescent="0.2">
      <c r="A147" s="36" t="s">
        <v>9</v>
      </c>
      <c r="B147" s="37">
        <v>-4.2519455416729404</v>
      </c>
      <c r="C147" s="37">
        <v>-0.60916059898813402</v>
      </c>
      <c r="D147" s="37">
        <v>-2.8776271595284699</v>
      </c>
      <c r="E147" s="37">
        <v>-12.744960857932201</v>
      </c>
      <c r="F147" s="37">
        <v>-15.060085736245201</v>
      </c>
      <c r="G147" s="37">
        <v>-14.2240390078305</v>
      </c>
      <c r="H147" s="37">
        <v>-9.3099909207170306</v>
      </c>
      <c r="I147" s="37">
        <v>1.73401125600141</v>
      </c>
      <c r="J147" s="37">
        <v>6.39578791693034</v>
      </c>
      <c r="K147" s="37">
        <v>7.6928456234245104</v>
      </c>
      <c r="L147" s="37">
        <v>1.4928172812456399</v>
      </c>
      <c r="M147" s="37">
        <v>3.21088864194222</v>
      </c>
      <c r="N147" s="37">
        <v>4.0558243420425999</v>
      </c>
      <c r="O147" s="37">
        <v>2.1699922275265799</v>
      </c>
      <c r="P147" s="37">
        <v>0.76081916498815505</v>
      </c>
      <c r="Q147" s="37">
        <v>1.73530737711476</v>
      </c>
      <c r="R147" s="37">
        <v>-5.5909325766451801</v>
      </c>
      <c r="S147" s="37">
        <v>-4.1961768645415702</v>
      </c>
      <c r="T147" s="37">
        <v>-7.76646417523758</v>
      </c>
      <c r="U147" s="37">
        <v>-3.74033093210168</v>
      </c>
      <c r="V147" s="37">
        <v>-2.9650022847753301</v>
      </c>
      <c r="W147" s="37">
        <v>0.67714590484516402</v>
      </c>
      <c r="X147" s="37">
        <v>3.8099273551111001</v>
      </c>
      <c r="Y147" s="37">
        <v>4.1230682360651603</v>
      </c>
      <c r="Z147" s="37">
        <v>7.3490475087843299</v>
      </c>
      <c r="AA147" s="37">
        <v>2.04236005530811</v>
      </c>
      <c r="AB147" s="37">
        <v>-2.1947330292596101</v>
      </c>
      <c r="AC147" s="37">
        <v>0.15566657023715399</v>
      </c>
      <c r="AD147" s="40">
        <v>1.37735357194037</v>
      </c>
      <c r="AE147" s="40">
        <v>7.6350639041327703E-2</v>
      </c>
      <c r="AF147" s="40">
        <v>3.28257534359782</v>
      </c>
      <c r="AG147" s="40">
        <v>3.4130339288221001</v>
      </c>
      <c r="AH147" s="40">
        <v>4.1544028025523803</v>
      </c>
      <c r="AI147" s="40">
        <v>5.8335608028379502</v>
      </c>
      <c r="AJ147" s="40">
        <v>2.57427526832566</v>
      </c>
      <c r="AK147" s="41">
        <v>3.1293629329980202</v>
      </c>
      <c r="AL147" s="41">
        <v>-3.2022453225729901</v>
      </c>
      <c r="AM147" s="41">
        <v>2.39903370039722</v>
      </c>
      <c r="AN147" s="41">
        <v>3.8083437866574101</v>
      </c>
      <c r="AO147" s="41">
        <v>7.6316128606164604</v>
      </c>
      <c r="AP147" s="41">
        <v>4.3385327588276699</v>
      </c>
      <c r="AQ147" s="41">
        <v>4.8438222396949699</v>
      </c>
      <c r="AR147" s="41">
        <v>0.73116900570877397</v>
      </c>
      <c r="AS147" s="41">
        <v>4.7391283282841101</v>
      </c>
      <c r="AT147" s="41">
        <v>0.385664960439358</v>
      </c>
      <c r="AU147" s="41">
        <v>3.3130942776027199</v>
      </c>
      <c r="AV147" s="41">
        <v>1.02150706266973</v>
      </c>
      <c r="AW147" s="41">
        <v>-0.86062945404463398</v>
      </c>
      <c r="AX147" s="41">
        <v>-7.9200051711133197</v>
      </c>
      <c r="AY147" s="41">
        <v>-24.384736370870399</v>
      </c>
      <c r="AZ147" s="41">
        <v>-3.5536092984000498</v>
      </c>
      <c r="BA147" s="41">
        <v>-3.7913409211558098</v>
      </c>
      <c r="BB147" s="41">
        <v>6.7082196338350499</v>
      </c>
      <c r="BC147" s="41">
        <v>37.004480891306002</v>
      </c>
      <c r="BD147" s="41">
        <v>9.3332960325551895</v>
      </c>
      <c r="BE147" s="41">
        <v>15.476501480270599</v>
      </c>
      <c r="BF147" s="41">
        <v>11.0854911759654</v>
      </c>
      <c r="BG147" s="41">
        <v>6.5738391212212397</v>
      </c>
      <c r="BH147" s="42">
        <v>7.66619944002269</v>
      </c>
    </row>
    <row r="148" spans="1:256" ht="12" customHeight="1" x14ac:dyDescent="0.2">
      <c r="A148" s="36" t="s">
        <v>10</v>
      </c>
      <c r="B148" s="37">
        <v>-2.1427608926801699E-2</v>
      </c>
      <c r="C148" s="37">
        <v>3.9003369755713302</v>
      </c>
      <c r="D148" s="37">
        <v>-4.5972644243817902</v>
      </c>
      <c r="E148" s="37">
        <v>-8.0856767473819797</v>
      </c>
      <c r="F148" s="37">
        <v>-9.01048318539641</v>
      </c>
      <c r="G148" s="37">
        <v>3.2515800671711301</v>
      </c>
      <c r="H148" s="37">
        <v>-4.0925638589372202</v>
      </c>
      <c r="I148" s="37">
        <v>-2.4495901522703298</v>
      </c>
      <c r="J148" s="37">
        <v>-0.59254445814201595</v>
      </c>
      <c r="K148" s="37">
        <v>9.6291694741807898</v>
      </c>
      <c r="L148" s="37">
        <v>-2.5544282247881802</v>
      </c>
      <c r="M148" s="37">
        <v>4.72620773643016</v>
      </c>
      <c r="N148" s="37">
        <v>-0.57321307328155702</v>
      </c>
      <c r="O148" s="37">
        <v>3.7585965218503299</v>
      </c>
      <c r="P148" s="37">
        <v>-3.0751192539377201</v>
      </c>
      <c r="Q148" s="37">
        <v>0.98144800594888104</v>
      </c>
      <c r="R148" s="37">
        <v>-3.4470273135983001</v>
      </c>
      <c r="S148" s="37">
        <v>-1.11610965108714</v>
      </c>
      <c r="T148" s="37">
        <v>-4.7134016618171</v>
      </c>
      <c r="U148" s="37">
        <v>0.36859447548278101</v>
      </c>
      <c r="V148" s="37">
        <v>-4.9397722171558298</v>
      </c>
      <c r="W148" s="37">
        <v>3.3089848418302998</v>
      </c>
      <c r="X148" s="37">
        <v>-3.4004206680945499</v>
      </c>
      <c r="Y148" s="37">
        <v>3.0068023506291102</v>
      </c>
      <c r="Z148" s="37">
        <v>2.2419298098551699</v>
      </c>
      <c r="AA148" s="37">
        <v>6.5233249977646004</v>
      </c>
      <c r="AB148" s="37">
        <v>-3.4286757673353301</v>
      </c>
      <c r="AC148" s="37">
        <v>-0.573995901238053</v>
      </c>
      <c r="AD148" s="40">
        <v>1.36689974299203</v>
      </c>
      <c r="AE148" s="40">
        <v>8.1097915440140707</v>
      </c>
      <c r="AF148" s="40">
        <v>-1.1787796071646901</v>
      </c>
      <c r="AG148" s="40">
        <v>1.1375876393778199</v>
      </c>
      <c r="AH148" s="40">
        <v>5.1612460558754503</v>
      </c>
      <c r="AI148" s="40">
        <v>8.3653162838801691</v>
      </c>
      <c r="AJ148" s="40">
        <v>-2.5341058700280401</v>
      </c>
      <c r="AK148" s="41">
        <v>-3.27028081422579</v>
      </c>
      <c r="AL148" s="41">
        <v>7.2719262943416503</v>
      </c>
      <c r="AM148" s="41">
        <v>4.9429719942665598</v>
      </c>
      <c r="AN148" s="41">
        <v>-3.27217695109124</v>
      </c>
      <c r="AO148" s="41">
        <v>8.0901679937699704</v>
      </c>
      <c r="AP148" s="41">
        <v>4.0342046281844297</v>
      </c>
      <c r="AQ148" s="41">
        <v>8.2654075023898201</v>
      </c>
      <c r="AR148" s="41">
        <v>-5.7445190714552599</v>
      </c>
      <c r="AS148" s="41">
        <v>1.15056778164167</v>
      </c>
      <c r="AT148" s="41">
        <v>3.4959098060604399</v>
      </c>
      <c r="AU148" s="41">
        <v>4.9579617378374596</v>
      </c>
      <c r="AV148" s="41">
        <v>-6.2402116460311703</v>
      </c>
      <c r="AW148" s="41">
        <v>2.6855390107446202</v>
      </c>
      <c r="AX148" s="41">
        <v>-8.2964137778352107</v>
      </c>
      <c r="AY148" s="41">
        <v>-14.2704007742679</v>
      </c>
      <c r="AZ148" s="41">
        <v>14.8662830164007</v>
      </c>
      <c r="BA148" s="41">
        <v>-9.1591855868001293</v>
      </c>
      <c r="BB148" s="41">
        <v>1.55393218057966</v>
      </c>
      <c r="BC148" s="41">
        <v>25.145534879101501</v>
      </c>
      <c r="BD148" s="41">
        <v>0.97546629600632195</v>
      </c>
      <c r="BE148" s="41">
        <v>12.4330938424</v>
      </c>
      <c r="BF148" s="41">
        <v>-0.149770895970436</v>
      </c>
      <c r="BG148" s="41">
        <v>4.7376030830215701</v>
      </c>
      <c r="BH148" s="42">
        <v>-6.9158340982389204</v>
      </c>
    </row>
    <row r="149" spans="1:256" s="62" customFormat="1" ht="12" customHeight="1" x14ac:dyDescent="0.2">
      <c r="A149" s="77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5"/>
      <c r="AL149" s="105"/>
      <c r="AM149" s="105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85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</row>
    <row r="150" spans="1:256" s="62" customFormat="1" ht="12" customHeight="1" x14ac:dyDescent="0.2">
      <c r="A150" s="67" t="s">
        <v>50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85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</row>
    <row r="151" spans="1:256" ht="12" customHeight="1" x14ac:dyDescent="0.2">
      <c r="A151" s="36" t="s">
        <v>9</v>
      </c>
      <c r="B151" s="37">
        <v>-0.486809781527059</v>
      </c>
      <c r="C151" s="37">
        <v>1.7137041116507199</v>
      </c>
      <c r="D151" s="37">
        <v>0.51828333222221801</v>
      </c>
      <c r="E151" s="37">
        <v>-9.4664768262919008</v>
      </c>
      <c r="F151" s="37">
        <v>-13.455827305754701</v>
      </c>
      <c r="G151" s="37">
        <v>-20.112463178068399</v>
      </c>
      <c r="H151" s="37">
        <v>-13.385041086921801</v>
      </c>
      <c r="I151" s="37">
        <v>-8.9833377204268299</v>
      </c>
      <c r="J151" s="37">
        <v>8.3270613797790105</v>
      </c>
      <c r="K151" s="37">
        <v>12.8324483389219</v>
      </c>
      <c r="L151" s="37">
        <v>1.9795437562560501</v>
      </c>
      <c r="M151" s="37">
        <v>13.681476704080501</v>
      </c>
      <c r="N151" s="37">
        <v>4.0343774318504098</v>
      </c>
      <c r="O151" s="37">
        <v>6.19394337150701</v>
      </c>
      <c r="P151" s="37">
        <v>2.09692230591941</v>
      </c>
      <c r="Q151" s="37">
        <v>1.0864002761879701</v>
      </c>
      <c r="R151" s="37">
        <v>3.0546897328894298</v>
      </c>
      <c r="S151" s="37">
        <v>0.61368648528307101</v>
      </c>
      <c r="T151" s="37">
        <v>-1.8593089973049599</v>
      </c>
      <c r="U151" s="37">
        <v>-2.1832691473830401</v>
      </c>
      <c r="V151" s="37">
        <v>-2.6047972579727401</v>
      </c>
      <c r="W151" s="37">
        <v>6.4336603775223802</v>
      </c>
      <c r="X151" s="37">
        <v>0.63317495460697903</v>
      </c>
      <c r="Y151" s="37">
        <v>4.3401298581619896</v>
      </c>
      <c r="Z151" s="37">
        <v>12.201028491757301</v>
      </c>
      <c r="AA151" s="37">
        <v>3.54463349824616</v>
      </c>
      <c r="AB151" s="37">
        <v>5.1853804756478601</v>
      </c>
      <c r="AC151" s="37">
        <v>8.3174939007952098</v>
      </c>
      <c r="AD151" s="40">
        <v>-3.2338867495578998</v>
      </c>
      <c r="AE151" s="40">
        <v>6.2027810083240498</v>
      </c>
      <c r="AF151" s="40">
        <v>5.5300982941947101</v>
      </c>
      <c r="AG151" s="40">
        <v>-0.34271043564107401</v>
      </c>
      <c r="AH151" s="40">
        <v>-1.29480225682377</v>
      </c>
      <c r="AI151" s="40">
        <v>4.6953597342896201</v>
      </c>
      <c r="AJ151" s="40">
        <v>-3.2164735055260598</v>
      </c>
      <c r="AK151" s="41">
        <v>-2.2319038822731798</v>
      </c>
      <c r="AL151" s="41">
        <v>2.3469053951021102</v>
      </c>
      <c r="AM151" s="41">
        <v>-0.71167939266916702</v>
      </c>
      <c r="AN151" s="41">
        <v>1.9107138318229799</v>
      </c>
      <c r="AO151" s="41">
        <v>8.3321860460045993</v>
      </c>
      <c r="AP151" s="41">
        <v>4.0887292623378997</v>
      </c>
      <c r="AQ151" s="41">
        <v>-1.5660847224408101</v>
      </c>
      <c r="AR151" s="41">
        <v>1.0304495575473001</v>
      </c>
      <c r="AS151" s="41">
        <v>-4.30518303243944</v>
      </c>
      <c r="AT151" s="41">
        <v>-4.3009179009372698</v>
      </c>
      <c r="AU151" s="41">
        <v>0.49075541249912102</v>
      </c>
      <c r="AV151" s="41">
        <v>0.59598540513355502</v>
      </c>
      <c r="AW151" s="41">
        <v>1.47416933507612</v>
      </c>
      <c r="AX151" s="41">
        <v>-15.584811461550901</v>
      </c>
      <c r="AY151" s="41">
        <v>-33.410386292241803</v>
      </c>
      <c r="AZ151" s="41">
        <v>-3.2926437577301302</v>
      </c>
      <c r="BA151" s="41">
        <v>-10.2265420413482</v>
      </c>
      <c r="BB151" s="41">
        <v>1.76391051161498</v>
      </c>
      <c r="BC151" s="41">
        <v>37.926419922062401</v>
      </c>
      <c r="BD151" s="41">
        <v>3.2153122688950302</v>
      </c>
      <c r="BE151" s="41">
        <v>10.1703432723112</v>
      </c>
      <c r="BF151" s="41">
        <v>13.878906554612</v>
      </c>
      <c r="BG151" s="41">
        <v>2.44620399625915</v>
      </c>
      <c r="BH151" s="42">
        <v>3.6871678631876099</v>
      </c>
    </row>
    <row r="152" spans="1:256" ht="12" customHeight="1" x14ac:dyDescent="0.2">
      <c r="A152" s="36" t="s">
        <v>10</v>
      </c>
      <c r="B152" s="37">
        <v>0.65796176864860501</v>
      </c>
      <c r="C152" s="37">
        <v>4.6275937501445599</v>
      </c>
      <c r="D152" s="37">
        <v>-4.6244596286522297</v>
      </c>
      <c r="E152" s="37">
        <v>-6.5073273091681401</v>
      </c>
      <c r="F152" s="37">
        <v>-11.588299737363799</v>
      </c>
      <c r="G152" s="37">
        <v>-4.3801960312422201</v>
      </c>
      <c r="H152" s="37">
        <v>-2.4890230866010699</v>
      </c>
      <c r="I152" s="37">
        <v>-1.2182514290781601</v>
      </c>
      <c r="J152" s="37">
        <v>-2.5315197361028901</v>
      </c>
      <c r="K152" s="37">
        <v>6.6119693037770499</v>
      </c>
      <c r="L152" s="37">
        <v>-1.3652981528324899</v>
      </c>
      <c r="M152" s="37">
        <v>6.1015250295334598</v>
      </c>
      <c r="N152" s="37">
        <v>-3.4718273290038102</v>
      </c>
      <c r="O152" s="37">
        <v>15.2405889206373</v>
      </c>
      <c r="P152" s="37">
        <v>-3.47152272953277</v>
      </c>
      <c r="Q152" s="37">
        <v>0.94114311757394697</v>
      </c>
      <c r="R152" s="37">
        <v>0.26037545927661798</v>
      </c>
      <c r="S152" s="37">
        <v>0.45999988902552003</v>
      </c>
      <c r="T152" s="37">
        <v>-0.305447451257712</v>
      </c>
      <c r="U152" s="37">
        <v>-1.6694516193858699</v>
      </c>
      <c r="V152" s="37">
        <v>0.95768498356294096</v>
      </c>
      <c r="W152" s="37">
        <v>0.866774815917427</v>
      </c>
      <c r="X152" s="37">
        <v>-0.60397603397432498</v>
      </c>
      <c r="Y152" s="37">
        <v>0.37057093563458698</v>
      </c>
      <c r="Z152" s="37">
        <v>7.3454462411501202</v>
      </c>
      <c r="AA152" s="37">
        <v>-1.69617802751423</v>
      </c>
      <c r="AB152" s="37">
        <v>-3.4175744572040401</v>
      </c>
      <c r="AC152" s="37">
        <v>-5.27858625722914</v>
      </c>
      <c r="AD152" s="40">
        <v>12.318863654938401</v>
      </c>
      <c r="AE152" s="40">
        <v>2.19327623741869</v>
      </c>
      <c r="AF152" s="40">
        <v>-3.24756055509159</v>
      </c>
      <c r="AG152" s="40">
        <v>1.11351118849083</v>
      </c>
      <c r="AH152" s="40">
        <v>10.5598688225598</v>
      </c>
      <c r="AI152" s="40">
        <v>6.7589278668632797</v>
      </c>
      <c r="AJ152" s="40">
        <v>-4.4801224467489398</v>
      </c>
      <c r="AK152" s="41">
        <v>3.5059498468795098</v>
      </c>
      <c r="AL152" s="41">
        <v>7.98670294908064</v>
      </c>
      <c r="AM152" s="41">
        <v>6.9373701254756304</v>
      </c>
      <c r="AN152" s="41">
        <v>-9.6606399877910096</v>
      </c>
      <c r="AO152" s="41">
        <v>5.2792023816471598</v>
      </c>
      <c r="AP152" s="41">
        <v>5.5618294888113899</v>
      </c>
      <c r="AQ152" s="41">
        <v>-3.14812958032919</v>
      </c>
      <c r="AR152" s="41">
        <v>-8.07292633898148</v>
      </c>
      <c r="AS152" s="41">
        <v>7.0207273088147799</v>
      </c>
      <c r="AT152" s="41">
        <v>2.8201114558119298</v>
      </c>
      <c r="AU152" s="41">
        <v>-1.9511981293204499</v>
      </c>
      <c r="AV152" s="41">
        <v>-4.8203471048947097</v>
      </c>
      <c r="AW152" s="41">
        <v>12.521065975487801</v>
      </c>
      <c r="AX152" s="41">
        <v>-1.39075877385169</v>
      </c>
      <c r="AY152" s="41">
        <v>-18.672228241393402</v>
      </c>
      <c r="AZ152" s="41">
        <v>30.482102177212401</v>
      </c>
      <c r="BA152" s="41">
        <v>-9.6131280414542708</v>
      </c>
      <c r="BB152" s="41">
        <v>3.8583171474550899</v>
      </c>
      <c r="BC152" s="41">
        <v>21.698477955700302</v>
      </c>
      <c r="BD152" s="41">
        <v>11.9956973688586</v>
      </c>
      <c r="BE152" s="41">
        <v>10.307401859342701</v>
      </c>
      <c r="BF152" s="41">
        <v>11.730905542196</v>
      </c>
      <c r="BG152" s="41">
        <v>8.6299531005369197</v>
      </c>
      <c r="BH152" s="42">
        <v>-8.3419757888775301</v>
      </c>
    </row>
    <row r="153" spans="1:256" s="62" customFormat="1" ht="12" customHeight="1" x14ac:dyDescent="0.2">
      <c r="A153" s="79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</row>
    <row r="154" spans="1:256" s="62" customFormat="1" ht="12" customHeight="1" x14ac:dyDescent="0.2">
      <c r="A154" s="106" t="s">
        <v>51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</row>
    <row r="155" spans="1:256" s="62" customFormat="1" ht="12" customHeight="1" x14ac:dyDescent="0.2">
      <c r="A155" s="106" t="s">
        <v>52</v>
      </c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79"/>
      <c r="AP155" s="79"/>
      <c r="AQ155" s="79"/>
      <c r="AR155" s="79"/>
      <c r="AS155" s="79"/>
      <c r="AT155" s="79"/>
      <c r="AU155" s="79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</row>
    <row r="156" spans="1:256" s="62" customFormat="1" ht="12" customHeight="1" x14ac:dyDescent="0.2">
      <c r="A156" s="108" t="s">
        <v>53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</row>
    <row r="157" spans="1:256" s="62" customFormat="1" ht="12" customHeight="1" x14ac:dyDescent="0.2">
      <c r="A157" s="106" t="s">
        <v>54</v>
      </c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</row>
    <row r="158" spans="1:256" s="62" customFormat="1" ht="12.75" customHeight="1" x14ac:dyDescent="0.2">
      <c r="A158" s="109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</row>
    <row r="159" spans="1:256" s="62" customFormat="1" ht="12" customHeight="1" x14ac:dyDescent="0.2">
      <c r="A159" s="111" t="s">
        <v>55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</row>
    <row r="160" spans="1:256" s="62" customFormat="1" ht="12" customHeight="1" x14ac:dyDescent="0.2">
      <c r="A160" s="79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</row>
  </sheetData>
  <mergeCells count="17">
    <mergeCell ref="BF9:BH9"/>
    <mergeCell ref="AH9:AK9"/>
    <mergeCell ref="AL9:AO9"/>
    <mergeCell ref="AP9:AR9"/>
    <mergeCell ref="AT9:AW9"/>
    <mergeCell ref="AX9:BA9"/>
    <mergeCell ref="BB9:BE9"/>
    <mergeCell ref="A2:BH5"/>
    <mergeCell ref="A9:A10"/>
    <mergeCell ref="B9:E9"/>
    <mergeCell ref="F9:I9"/>
    <mergeCell ref="J9:M9"/>
    <mergeCell ref="N9:Q9"/>
    <mergeCell ref="R9:U9"/>
    <mergeCell ref="V9:Y9"/>
    <mergeCell ref="Z9:AC9"/>
    <mergeCell ref="AD9:AG9"/>
  </mergeCells>
  <pageMargins left="0.23622047244094491" right="0.23622047244094491" top="1.0437007874015749" bottom="1.0437007874015749" header="0.74803149606299213" footer="0.74803149606299213"/>
  <pageSetup paperSiz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6"/>
  <sheetViews>
    <sheetView workbookViewId="0"/>
  </sheetViews>
  <sheetFormatPr defaultRowHeight="12" customHeight="1" x14ac:dyDescent="0.2"/>
  <cols>
    <col min="1" max="1" width="41.625" style="12" customWidth="1"/>
    <col min="2" max="5" width="9" style="1" hidden="1" customWidth="1"/>
    <col min="6" max="12" width="9" style="1" customWidth="1"/>
    <col min="13" max="14" width="9.75" style="1" customWidth="1"/>
    <col min="15" max="16" width="10.25" style="1" customWidth="1"/>
    <col min="17" max="20" width="8.5" style="61" customWidth="1"/>
    <col min="21" max="256" width="8.5" style="1" customWidth="1"/>
    <col min="257" max="1024" width="10.75" customWidth="1"/>
  </cols>
  <sheetData>
    <row r="1" spans="1:256" s="62" customFormat="1" ht="12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</row>
    <row r="2" spans="1:256" s="62" customFormat="1" ht="13.9" customHeight="1" x14ac:dyDescent="0.2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s="62" customFormat="1" ht="13.9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s="62" customFormat="1" ht="13.9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spans="1:256" s="62" customFormat="1" ht="13.9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s="62" customFormat="1" ht="13.9" customHeight="1" x14ac:dyDescent="0.2">
      <c r="A6" s="119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s="62" customFormat="1" ht="13.9" customHeight="1" x14ac:dyDescent="0.2">
      <c r="A7" s="66" t="s">
        <v>1</v>
      </c>
      <c r="B7" s="122"/>
      <c r="C7" s="122"/>
      <c r="D7" s="122"/>
      <c r="E7" s="122"/>
      <c r="F7" s="122"/>
      <c r="G7" s="122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s="62" customFormat="1" ht="8.25" customHeight="1" x14ac:dyDescent="0.2">
      <c r="A8" s="67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s="74" customFormat="1" ht="20.45" customHeight="1" x14ac:dyDescent="0.2">
      <c r="A9" s="125" t="s">
        <v>57</v>
      </c>
      <c r="B9" s="127">
        <v>2008</v>
      </c>
      <c r="C9" s="127">
        <v>2009</v>
      </c>
      <c r="D9" s="127">
        <v>2010</v>
      </c>
      <c r="E9" s="127">
        <v>2011</v>
      </c>
      <c r="F9" s="127">
        <v>2012</v>
      </c>
      <c r="G9" s="127">
        <v>2013</v>
      </c>
      <c r="H9" s="127">
        <v>2014</v>
      </c>
      <c r="I9" s="127">
        <v>2015</v>
      </c>
      <c r="J9" s="127">
        <v>2016</v>
      </c>
      <c r="K9" s="127">
        <v>2017</v>
      </c>
      <c r="L9" s="127">
        <v>2018</v>
      </c>
      <c r="M9" s="127">
        <v>2019</v>
      </c>
      <c r="N9" s="127">
        <v>2020</v>
      </c>
      <c r="O9" s="127">
        <v>2021</v>
      </c>
      <c r="P9" s="127">
        <v>2022</v>
      </c>
    </row>
    <row r="10" spans="1:256" s="6" customFormat="1" ht="12.6" customHeight="1" x14ac:dyDescent="0.2">
      <c r="A10" s="3" t="s">
        <v>58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247"/>
      <c r="R10" s="247"/>
      <c r="S10" s="248"/>
      <c r="T10" s="247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256" s="91" customFormat="1" ht="12.6" customHeight="1" x14ac:dyDescent="0.2">
      <c r="A11" s="154"/>
      <c r="L11" s="228"/>
      <c r="M11" s="228"/>
      <c r="N11" s="228"/>
      <c r="O11" s="228"/>
      <c r="P11" s="228"/>
    </row>
    <row r="12" spans="1:256" s="91" customFormat="1" ht="12.6" customHeight="1" x14ac:dyDescent="0.2">
      <c r="A12" s="154" t="s">
        <v>59</v>
      </c>
      <c r="B12" s="90">
        <v>844667</v>
      </c>
      <c r="C12" s="90">
        <v>848803</v>
      </c>
      <c r="D12" s="90">
        <v>852008</v>
      </c>
      <c r="E12" s="90">
        <v>853311</v>
      </c>
      <c r="F12" s="90">
        <v>854270</v>
      </c>
      <c r="G12" s="90">
        <v>854685</v>
      </c>
      <c r="H12" s="90">
        <v>854245</v>
      </c>
      <c r="I12" s="90">
        <v>852177</v>
      </c>
      <c r="J12" s="229">
        <v>851353</v>
      </c>
      <c r="K12" s="229">
        <v>850607</v>
      </c>
      <c r="L12" s="229">
        <v>851057</v>
      </c>
      <c r="M12" s="229">
        <v>848829</v>
      </c>
      <c r="N12" s="229">
        <v>843545</v>
      </c>
      <c r="O12" s="228">
        <v>839396</v>
      </c>
      <c r="P12" s="228"/>
    </row>
    <row r="13" spans="1:256" s="91" customFormat="1" ht="12.6" customHeight="1" x14ac:dyDescent="0.2">
      <c r="A13" s="160" t="s">
        <v>60</v>
      </c>
      <c r="B13" s="165"/>
      <c r="C13" s="165">
        <f t="shared" ref="C13:O13" si="0">C12/B12*100-100</f>
        <v>0.48966042239131014</v>
      </c>
      <c r="D13" s="165">
        <f t="shared" si="0"/>
        <v>0.37759055988256307</v>
      </c>
      <c r="E13" s="165">
        <f t="shared" si="0"/>
        <v>0.15293283631139332</v>
      </c>
      <c r="F13" s="165">
        <f t="shared" si="0"/>
        <v>0.11238575384591343</v>
      </c>
      <c r="G13" s="165">
        <f t="shared" si="0"/>
        <v>4.8579488920367453E-2</v>
      </c>
      <c r="H13" s="165">
        <f t="shared" si="0"/>
        <v>-5.1480954971722781E-2</v>
      </c>
      <c r="I13" s="165">
        <f t="shared" si="0"/>
        <v>-0.24208511609667482</v>
      </c>
      <c r="J13" s="165">
        <f t="shared" si="0"/>
        <v>-9.6693527283647995E-2</v>
      </c>
      <c r="K13" s="165">
        <f t="shared" si="0"/>
        <v>-8.7625227138445894E-2</v>
      </c>
      <c r="L13" s="165">
        <f t="shared" si="0"/>
        <v>5.2903397221044202E-2</v>
      </c>
      <c r="M13" s="165">
        <f t="shared" si="0"/>
        <v>-0.26179210088160687</v>
      </c>
      <c r="N13" s="165">
        <f t="shared" si="0"/>
        <v>-0.62250465052441939</v>
      </c>
      <c r="O13" s="165">
        <f t="shared" si="0"/>
        <v>-0.49185283535555868</v>
      </c>
      <c r="P13" s="165"/>
    </row>
    <row r="14" spans="1:256" s="91" customFormat="1" ht="8.25" customHeight="1" x14ac:dyDescent="0.2">
      <c r="A14" s="230"/>
      <c r="B14" s="90"/>
      <c r="C14" s="90"/>
      <c r="D14" s="90"/>
      <c r="E14" s="90"/>
      <c r="F14" s="90"/>
      <c r="G14" s="90"/>
      <c r="H14" s="90"/>
      <c r="I14" s="90"/>
      <c r="J14" s="229"/>
      <c r="K14" s="229"/>
      <c r="L14" s="229"/>
      <c r="M14" s="229"/>
      <c r="N14" s="229"/>
      <c r="O14" s="229"/>
      <c r="P14" s="229"/>
    </row>
    <row r="15" spans="1:256" s="91" customFormat="1" ht="12.6" customHeight="1" x14ac:dyDescent="0.2">
      <c r="A15" s="154" t="s">
        <v>61</v>
      </c>
      <c r="B15" s="90">
        <v>58430</v>
      </c>
      <c r="C15" s="90">
        <v>63839</v>
      </c>
      <c r="D15" s="90">
        <v>68404</v>
      </c>
      <c r="E15" s="90">
        <v>71387</v>
      </c>
      <c r="F15" s="90">
        <v>75118</v>
      </c>
      <c r="G15" s="90">
        <v>77813</v>
      </c>
      <c r="H15" s="90">
        <v>79195</v>
      </c>
      <c r="I15" s="90">
        <v>78982</v>
      </c>
      <c r="J15" s="229">
        <v>80114</v>
      </c>
      <c r="K15" s="229">
        <v>81809</v>
      </c>
      <c r="L15" s="229">
        <v>84200</v>
      </c>
      <c r="M15" s="229">
        <v>86215</v>
      </c>
      <c r="N15" s="229">
        <v>90523</v>
      </c>
      <c r="O15" s="228">
        <v>91600</v>
      </c>
      <c r="P15" s="228"/>
    </row>
    <row r="16" spans="1:256" s="91" customFormat="1" ht="12.6" customHeight="1" x14ac:dyDescent="0.2">
      <c r="A16" s="160" t="s">
        <v>60</v>
      </c>
      <c r="B16" s="165"/>
      <c r="C16" s="165">
        <f t="shared" ref="C16:O16" si="1">C15/B15*100-100</f>
        <v>9.2572308745507428</v>
      </c>
      <c r="D16" s="165">
        <f t="shared" si="1"/>
        <v>7.150801234355157</v>
      </c>
      <c r="E16" s="165">
        <f t="shared" si="1"/>
        <v>4.3608560902871147</v>
      </c>
      <c r="F16" s="165">
        <f t="shared" si="1"/>
        <v>5.2264417891212673</v>
      </c>
      <c r="G16" s="165">
        <f t="shared" si="1"/>
        <v>3.587688703107105</v>
      </c>
      <c r="H16" s="165">
        <f t="shared" si="1"/>
        <v>1.776052844640347</v>
      </c>
      <c r="I16" s="165">
        <f t="shared" si="1"/>
        <v>-0.2689563735084306</v>
      </c>
      <c r="J16" s="165">
        <f t="shared" si="1"/>
        <v>1.4332379529513162</v>
      </c>
      <c r="K16" s="165">
        <f t="shared" si="1"/>
        <v>2.1157350775145431</v>
      </c>
      <c r="L16" s="165">
        <f t="shared" si="1"/>
        <v>2.9226613208815735</v>
      </c>
      <c r="M16" s="165">
        <f t="shared" si="1"/>
        <v>2.3931116389548635</v>
      </c>
      <c r="N16" s="165">
        <f t="shared" si="1"/>
        <v>4.9968102998318074</v>
      </c>
      <c r="O16" s="165">
        <f t="shared" si="1"/>
        <v>1.1897528804834252</v>
      </c>
      <c r="P16" s="165"/>
    </row>
    <row r="17" spans="1:256" s="62" customFormat="1" ht="12.6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2.6" customHeight="1" x14ac:dyDescent="0.2">
      <c r="A18" s="3" t="s">
        <v>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256" s="62" customFormat="1" ht="12.6" customHeight="1" x14ac:dyDescent="0.2">
      <c r="A19" s="67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76"/>
      <c r="M19" s="76"/>
      <c r="N19" s="76"/>
      <c r="O19" s="76"/>
      <c r="P19" s="76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s="62" customFormat="1" ht="12.6" customHeight="1" x14ac:dyDescent="0.2">
      <c r="A20" s="67" t="s">
        <v>8</v>
      </c>
      <c r="B20" s="82">
        <v>101031</v>
      </c>
      <c r="C20" s="82">
        <v>100219</v>
      </c>
      <c r="D20" s="82">
        <v>100407</v>
      </c>
      <c r="E20" s="82">
        <v>101212</v>
      </c>
      <c r="F20" s="82">
        <v>99257</v>
      </c>
      <c r="G20" s="82">
        <v>98657</v>
      </c>
      <c r="H20" s="82">
        <v>98775</v>
      </c>
      <c r="I20" s="82">
        <v>99063</v>
      </c>
      <c r="J20" s="83">
        <v>99832</v>
      </c>
      <c r="K20" s="83">
        <v>100179</v>
      </c>
      <c r="L20" s="82">
        <v>100333</v>
      </c>
      <c r="M20" s="82">
        <v>100618</v>
      </c>
      <c r="N20" s="82">
        <v>100256</v>
      </c>
      <c r="O20" s="84">
        <v>100508</v>
      </c>
      <c r="P20" s="84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s="62" customFormat="1" ht="12.6" customHeight="1" x14ac:dyDescent="0.2">
      <c r="A21" s="77" t="s">
        <v>60</v>
      </c>
      <c r="B21" s="78" t="s">
        <v>21</v>
      </c>
      <c r="C21" s="78">
        <f t="shared" ref="C21:O21" si="2">C20/B20*100-100</f>
        <v>-0.80371371163306549</v>
      </c>
      <c r="D21" s="78">
        <f t="shared" si="2"/>
        <v>0.1875891796964595</v>
      </c>
      <c r="E21" s="78">
        <f t="shared" si="2"/>
        <v>0.80173693069207275</v>
      </c>
      <c r="F21" s="78">
        <f t="shared" si="2"/>
        <v>-1.9315891396277038</v>
      </c>
      <c r="G21" s="78">
        <f t="shared" si="2"/>
        <v>-0.6044913708856825</v>
      </c>
      <c r="H21" s="78">
        <f t="shared" si="2"/>
        <v>0.11960631278064682</v>
      </c>
      <c r="I21" s="78">
        <f t="shared" si="2"/>
        <v>0.29157175398633228</v>
      </c>
      <c r="J21" s="78">
        <f t="shared" si="2"/>
        <v>0.7762736844230318</v>
      </c>
      <c r="K21" s="78">
        <f t="shared" si="2"/>
        <v>0.34758394102092893</v>
      </c>
      <c r="L21" s="78">
        <f t="shared" si="2"/>
        <v>0.15372483254974156</v>
      </c>
      <c r="M21" s="78">
        <f t="shared" si="2"/>
        <v>0.28405409984750918</v>
      </c>
      <c r="N21" s="78">
        <f t="shared" si="2"/>
        <v>-0.35977658073107932</v>
      </c>
      <c r="O21" s="78">
        <f t="shared" si="2"/>
        <v>0.25135652729014168</v>
      </c>
      <c r="P21" s="78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s="62" customFormat="1" ht="6" customHeight="1" x14ac:dyDescent="0.2">
      <c r="A22" s="79"/>
      <c r="B22" s="82"/>
      <c r="C22" s="82"/>
      <c r="D22" s="82"/>
      <c r="E22" s="82"/>
      <c r="F22" s="82"/>
      <c r="G22" s="82"/>
      <c r="H22" s="82"/>
      <c r="I22" s="82"/>
      <c r="J22" s="83"/>
      <c r="K22" s="83"/>
      <c r="L22" s="84"/>
      <c r="M22" s="82"/>
      <c r="N22" s="82"/>
      <c r="O22" s="84"/>
      <c r="P22" s="84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s="62" customFormat="1" ht="12.6" customHeight="1" x14ac:dyDescent="0.2">
      <c r="A23" s="132" t="s">
        <v>11</v>
      </c>
      <c r="B23" s="82">
        <v>80372</v>
      </c>
      <c r="C23" s="82">
        <v>79383</v>
      </c>
      <c r="D23" s="82">
        <v>79190</v>
      </c>
      <c r="E23" s="82">
        <v>79725</v>
      </c>
      <c r="F23" s="82">
        <v>77921</v>
      </c>
      <c r="G23" s="82">
        <v>77157</v>
      </c>
      <c r="H23" s="82">
        <v>76954</v>
      </c>
      <c r="I23" s="82">
        <v>77119</v>
      </c>
      <c r="J23" s="83">
        <v>77615</v>
      </c>
      <c r="K23" s="83">
        <v>77601</v>
      </c>
      <c r="L23" s="82">
        <v>77449</v>
      </c>
      <c r="M23" s="82">
        <v>77514</v>
      </c>
      <c r="N23" s="82">
        <v>77089</v>
      </c>
      <c r="O23" s="84">
        <v>77016</v>
      </c>
      <c r="P23" s="84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s="86" customFormat="1" ht="13.5" customHeight="1" x14ac:dyDescent="0.2">
      <c r="A24" s="77"/>
      <c r="B24" s="78" t="s">
        <v>21</v>
      </c>
      <c r="C24" s="78">
        <f t="shared" ref="C24:O24" si="3">C23/B23*100-100</f>
        <v>-1.2305280445926456</v>
      </c>
      <c r="D24" s="78">
        <f t="shared" si="3"/>
        <v>-0.24312510235189677</v>
      </c>
      <c r="E24" s="78">
        <f t="shared" si="3"/>
        <v>0.67559035231721509</v>
      </c>
      <c r="F24" s="78">
        <f t="shared" si="3"/>
        <v>-2.2627783004076463</v>
      </c>
      <c r="G24" s="78">
        <f t="shared" si="3"/>
        <v>-0.98048022997650719</v>
      </c>
      <c r="H24" s="78">
        <f t="shared" si="3"/>
        <v>-0.26309991316406922</v>
      </c>
      <c r="I24" s="78">
        <f t="shared" si="3"/>
        <v>0.2144138056501248</v>
      </c>
      <c r="J24" s="78">
        <f t="shared" si="3"/>
        <v>0.64316186672546394</v>
      </c>
      <c r="K24" s="78">
        <f t="shared" si="3"/>
        <v>-1.8037750434842792E-2</v>
      </c>
      <c r="L24" s="78">
        <f t="shared" si="3"/>
        <v>-0.19587376451333682</v>
      </c>
      <c r="M24" s="78">
        <f t="shared" si="3"/>
        <v>8.392619659389311E-2</v>
      </c>
      <c r="N24" s="78">
        <f t="shared" si="3"/>
        <v>-0.54828805119075241</v>
      </c>
      <c r="O24" s="78">
        <f t="shared" si="3"/>
        <v>-9.4695741286045632E-2</v>
      </c>
      <c r="P24" s="78"/>
    </row>
    <row r="25" spans="1:256" s="86" customFormat="1" ht="13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8"/>
      <c r="P25" s="88"/>
    </row>
    <row r="26" spans="1:256" s="86" customFormat="1" ht="12.6" customHeight="1" x14ac:dyDescent="0.2">
      <c r="A26" s="67" t="s">
        <v>12</v>
      </c>
      <c r="B26" s="82">
        <v>91774</v>
      </c>
      <c r="C26" s="82">
        <v>90849</v>
      </c>
      <c r="D26" s="82">
        <v>90596</v>
      </c>
      <c r="E26" s="82">
        <v>90998</v>
      </c>
      <c r="F26" s="82">
        <v>89544</v>
      </c>
      <c r="G26" s="82">
        <v>88865</v>
      </c>
      <c r="H26" s="82">
        <v>88938</v>
      </c>
      <c r="I26" s="82">
        <v>89065</v>
      </c>
      <c r="J26" s="83">
        <v>89537</v>
      </c>
      <c r="K26" s="83">
        <v>89956</v>
      </c>
      <c r="L26" s="82">
        <v>90031</v>
      </c>
      <c r="M26" s="82">
        <v>90074</v>
      </c>
      <c r="N26" s="82">
        <v>89854</v>
      </c>
      <c r="O26" s="84">
        <v>90428</v>
      </c>
      <c r="P26" s="84"/>
    </row>
    <row r="27" spans="1:256" s="86" customFormat="1" ht="12.6" customHeight="1" x14ac:dyDescent="0.2">
      <c r="A27" s="77" t="s">
        <v>60</v>
      </c>
      <c r="B27" s="78" t="s">
        <v>21</v>
      </c>
      <c r="C27" s="78">
        <f t="shared" ref="C27:O27" si="4">C26/B26*100-100</f>
        <v>-1.0079107372458367</v>
      </c>
      <c r="D27" s="78">
        <f t="shared" si="4"/>
        <v>-0.27848407797553421</v>
      </c>
      <c r="E27" s="78">
        <f t="shared" si="4"/>
        <v>0.44372819992052825</v>
      </c>
      <c r="F27" s="78">
        <f t="shared" si="4"/>
        <v>-1.5978373151058207</v>
      </c>
      <c r="G27" s="78">
        <f t="shared" si="4"/>
        <v>-0.75828642901814192</v>
      </c>
      <c r="H27" s="78">
        <f t="shared" si="4"/>
        <v>8.2147077026959892E-2</v>
      </c>
      <c r="I27" s="78">
        <f t="shared" si="4"/>
        <v>0.14279610515191621</v>
      </c>
      <c r="J27" s="78">
        <f t="shared" si="4"/>
        <v>0.52995003649020589</v>
      </c>
      <c r="K27" s="78">
        <f t="shared" si="4"/>
        <v>0.46796296503121937</v>
      </c>
      <c r="L27" s="78">
        <f t="shared" si="4"/>
        <v>8.337409400152751E-2</v>
      </c>
      <c r="M27" s="78">
        <f t="shared" si="4"/>
        <v>4.7761326654153891E-2</v>
      </c>
      <c r="N27" s="78">
        <f t="shared" si="4"/>
        <v>-0.24424362191088278</v>
      </c>
      <c r="O27" s="78">
        <f t="shared" si="4"/>
        <v>0.63881407616801766</v>
      </c>
      <c r="P27" s="78"/>
    </row>
    <row r="28" spans="1:256" s="86" customFormat="1" ht="6.75" customHeight="1" x14ac:dyDescent="0.2">
      <c r="A28" s="79"/>
      <c r="B28" s="82"/>
      <c r="C28" s="82"/>
      <c r="D28" s="82"/>
      <c r="E28" s="82"/>
      <c r="F28" s="82"/>
      <c r="G28" s="82"/>
      <c r="H28" s="82"/>
      <c r="I28" s="82"/>
      <c r="J28" s="83"/>
      <c r="K28" s="83"/>
      <c r="L28" s="84"/>
      <c r="M28" s="82"/>
      <c r="N28" s="82"/>
      <c r="O28" s="84"/>
      <c r="P28" s="84"/>
    </row>
    <row r="29" spans="1:256" s="86" customFormat="1" ht="12.6" customHeight="1" x14ac:dyDescent="0.2">
      <c r="A29" s="132" t="s">
        <v>11</v>
      </c>
      <c r="B29" s="82">
        <v>72000</v>
      </c>
      <c r="C29" s="82">
        <v>70861</v>
      </c>
      <c r="D29" s="82">
        <v>70229</v>
      </c>
      <c r="E29" s="82">
        <v>70371</v>
      </c>
      <c r="F29" s="82">
        <v>68961</v>
      </c>
      <c r="G29" s="82">
        <v>68078</v>
      </c>
      <c r="H29" s="82">
        <v>67795</v>
      </c>
      <c r="I29" s="82">
        <v>67748</v>
      </c>
      <c r="J29" s="83">
        <v>67899</v>
      </c>
      <c r="K29" s="83">
        <v>67955</v>
      </c>
      <c r="L29" s="82">
        <v>67715</v>
      </c>
      <c r="M29" s="82">
        <v>67557</v>
      </c>
      <c r="N29" s="82">
        <v>67252</v>
      </c>
      <c r="O29" s="84">
        <v>67530</v>
      </c>
      <c r="P29" s="84"/>
    </row>
    <row r="30" spans="1:256" s="86" customFormat="1" ht="12.6" customHeight="1" x14ac:dyDescent="0.2">
      <c r="A30" s="77" t="s">
        <v>60</v>
      </c>
      <c r="B30" s="78" t="s">
        <v>21</v>
      </c>
      <c r="C30" s="78">
        <f t="shared" ref="C30:O30" si="5">C29/B29*100-100</f>
        <v>-1.5819444444444457</v>
      </c>
      <c r="D30" s="78">
        <f t="shared" si="5"/>
        <v>-0.89188693357418458</v>
      </c>
      <c r="E30" s="78">
        <f t="shared" si="5"/>
        <v>0.20219567415169593</v>
      </c>
      <c r="F30" s="78">
        <f t="shared" si="5"/>
        <v>-2.0036662829858898</v>
      </c>
      <c r="G30" s="78">
        <f t="shared" si="5"/>
        <v>-1.2804338684183847</v>
      </c>
      <c r="H30" s="78">
        <f t="shared" si="5"/>
        <v>-0.41569963864978376</v>
      </c>
      <c r="I30" s="78">
        <f t="shared" si="5"/>
        <v>-6.932664650784659E-2</v>
      </c>
      <c r="J30" s="78">
        <f t="shared" si="5"/>
        <v>0.22288480840761338</v>
      </c>
      <c r="K30" s="78">
        <f t="shared" si="5"/>
        <v>8.2475441464538335E-2</v>
      </c>
      <c r="L30" s="78">
        <f t="shared" si="5"/>
        <v>-0.3531748951511986</v>
      </c>
      <c r="M30" s="78">
        <f t="shared" si="5"/>
        <v>-0.23333087203721448</v>
      </c>
      <c r="N30" s="78">
        <f t="shared" si="5"/>
        <v>-0.45147061000339761</v>
      </c>
      <c r="O30" s="78">
        <f t="shared" si="5"/>
        <v>0.41337060607861531</v>
      </c>
      <c r="P30" s="78"/>
    </row>
    <row r="31" spans="1:256" s="86" customFormat="1" ht="5.25" customHeight="1" x14ac:dyDescent="0.2">
      <c r="A31" s="67"/>
      <c r="B31" s="82"/>
      <c r="C31" s="82"/>
      <c r="D31" s="82"/>
      <c r="E31" s="82"/>
      <c r="F31" s="82"/>
      <c r="G31" s="82"/>
      <c r="H31" s="82"/>
      <c r="I31" s="82"/>
      <c r="J31" s="83"/>
      <c r="K31" s="83"/>
      <c r="L31" s="84"/>
      <c r="M31" s="82"/>
      <c r="N31" s="82"/>
      <c r="O31" s="84"/>
      <c r="P31" s="84"/>
    </row>
    <row r="32" spans="1:256" s="62" customFormat="1" ht="12.6" customHeight="1" x14ac:dyDescent="0.2">
      <c r="A32" s="67" t="s">
        <v>13</v>
      </c>
      <c r="B32" s="82">
        <v>5288</v>
      </c>
      <c r="C32" s="82">
        <v>4801</v>
      </c>
      <c r="D32" s="82">
        <v>5254</v>
      </c>
      <c r="E32" s="82">
        <v>4827</v>
      </c>
      <c r="F32" s="82">
        <v>4904</v>
      </c>
      <c r="G32" s="82">
        <v>4593</v>
      </c>
      <c r="H32" s="82">
        <v>4690</v>
      </c>
      <c r="I32" s="82">
        <v>4731</v>
      </c>
      <c r="J32" s="82">
        <v>4629</v>
      </c>
      <c r="K32" s="82">
        <v>4351</v>
      </c>
      <c r="L32" s="82">
        <v>4341</v>
      </c>
      <c r="M32" s="82">
        <v>4363</v>
      </c>
      <c r="N32" s="82">
        <v>3498</v>
      </c>
      <c r="O32" s="84">
        <v>4142</v>
      </c>
      <c r="P32" s="84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s="62" customFormat="1" ht="12.6" customHeight="1" x14ac:dyDescent="0.2">
      <c r="A33" s="77" t="s">
        <v>60</v>
      </c>
      <c r="B33" s="78" t="s">
        <v>21</v>
      </c>
      <c r="C33" s="78">
        <f t="shared" ref="C33:O33" si="6">C32/B32*100-100</f>
        <v>-9.2095310136157309</v>
      </c>
      <c r="D33" s="78">
        <f t="shared" si="6"/>
        <v>9.435534263695061</v>
      </c>
      <c r="E33" s="78">
        <f t="shared" si="6"/>
        <v>-8.1271412257327711</v>
      </c>
      <c r="F33" s="78">
        <f t="shared" si="6"/>
        <v>1.5951937020924021</v>
      </c>
      <c r="G33" s="78">
        <f t="shared" si="6"/>
        <v>-6.3417618270799352</v>
      </c>
      <c r="H33" s="78">
        <f t="shared" si="6"/>
        <v>2.1119094273895058</v>
      </c>
      <c r="I33" s="78">
        <f t="shared" si="6"/>
        <v>0.87420042643924489</v>
      </c>
      <c r="J33" s="78">
        <f t="shared" si="6"/>
        <v>-2.1559923906150971</v>
      </c>
      <c r="K33" s="78">
        <f t="shared" si="6"/>
        <v>-6.0056167638798854</v>
      </c>
      <c r="L33" s="78">
        <f t="shared" si="6"/>
        <v>-0.22983222247758306</v>
      </c>
      <c r="M33" s="78">
        <f t="shared" si="6"/>
        <v>0.5067956692006419</v>
      </c>
      <c r="N33" s="78">
        <f t="shared" si="6"/>
        <v>-19.825807930323165</v>
      </c>
      <c r="O33" s="78">
        <f t="shared" si="6"/>
        <v>18.410520297312758</v>
      </c>
      <c r="P33" s="78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256" s="62" customFormat="1" ht="8.25" customHeight="1" x14ac:dyDescent="0.2">
      <c r="A34" s="67"/>
      <c r="B34" s="82"/>
      <c r="C34" s="82"/>
      <c r="D34" s="82"/>
      <c r="E34" s="82"/>
      <c r="F34" s="82"/>
      <c r="G34" s="82"/>
      <c r="H34" s="82"/>
      <c r="I34" s="82"/>
      <c r="J34" s="83"/>
      <c r="K34" s="83"/>
      <c r="L34" s="84"/>
      <c r="M34" s="82"/>
      <c r="N34" s="82"/>
      <c r="O34" s="84"/>
      <c r="P34" s="84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s="62" customFormat="1" ht="13.9" customHeight="1" x14ac:dyDescent="0.2">
      <c r="A35" s="67" t="s">
        <v>14</v>
      </c>
      <c r="B35" s="82">
        <v>6107</v>
      </c>
      <c r="C35" s="82">
        <v>5849</v>
      </c>
      <c r="D35" s="82">
        <v>5467</v>
      </c>
      <c r="E35" s="82">
        <v>4344</v>
      </c>
      <c r="F35" s="82">
        <v>6767</v>
      </c>
      <c r="G35" s="82">
        <v>5356</v>
      </c>
      <c r="H35" s="82">
        <v>4931</v>
      </c>
      <c r="I35" s="82">
        <v>4595</v>
      </c>
      <c r="J35" s="83">
        <v>4180</v>
      </c>
      <c r="K35" s="83">
        <v>4411</v>
      </c>
      <c r="L35" s="82">
        <v>4534</v>
      </c>
      <c r="M35" s="82">
        <v>4341</v>
      </c>
      <c r="N35" s="82">
        <v>3965</v>
      </c>
      <c r="O35" s="84">
        <v>4249</v>
      </c>
      <c r="P35" s="84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s="62" customFormat="1" ht="12.6" customHeight="1" x14ac:dyDescent="0.2">
      <c r="A36" s="77" t="s">
        <v>60</v>
      </c>
      <c r="B36" s="78" t="s">
        <v>21</v>
      </c>
      <c r="C36" s="78">
        <f t="shared" ref="C36:O36" si="7">C35/B35*100-100</f>
        <v>-4.2246602259701973</v>
      </c>
      <c r="D36" s="78">
        <f t="shared" si="7"/>
        <v>-6.5310309454607562</v>
      </c>
      <c r="E36" s="78">
        <f t="shared" si="7"/>
        <v>-20.541430400585327</v>
      </c>
      <c r="F36" s="78">
        <f t="shared" si="7"/>
        <v>55.778084714548783</v>
      </c>
      <c r="G36" s="78">
        <f t="shared" si="7"/>
        <v>-20.851189596571601</v>
      </c>
      <c r="H36" s="78">
        <f t="shared" si="7"/>
        <v>-7.9350261389096346</v>
      </c>
      <c r="I36" s="78">
        <f t="shared" si="7"/>
        <v>-6.8140336645710846</v>
      </c>
      <c r="J36" s="78">
        <f t="shared" si="7"/>
        <v>-9.0315560391730116</v>
      </c>
      <c r="K36" s="78">
        <f t="shared" si="7"/>
        <v>5.526315789473685</v>
      </c>
      <c r="L36" s="78">
        <f t="shared" si="7"/>
        <v>2.7884833371117708</v>
      </c>
      <c r="M36" s="78">
        <f t="shared" si="7"/>
        <v>-4.2567269519188358</v>
      </c>
      <c r="N36" s="78">
        <f t="shared" si="7"/>
        <v>-8.6615987099746548</v>
      </c>
      <c r="O36" s="78">
        <f t="shared" si="7"/>
        <v>7.1626733921816026</v>
      </c>
      <c r="P36" s="78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s="62" customFormat="1" ht="12.6" customHeight="1" x14ac:dyDescent="0.2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88"/>
      <c r="P37" s="88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s="62" customFormat="1" ht="12.6" customHeight="1" x14ac:dyDescent="0.2">
      <c r="A38" s="132" t="s">
        <v>15</v>
      </c>
      <c r="B38" s="78"/>
      <c r="C38" s="82">
        <v>5436</v>
      </c>
      <c r="D38" s="82">
        <v>4965</v>
      </c>
      <c r="E38" s="82">
        <v>4311</v>
      </c>
      <c r="F38" s="82">
        <v>6590</v>
      </c>
      <c r="G38" s="82">
        <v>4887</v>
      </c>
      <c r="H38" s="82">
        <v>4913</v>
      </c>
      <c r="I38" s="82">
        <v>4476</v>
      </c>
      <c r="J38" s="82">
        <v>4176</v>
      </c>
      <c r="K38" s="82">
        <v>4157</v>
      </c>
      <c r="L38" s="82">
        <v>4452</v>
      </c>
      <c r="M38" s="82">
        <v>4336</v>
      </c>
      <c r="N38" s="82">
        <v>3670</v>
      </c>
      <c r="O38" s="84">
        <v>3507</v>
      </c>
      <c r="P38" s="84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1:256" s="62" customFormat="1" ht="12.6" customHeight="1" x14ac:dyDescent="0.2">
      <c r="A39" s="77" t="s">
        <v>60</v>
      </c>
      <c r="B39" s="78"/>
      <c r="C39" s="78" t="s">
        <v>21</v>
      </c>
      <c r="D39" s="78">
        <f t="shared" ref="D39:O39" si="8">D38/C38*100-100</f>
        <v>-8.6644591611479029</v>
      </c>
      <c r="E39" s="78">
        <f t="shared" si="8"/>
        <v>-13.17220543806647</v>
      </c>
      <c r="F39" s="78">
        <f t="shared" si="8"/>
        <v>52.864764555787531</v>
      </c>
      <c r="G39" s="78">
        <f t="shared" si="8"/>
        <v>-25.842185128983303</v>
      </c>
      <c r="H39" s="78">
        <f t="shared" si="8"/>
        <v>0.53202373644363377</v>
      </c>
      <c r="I39" s="78">
        <f t="shared" si="8"/>
        <v>-8.8947689802564582</v>
      </c>
      <c r="J39" s="78">
        <f t="shared" si="8"/>
        <v>-6.702412868632706</v>
      </c>
      <c r="K39" s="78">
        <f t="shared" si="8"/>
        <v>-0.45498084291187979</v>
      </c>
      <c r="L39" s="78">
        <f t="shared" si="8"/>
        <v>7.0964637960067449</v>
      </c>
      <c r="M39" s="78">
        <f t="shared" si="8"/>
        <v>-2.6055705300988308</v>
      </c>
      <c r="N39" s="78">
        <f t="shared" si="8"/>
        <v>-15.359778597785976</v>
      </c>
      <c r="O39" s="78">
        <f t="shared" si="8"/>
        <v>-4.4414168937329777</v>
      </c>
      <c r="P39" s="78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s="62" customFormat="1" ht="12.6" customHeight="1" x14ac:dyDescent="0.2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88"/>
      <c r="P40" s="88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s="62" customFormat="1" ht="6.75" customHeight="1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8"/>
      <c r="P41" s="88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s="62" customFormat="1" ht="12.6" customHeight="1" x14ac:dyDescent="0.2">
      <c r="A42" s="67" t="s">
        <v>16</v>
      </c>
      <c r="B42" s="78"/>
      <c r="C42" s="78"/>
      <c r="D42" s="78"/>
      <c r="E42" s="82">
        <v>6483</v>
      </c>
      <c r="F42" s="82">
        <v>6088</v>
      </c>
      <c r="G42" s="82">
        <v>5713</v>
      </c>
      <c r="H42" s="82">
        <v>5597</v>
      </c>
      <c r="I42" s="82">
        <v>5507</v>
      </c>
      <c r="J42" s="82">
        <v>5411</v>
      </c>
      <c r="K42" s="82">
        <v>5191</v>
      </c>
      <c r="L42" s="82">
        <v>5155</v>
      </c>
      <c r="M42" s="82">
        <v>5140</v>
      </c>
      <c r="N42" s="82">
        <v>4998</v>
      </c>
      <c r="O42" s="84">
        <v>5099</v>
      </c>
      <c r="P42" s="84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s="62" customFormat="1" ht="12.6" customHeight="1" x14ac:dyDescent="0.2">
      <c r="A43" s="77" t="s">
        <v>60</v>
      </c>
      <c r="B43" s="78"/>
      <c r="C43" s="78"/>
      <c r="D43" s="78"/>
      <c r="E43" s="78" t="s">
        <v>21</v>
      </c>
      <c r="F43" s="78">
        <f t="shared" ref="F43:O43" si="9">F42/E42*100-100</f>
        <v>-6.0928582446398281</v>
      </c>
      <c r="G43" s="78">
        <f t="shared" si="9"/>
        <v>-6.1596583442838408</v>
      </c>
      <c r="H43" s="78">
        <f t="shared" si="9"/>
        <v>-2.0304568527918718</v>
      </c>
      <c r="I43" s="78">
        <f t="shared" si="9"/>
        <v>-1.6080042880114291</v>
      </c>
      <c r="J43" s="78">
        <f t="shared" si="9"/>
        <v>-1.74323588160523</v>
      </c>
      <c r="K43" s="78">
        <f t="shared" si="9"/>
        <v>-4.0657919053779352</v>
      </c>
      <c r="L43" s="78">
        <f t="shared" si="9"/>
        <v>-0.69350799460605117</v>
      </c>
      <c r="M43" s="78">
        <f t="shared" si="9"/>
        <v>-0.29097963142579886</v>
      </c>
      <c r="N43" s="78">
        <f t="shared" si="9"/>
        <v>-2.7626459143968845</v>
      </c>
      <c r="O43" s="78">
        <f t="shared" si="9"/>
        <v>2.0208083233293337</v>
      </c>
      <c r="P43" s="78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s="62" customFormat="1" ht="6.75" customHeight="1" x14ac:dyDescent="0.2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88"/>
      <c r="P44" s="88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s="62" customFormat="1" ht="12.6" customHeight="1" x14ac:dyDescent="0.2">
      <c r="A45" s="67" t="s">
        <v>17</v>
      </c>
      <c r="B45" s="78"/>
      <c r="C45" s="82">
        <v>16171</v>
      </c>
      <c r="D45" s="82">
        <v>16070</v>
      </c>
      <c r="E45" s="82">
        <v>16185</v>
      </c>
      <c r="F45" s="82">
        <v>15957</v>
      </c>
      <c r="G45" s="82">
        <v>15889</v>
      </c>
      <c r="H45" s="82">
        <v>13418</v>
      </c>
      <c r="I45" s="82">
        <v>13470</v>
      </c>
      <c r="J45" s="83">
        <v>13639</v>
      </c>
      <c r="K45" s="83">
        <v>13713</v>
      </c>
      <c r="L45" s="82">
        <v>13735</v>
      </c>
      <c r="M45" s="82">
        <v>13732</v>
      </c>
      <c r="N45" s="82">
        <v>13628</v>
      </c>
      <c r="O45" s="84">
        <v>13805</v>
      </c>
      <c r="P45" s="84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s="62" customFormat="1" ht="12.6" customHeight="1" x14ac:dyDescent="0.2">
      <c r="A46" s="77" t="s">
        <v>60</v>
      </c>
      <c r="B46" s="78"/>
      <c r="C46" s="78" t="s">
        <v>21</v>
      </c>
      <c r="D46" s="78">
        <f t="shared" ref="D46:O46" si="10">D45/C45*100-100</f>
        <v>-0.62457485622410047</v>
      </c>
      <c r="E46" s="78">
        <f t="shared" si="10"/>
        <v>0.71561916614810173</v>
      </c>
      <c r="F46" s="78">
        <f t="shared" si="10"/>
        <v>-1.4087117701575522</v>
      </c>
      <c r="G46" s="78">
        <f t="shared" si="10"/>
        <v>-0.4261452654007627</v>
      </c>
      <c r="H46" s="78">
        <f t="shared" si="10"/>
        <v>-15.551639499024489</v>
      </c>
      <c r="I46" s="78">
        <f t="shared" si="10"/>
        <v>0.38753912654642875</v>
      </c>
      <c r="J46" s="78">
        <f t="shared" si="10"/>
        <v>1.2546399406087687</v>
      </c>
      <c r="K46" s="78">
        <f t="shared" si="10"/>
        <v>0.54256177139086503</v>
      </c>
      <c r="L46" s="78">
        <f t="shared" si="10"/>
        <v>0.1604317071392245</v>
      </c>
      <c r="M46" s="78">
        <f t="shared" si="10"/>
        <v>-2.1842009464862144E-2</v>
      </c>
      <c r="N46" s="78">
        <f t="shared" si="10"/>
        <v>-0.75735508301775667</v>
      </c>
      <c r="O46" s="78">
        <f t="shared" si="10"/>
        <v>1.2987965952450793</v>
      </c>
      <c r="P46" s="78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s="62" customFormat="1" ht="6.7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88"/>
      <c r="P47" s="88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s="62" customFormat="1" ht="12.6" customHeight="1" x14ac:dyDescent="0.2">
      <c r="A48" s="67" t="s">
        <v>18</v>
      </c>
      <c r="B48" s="78"/>
      <c r="C48" s="78"/>
      <c r="D48" s="78"/>
      <c r="E48" s="82">
        <v>5536</v>
      </c>
      <c r="F48" s="82">
        <v>6501</v>
      </c>
      <c r="G48" s="82">
        <v>6109</v>
      </c>
      <c r="H48" s="82">
        <v>6425</v>
      </c>
      <c r="I48" s="82">
        <v>6769</v>
      </c>
      <c r="J48" s="82">
        <v>7161</v>
      </c>
      <c r="K48" s="82">
        <v>7514</v>
      </c>
      <c r="L48" s="82">
        <v>7757</v>
      </c>
      <c r="M48" s="82">
        <v>8047</v>
      </c>
      <c r="N48" s="82">
        <v>8297</v>
      </c>
      <c r="O48" s="84">
        <v>8450</v>
      </c>
      <c r="P48" s="84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s="62" customFormat="1" ht="12.6" customHeight="1" x14ac:dyDescent="0.2">
      <c r="A49" s="77" t="s">
        <v>60</v>
      </c>
      <c r="B49" s="78"/>
      <c r="C49" s="78"/>
      <c r="D49" s="78"/>
      <c r="E49" s="78" t="s">
        <v>21</v>
      </c>
      <c r="F49" s="78">
        <f t="shared" ref="F49:O49" si="11">F48/E48*100-100</f>
        <v>17.431358381502889</v>
      </c>
      <c r="G49" s="78">
        <f t="shared" si="11"/>
        <v>-6.029841562836495</v>
      </c>
      <c r="H49" s="78">
        <f t="shared" si="11"/>
        <v>5.1726960222622438</v>
      </c>
      <c r="I49" s="78">
        <f t="shared" si="11"/>
        <v>5.3540856031128357</v>
      </c>
      <c r="J49" s="78">
        <f t="shared" si="11"/>
        <v>5.7911065149948371</v>
      </c>
      <c r="K49" s="78">
        <f t="shared" si="11"/>
        <v>4.9294791230275052</v>
      </c>
      <c r="L49" s="78">
        <f t="shared" si="11"/>
        <v>3.2339632685653612</v>
      </c>
      <c r="M49" s="78">
        <f t="shared" si="11"/>
        <v>3.7385587211551012</v>
      </c>
      <c r="N49" s="78">
        <f t="shared" si="11"/>
        <v>3.1067478563439721</v>
      </c>
      <c r="O49" s="78">
        <f t="shared" si="11"/>
        <v>1.8440400144630615</v>
      </c>
      <c r="P49" s="78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s="62" customFormat="1" ht="6.75" customHeight="1" x14ac:dyDescent="0.2">
      <c r="A50" s="6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88"/>
      <c r="P50" s="88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s="62" customFormat="1" ht="12.6" customHeight="1" x14ac:dyDescent="0.2">
      <c r="A51" s="67" t="s">
        <v>19</v>
      </c>
      <c r="B51" s="82">
        <v>21864</v>
      </c>
      <c r="C51" s="82">
        <v>21248</v>
      </c>
      <c r="D51" s="82">
        <v>20935</v>
      </c>
      <c r="E51" s="82">
        <v>20718</v>
      </c>
      <c r="F51" s="82">
        <v>20293</v>
      </c>
      <c r="G51" s="82">
        <v>19823</v>
      </c>
      <c r="H51" s="82">
        <v>19496</v>
      </c>
      <c r="I51" s="82">
        <v>19243</v>
      </c>
      <c r="J51" s="82">
        <v>19076</v>
      </c>
      <c r="K51" s="82">
        <v>19009</v>
      </c>
      <c r="L51" s="82">
        <v>18722</v>
      </c>
      <c r="M51" s="82">
        <v>18508</v>
      </c>
      <c r="N51" s="82">
        <v>18451</v>
      </c>
      <c r="O51" s="84">
        <v>18473</v>
      </c>
      <c r="P51" s="84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s="62" customFormat="1" ht="12.6" customHeight="1" x14ac:dyDescent="0.2">
      <c r="A52" s="77" t="s">
        <v>60</v>
      </c>
      <c r="B52" s="78" t="s">
        <v>21</v>
      </c>
      <c r="C52" s="78">
        <f t="shared" ref="C52:O52" si="12">C51/B51*100-100</f>
        <v>-2.8174167581412348</v>
      </c>
      <c r="D52" s="78">
        <f t="shared" si="12"/>
        <v>-1.4730798192771175</v>
      </c>
      <c r="E52" s="78">
        <f t="shared" si="12"/>
        <v>-1.0365416766181141</v>
      </c>
      <c r="F52" s="78">
        <f t="shared" si="12"/>
        <v>-2.0513563085239923</v>
      </c>
      <c r="G52" s="78">
        <f t="shared" si="12"/>
        <v>-2.3160695806435712</v>
      </c>
      <c r="H52" s="78">
        <f t="shared" si="12"/>
        <v>-1.6495989507138091</v>
      </c>
      <c r="I52" s="78">
        <f t="shared" si="12"/>
        <v>-1.2977020927369693</v>
      </c>
      <c r="J52" s="78">
        <f t="shared" si="12"/>
        <v>-0.86784804864106491</v>
      </c>
      <c r="K52" s="78">
        <f t="shared" si="12"/>
        <v>-0.35122667225833482</v>
      </c>
      <c r="L52" s="78">
        <f t="shared" si="12"/>
        <v>-1.5098111420905838</v>
      </c>
      <c r="M52" s="78">
        <f t="shared" si="12"/>
        <v>-1.1430402734750658</v>
      </c>
      <c r="N52" s="78">
        <f t="shared" si="12"/>
        <v>-0.30797492976010687</v>
      </c>
      <c r="O52" s="78">
        <f t="shared" si="12"/>
        <v>0.11923472982493877</v>
      </c>
      <c r="P52" s="78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s="62" customFormat="1" ht="6.75" customHeight="1" x14ac:dyDescent="0.2">
      <c r="A53" s="77"/>
      <c r="B53" s="80"/>
      <c r="C53" s="80"/>
      <c r="D53" s="80"/>
      <c r="E53" s="80"/>
      <c r="F53" s="80"/>
      <c r="G53" s="80"/>
      <c r="H53" s="80"/>
      <c r="I53" s="61"/>
      <c r="J53" s="61"/>
      <c r="K53" s="61"/>
      <c r="L53" s="61"/>
      <c r="M53" s="61"/>
      <c r="N53" s="61"/>
      <c r="O53" s="85"/>
      <c r="P53" s="85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s="62" customFormat="1" ht="12.6" customHeight="1" x14ac:dyDescent="0.2">
      <c r="A54" s="67" t="s">
        <v>20</v>
      </c>
      <c r="B54" s="61"/>
      <c r="C54" s="61"/>
      <c r="D54" s="61"/>
      <c r="E54" s="61"/>
      <c r="F54" s="61">
        <v>215</v>
      </c>
      <c r="G54" s="61">
        <v>199</v>
      </c>
      <c r="H54" s="61">
        <v>237</v>
      </c>
      <c r="I54" s="61">
        <v>255</v>
      </c>
      <c r="J54" s="61">
        <v>188</v>
      </c>
      <c r="K54" s="61">
        <v>191</v>
      </c>
      <c r="L54" s="231">
        <v>144</v>
      </c>
      <c r="M54" s="231">
        <v>161</v>
      </c>
      <c r="N54" s="231">
        <v>107</v>
      </c>
      <c r="O54" s="232">
        <v>121</v>
      </c>
      <c r="P54" s="232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s="62" customFormat="1" ht="12.6" customHeight="1" x14ac:dyDescent="0.2">
      <c r="A55" s="77" t="s">
        <v>60</v>
      </c>
      <c r="B55" s="78"/>
      <c r="C55" s="78"/>
      <c r="D55" s="78"/>
      <c r="E55" s="78"/>
      <c r="F55" s="78" t="s">
        <v>21</v>
      </c>
      <c r="G55" s="78">
        <f t="shared" ref="G55:O55" si="13">G54/F54*100-100</f>
        <v>-7.4418604651162781</v>
      </c>
      <c r="H55" s="78">
        <f t="shared" si="13"/>
        <v>19.095477386934661</v>
      </c>
      <c r="I55" s="78">
        <f t="shared" si="13"/>
        <v>7.5949367088607573</v>
      </c>
      <c r="J55" s="78">
        <f t="shared" si="13"/>
        <v>-26.274509803921561</v>
      </c>
      <c r="K55" s="78">
        <f t="shared" si="13"/>
        <v>1.5957446808510696</v>
      </c>
      <c r="L55" s="78">
        <f t="shared" si="13"/>
        <v>-24.607329842931932</v>
      </c>
      <c r="M55" s="78">
        <f t="shared" si="13"/>
        <v>11.805555555555557</v>
      </c>
      <c r="N55" s="78">
        <f t="shared" si="13"/>
        <v>-33.540372670807443</v>
      </c>
      <c r="O55" s="78">
        <f t="shared" si="13"/>
        <v>13.084112149532714</v>
      </c>
      <c r="P55" s="78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s="62" customFormat="1" ht="12.6" customHeight="1" x14ac:dyDescent="0.2">
      <c r="A56" s="77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85"/>
      <c r="P56" s="85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s="62" customFormat="1" ht="12.6" customHeight="1" x14ac:dyDescent="0.2">
      <c r="A57" s="67" t="s">
        <v>22</v>
      </c>
      <c r="B57" s="82"/>
      <c r="C57" s="82"/>
      <c r="D57" s="82"/>
      <c r="E57" s="82"/>
      <c r="F57" s="82">
        <v>1382</v>
      </c>
      <c r="G57" s="82">
        <v>1535</v>
      </c>
      <c r="H57" s="82">
        <v>1434</v>
      </c>
      <c r="I57" s="82">
        <v>1276</v>
      </c>
      <c r="J57" s="82">
        <v>1171</v>
      </c>
      <c r="K57" s="82">
        <v>1171</v>
      </c>
      <c r="L57" s="82">
        <v>1298</v>
      </c>
      <c r="M57" s="82">
        <v>1271</v>
      </c>
      <c r="N57" s="82">
        <v>1045</v>
      </c>
      <c r="O57" s="84">
        <v>1102</v>
      </c>
      <c r="P57" s="84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s="62" customFormat="1" ht="12.6" customHeight="1" x14ac:dyDescent="0.2">
      <c r="A58" s="77" t="s">
        <v>60</v>
      </c>
      <c r="B58" s="78"/>
      <c r="C58" s="78"/>
      <c r="D58" s="78"/>
      <c r="E58" s="78"/>
      <c r="F58" s="78" t="s">
        <v>21</v>
      </c>
      <c r="G58" s="78">
        <f t="shared" ref="G58:O58" si="14">G57/F57*100-100</f>
        <v>11.07091172214183</v>
      </c>
      <c r="H58" s="78">
        <f t="shared" si="14"/>
        <v>-6.5798045602605839</v>
      </c>
      <c r="I58" s="78">
        <f t="shared" si="14"/>
        <v>-11.018131101813111</v>
      </c>
      <c r="J58" s="78">
        <f t="shared" si="14"/>
        <v>-8.2288401253918408</v>
      </c>
      <c r="K58" s="78">
        <f t="shared" si="14"/>
        <v>0</v>
      </c>
      <c r="L58" s="78">
        <f t="shared" si="14"/>
        <v>10.845431255337317</v>
      </c>
      <c r="M58" s="78">
        <f t="shared" si="14"/>
        <v>-2.0801232665639446</v>
      </c>
      <c r="N58" s="78">
        <f t="shared" si="14"/>
        <v>-17.781274586939418</v>
      </c>
      <c r="O58" s="78">
        <f t="shared" si="14"/>
        <v>5.454545454545439</v>
      </c>
      <c r="P58" s="78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s="62" customFormat="1" ht="12" customHeight="1" x14ac:dyDescent="0.2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s="62" customFormat="1" ht="12" customHeight="1" x14ac:dyDescent="0.2">
      <c r="A60" s="252" t="s">
        <v>62</v>
      </c>
      <c r="B60" s="251"/>
      <c r="C60" s="251"/>
      <c r="D60" s="251"/>
      <c r="E60" s="251"/>
      <c r="F60" s="251"/>
      <c r="G60" s="251">
        <v>20</v>
      </c>
      <c r="H60" s="251">
        <v>43</v>
      </c>
      <c r="I60" s="251">
        <v>61</v>
      </c>
      <c r="J60" s="251">
        <v>74</v>
      </c>
      <c r="K60" s="251">
        <v>105</v>
      </c>
      <c r="L60" s="251">
        <v>101</v>
      </c>
      <c r="M60" s="251">
        <v>107</v>
      </c>
      <c r="N60" s="251">
        <v>132</v>
      </c>
      <c r="O60" s="251">
        <v>151</v>
      </c>
      <c r="P60" s="249">
        <v>122</v>
      </c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s="62" customFormat="1" ht="12" customHeight="1" x14ac:dyDescent="0.2">
      <c r="A61" s="77" t="s">
        <v>60</v>
      </c>
      <c r="B61" s="78"/>
      <c r="C61" s="78"/>
      <c r="D61" s="78"/>
      <c r="E61" s="78"/>
      <c r="F61" s="78"/>
      <c r="G61" s="78" t="s">
        <v>21</v>
      </c>
      <c r="H61" s="78">
        <f t="shared" ref="H61:P61" si="15">H60/G60*100-100</f>
        <v>115</v>
      </c>
      <c r="I61" s="78">
        <f t="shared" si="15"/>
        <v>41.860465116279073</v>
      </c>
      <c r="J61" s="78">
        <f t="shared" si="15"/>
        <v>21.311475409836063</v>
      </c>
      <c r="K61" s="78">
        <f t="shared" si="15"/>
        <v>41.891891891891873</v>
      </c>
      <c r="L61" s="78">
        <f t="shared" si="15"/>
        <v>-3.8095238095238102</v>
      </c>
      <c r="M61" s="78">
        <f t="shared" si="15"/>
        <v>5.940594059405953</v>
      </c>
      <c r="N61" s="78">
        <f t="shared" si="15"/>
        <v>23.364485981308405</v>
      </c>
      <c r="O61" s="78">
        <f t="shared" si="15"/>
        <v>14.393939393939405</v>
      </c>
      <c r="P61" s="78">
        <f t="shared" si="15"/>
        <v>-19.205298013245027</v>
      </c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s="62" customFormat="1" ht="12" customHeight="1" x14ac:dyDescent="0.2">
      <c r="A62" s="67" t="s">
        <v>63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85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s="62" customFormat="1" ht="12" customHeight="1" x14ac:dyDescent="0.2">
      <c r="A63" s="250" t="s">
        <v>64</v>
      </c>
      <c r="B63" s="251"/>
      <c r="C63" s="251"/>
      <c r="D63" s="251"/>
      <c r="E63" s="251"/>
      <c r="F63" s="251"/>
      <c r="G63" s="251">
        <v>34</v>
      </c>
      <c r="H63" s="251">
        <v>63</v>
      </c>
      <c r="I63" s="251">
        <v>99</v>
      </c>
      <c r="J63" s="251">
        <v>127</v>
      </c>
      <c r="K63" s="251">
        <v>175</v>
      </c>
      <c r="L63" s="251">
        <v>209</v>
      </c>
      <c r="M63" s="251">
        <v>237</v>
      </c>
      <c r="N63" s="251">
        <v>264</v>
      </c>
      <c r="O63" s="251">
        <v>286</v>
      </c>
      <c r="P63" s="249">
        <v>286</v>
      </c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1:256" s="62" customFormat="1" ht="12" customHeight="1" x14ac:dyDescent="0.2">
      <c r="A64" s="77" t="s">
        <v>60</v>
      </c>
      <c r="B64" s="78"/>
      <c r="C64" s="78"/>
      <c r="D64" s="78"/>
      <c r="E64" s="78"/>
      <c r="F64" s="78"/>
      <c r="G64" s="78" t="s">
        <v>21</v>
      </c>
      <c r="H64" s="78">
        <f t="shared" ref="H64:P64" si="16">H63/G63*100-100</f>
        <v>85.29411764705884</v>
      </c>
      <c r="I64" s="78">
        <f t="shared" si="16"/>
        <v>57.142857142857139</v>
      </c>
      <c r="J64" s="78">
        <f t="shared" si="16"/>
        <v>28.282828282828291</v>
      </c>
      <c r="K64" s="78">
        <f t="shared" si="16"/>
        <v>37.795275590551171</v>
      </c>
      <c r="L64" s="78">
        <f t="shared" si="16"/>
        <v>19.428571428571445</v>
      </c>
      <c r="M64" s="78">
        <f t="shared" si="16"/>
        <v>13.397129186602868</v>
      </c>
      <c r="N64" s="78">
        <f t="shared" si="16"/>
        <v>11.392405063291136</v>
      </c>
      <c r="O64" s="78">
        <f t="shared" si="16"/>
        <v>8.3333333333333286</v>
      </c>
      <c r="P64" s="78">
        <f t="shared" si="16"/>
        <v>0</v>
      </c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1:256" s="62" customFormat="1" ht="6" customHeight="1" x14ac:dyDescent="0.2">
      <c r="A65" s="67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4"/>
      <c r="M65" s="82"/>
      <c r="N65" s="82"/>
      <c r="O65" s="82"/>
      <c r="P65" s="84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1:256" s="62" customFormat="1" ht="12" customHeight="1" x14ac:dyDescent="0.2">
      <c r="A66" s="250" t="s">
        <v>65</v>
      </c>
      <c r="B66" s="251"/>
      <c r="C66" s="251"/>
      <c r="D66" s="251"/>
      <c r="E66" s="251"/>
      <c r="F66" s="251"/>
      <c r="G66" s="251">
        <v>63</v>
      </c>
      <c r="H66" s="251">
        <v>135</v>
      </c>
      <c r="I66" s="251">
        <v>205</v>
      </c>
      <c r="J66" s="251">
        <v>283</v>
      </c>
      <c r="K66" s="251">
        <v>432</v>
      </c>
      <c r="L66" s="251">
        <v>495</v>
      </c>
      <c r="M66" s="251">
        <v>556</v>
      </c>
      <c r="N66" s="251">
        <v>616</v>
      </c>
      <c r="O66" s="251">
        <v>694</v>
      </c>
      <c r="P66" s="249">
        <v>786</v>
      </c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</row>
    <row r="67" spans="1:256" s="62" customFormat="1" ht="12" customHeight="1" x14ac:dyDescent="0.2">
      <c r="A67" s="77" t="s">
        <v>60</v>
      </c>
      <c r="B67" s="78"/>
      <c r="C67" s="78"/>
      <c r="D67" s="78"/>
      <c r="E67" s="78"/>
      <c r="F67" s="78"/>
      <c r="G67" s="78" t="s">
        <v>21</v>
      </c>
      <c r="H67" s="78">
        <f t="shared" ref="H67:P67" si="17">H66/G66*100-100</f>
        <v>114.28571428571428</v>
      </c>
      <c r="I67" s="78">
        <f t="shared" si="17"/>
        <v>51.851851851851848</v>
      </c>
      <c r="J67" s="78">
        <f t="shared" si="17"/>
        <v>38.048780487804862</v>
      </c>
      <c r="K67" s="78">
        <f t="shared" si="17"/>
        <v>52.650176678445234</v>
      </c>
      <c r="L67" s="78">
        <f t="shared" si="17"/>
        <v>14.583333333333329</v>
      </c>
      <c r="M67" s="78">
        <f t="shared" si="17"/>
        <v>12.323232323232318</v>
      </c>
      <c r="N67" s="78">
        <f t="shared" si="17"/>
        <v>10.791366906474821</v>
      </c>
      <c r="O67" s="78">
        <f t="shared" si="17"/>
        <v>12.662337662337663</v>
      </c>
      <c r="P67" s="78">
        <f t="shared" si="17"/>
        <v>13.256484149855922</v>
      </c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1:256" s="62" customFormat="1" ht="12.6" customHeight="1" x14ac:dyDescent="0.2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1:256" ht="12" customHeight="1" x14ac:dyDescent="0.2">
      <c r="A69" s="3" t="s">
        <v>66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5"/>
      <c r="N69" s="5"/>
      <c r="O69" s="5"/>
      <c r="P69" s="5"/>
    </row>
    <row r="70" spans="1:256" s="62" customFormat="1" ht="12.6" customHeight="1" x14ac:dyDescent="0.2">
      <c r="A70" s="97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56" s="62" customFormat="1" ht="6" hidden="1" customHeight="1" x14ac:dyDescent="0.2">
      <c r="A71" s="97"/>
      <c r="B71" s="61">
        <f t="shared" ref="B71:K71" si="18">B72*1000000</f>
        <v>22026200000</v>
      </c>
      <c r="C71" s="61">
        <f t="shared" si="18"/>
        <v>21814200000</v>
      </c>
      <c r="D71" s="61">
        <f t="shared" si="18"/>
        <v>22082800000</v>
      </c>
      <c r="E71" s="61">
        <f t="shared" si="18"/>
        <v>22626600000</v>
      </c>
      <c r="F71" s="61">
        <f t="shared" si="18"/>
        <v>21957200000</v>
      </c>
      <c r="G71" s="61">
        <f t="shared" si="18"/>
        <v>22070400000</v>
      </c>
      <c r="H71" s="61">
        <f t="shared" si="18"/>
        <v>22321300000</v>
      </c>
      <c r="I71" s="61">
        <f t="shared" si="18"/>
        <v>22840700000</v>
      </c>
      <c r="J71" s="61">
        <f t="shared" si="18"/>
        <v>23399900000</v>
      </c>
      <c r="K71" s="61">
        <f t="shared" si="18"/>
        <v>23901500000</v>
      </c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1:256" s="62" customFormat="1" ht="12.6" customHeight="1" x14ac:dyDescent="0.2">
      <c r="A72" s="154" t="s">
        <v>67</v>
      </c>
      <c r="B72" s="92">
        <v>22026.2</v>
      </c>
      <c r="C72" s="92">
        <v>21814.2</v>
      </c>
      <c r="D72" s="92">
        <v>22082.799999999999</v>
      </c>
      <c r="E72" s="92">
        <v>22626.6</v>
      </c>
      <c r="F72" s="92">
        <v>21957.200000000001</v>
      </c>
      <c r="G72" s="92">
        <v>22070.400000000001</v>
      </c>
      <c r="H72" s="92">
        <v>22321.3</v>
      </c>
      <c r="I72" s="92">
        <v>22840.7</v>
      </c>
      <c r="J72" s="92">
        <v>23399.9</v>
      </c>
      <c r="K72" s="92">
        <v>23901.5</v>
      </c>
      <c r="L72" s="92">
        <v>24367.5</v>
      </c>
      <c r="M72" s="92">
        <v>24722.1805022191</v>
      </c>
      <c r="N72" s="233">
        <v>22987.719518493199</v>
      </c>
      <c r="O72" s="233"/>
      <c r="P72" s="233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1:256" s="62" customFormat="1" ht="12.6" customHeight="1" x14ac:dyDescent="0.2">
      <c r="A73" s="160" t="s">
        <v>60</v>
      </c>
      <c r="B73" s="165" t="s">
        <v>21</v>
      </c>
      <c r="C73" s="165">
        <f t="shared" ref="C73:N73" si="19">C72/B72*100-100</f>
        <v>-0.96249012539611556</v>
      </c>
      <c r="D73" s="165">
        <f t="shared" si="19"/>
        <v>1.2313080470519111</v>
      </c>
      <c r="E73" s="165">
        <f t="shared" si="19"/>
        <v>2.4625500389443289</v>
      </c>
      <c r="F73" s="165">
        <f t="shared" si="19"/>
        <v>-2.9584648157478313</v>
      </c>
      <c r="G73" s="165">
        <f t="shared" si="19"/>
        <v>0.51554843058315214</v>
      </c>
      <c r="H73" s="165">
        <f t="shared" si="19"/>
        <v>1.1368167319124183</v>
      </c>
      <c r="I73" s="165">
        <f t="shared" si="19"/>
        <v>2.3269254030903141</v>
      </c>
      <c r="J73" s="165">
        <f t="shared" si="19"/>
        <v>2.4482612179136396</v>
      </c>
      <c r="K73" s="165">
        <f t="shared" si="19"/>
        <v>2.1435989042687993</v>
      </c>
      <c r="L73" s="165">
        <f t="shared" si="19"/>
        <v>1.9496684308516308</v>
      </c>
      <c r="M73" s="165">
        <f t="shared" si="19"/>
        <v>1.4555473570087258</v>
      </c>
      <c r="N73" s="165">
        <f t="shared" si="19"/>
        <v>-7.0158090770764119</v>
      </c>
      <c r="O73" s="165"/>
      <c r="P73" s="165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s="62" customFormat="1" ht="6" customHeight="1" x14ac:dyDescent="0.2">
      <c r="A74" s="160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1:256" s="62" customFormat="1" ht="12.6" customHeight="1" x14ac:dyDescent="0.2">
      <c r="A75" s="154" t="s">
        <v>68</v>
      </c>
      <c r="B75" s="92">
        <v>26204.399838915699</v>
      </c>
      <c r="C75" s="92">
        <v>25762.723874647902</v>
      </c>
      <c r="D75" s="92">
        <v>25967.376739684802</v>
      </c>
      <c r="E75" s="92">
        <v>26536.501381852901</v>
      </c>
      <c r="F75" s="92">
        <v>25717.315898923702</v>
      </c>
      <c r="G75" s="92">
        <v>25829.117794207599</v>
      </c>
      <c r="H75" s="92">
        <v>26123.129677634501</v>
      </c>
      <c r="I75" s="92">
        <v>26770.2830835514</v>
      </c>
      <c r="J75" s="92">
        <v>27472.248801019101</v>
      </c>
      <c r="K75" s="92">
        <v>28087.029072363599</v>
      </c>
      <c r="L75" s="92">
        <v>28639.613930834799</v>
      </c>
      <c r="M75" s="92">
        <v>29086.868769104702</v>
      </c>
      <c r="N75" s="233">
        <v>27175.923359004501</v>
      </c>
      <c r="O75" s="233"/>
      <c r="P75" s="233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1:256" s="62" customFormat="1" ht="12.6" customHeight="1" x14ac:dyDescent="0.2">
      <c r="A76" s="77" t="s">
        <v>60</v>
      </c>
      <c r="B76" s="78" t="s">
        <v>21</v>
      </c>
      <c r="C76" s="78">
        <f t="shared" ref="C76:N76" si="20">C75/B75*100-100</f>
        <v>-1.6855030719378306</v>
      </c>
      <c r="D76" s="78">
        <f t="shared" si="20"/>
        <v>0.79437588211817456</v>
      </c>
      <c r="E76" s="78">
        <f t="shared" si="20"/>
        <v>2.1916909354125664</v>
      </c>
      <c r="F76" s="78">
        <f t="shared" si="20"/>
        <v>-3.0870138875556563</v>
      </c>
      <c r="G76" s="78">
        <f t="shared" si="20"/>
        <v>0.43473391905793335</v>
      </c>
      <c r="H76" s="78">
        <f t="shared" si="20"/>
        <v>1.1382962661343328</v>
      </c>
      <c r="I76" s="78">
        <f t="shared" si="20"/>
        <v>2.4773195781015573</v>
      </c>
      <c r="J76" s="78">
        <f t="shared" si="20"/>
        <v>2.6221826466191374</v>
      </c>
      <c r="K76" s="78">
        <f t="shared" si="20"/>
        <v>2.2378228873702284</v>
      </c>
      <c r="L76" s="78">
        <f t="shared" si="20"/>
        <v>1.9674023089003754</v>
      </c>
      <c r="M76" s="78">
        <f t="shared" si="20"/>
        <v>1.5616650397244598</v>
      </c>
      <c r="N76" s="78">
        <f t="shared" si="20"/>
        <v>-6.5697872991057693</v>
      </c>
      <c r="O76" s="78"/>
      <c r="P76" s="78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1:256" s="62" customFormat="1" ht="12.6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1:256" ht="12.75" customHeight="1" x14ac:dyDescent="0.2">
      <c r="A78" s="3" t="s">
        <v>23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5"/>
      <c r="M78" s="5"/>
      <c r="N78" s="5"/>
      <c r="O78" s="5"/>
      <c r="P78" s="5"/>
    </row>
    <row r="79" spans="1:256" s="62" customFormat="1" ht="12.75" customHeight="1" x14ac:dyDescent="0.2">
      <c r="A79" s="97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</row>
    <row r="80" spans="1:256" s="62" customFormat="1" ht="12.75" hidden="1" customHeight="1" x14ac:dyDescent="0.2">
      <c r="A80" s="97"/>
      <c r="B80" s="61">
        <v>2268762</v>
      </c>
      <c r="C80" s="61">
        <v>7586909</v>
      </c>
      <c r="D80" s="61">
        <v>12358567</v>
      </c>
      <c r="E80" s="61">
        <v>13780246</v>
      </c>
      <c r="F80" s="61">
        <v>18722434</v>
      </c>
      <c r="G80" s="61">
        <v>15760668</v>
      </c>
      <c r="H80" s="61">
        <v>14046258</v>
      </c>
      <c r="I80" s="61">
        <v>9613767</v>
      </c>
      <c r="J80" s="61">
        <v>7856895</v>
      </c>
      <c r="K80" s="61">
        <v>5159639</v>
      </c>
      <c r="L80" s="61">
        <v>3569524</v>
      </c>
      <c r="M80" s="61">
        <v>3024131</v>
      </c>
      <c r="N80" s="61">
        <v>58340094</v>
      </c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</row>
    <row r="81" spans="1:256" s="62" customFormat="1" ht="12.75" customHeight="1" x14ac:dyDescent="0.2">
      <c r="A81" s="67" t="s">
        <v>24</v>
      </c>
      <c r="B81" s="68">
        <f t="shared" ref="B81:N81" si="21">B80/1000</f>
        <v>2268.7620000000002</v>
      </c>
      <c r="C81" s="68">
        <f t="shared" si="21"/>
        <v>7586.9089999999997</v>
      </c>
      <c r="D81" s="68">
        <f t="shared" si="21"/>
        <v>12358.566999999999</v>
      </c>
      <c r="E81" s="68">
        <f t="shared" si="21"/>
        <v>13780.245999999999</v>
      </c>
      <c r="F81" s="68">
        <f t="shared" si="21"/>
        <v>18722.434000000001</v>
      </c>
      <c r="G81" s="68">
        <f t="shared" si="21"/>
        <v>15760.668</v>
      </c>
      <c r="H81" s="68">
        <f t="shared" si="21"/>
        <v>14046.258</v>
      </c>
      <c r="I81" s="68">
        <f t="shared" si="21"/>
        <v>9613.7669999999998</v>
      </c>
      <c r="J81" s="68">
        <f t="shared" si="21"/>
        <v>7856.8950000000004</v>
      </c>
      <c r="K81" s="68">
        <f t="shared" si="21"/>
        <v>5159.6390000000001</v>
      </c>
      <c r="L81" s="68">
        <f t="shared" si="21"/>
        <v>3569.5239999999999</v>
      </c>
      <c r="M81" s="68">
        <f t="shared" si="21"/>
        <v>3024.1309999999999</v>
      </c>
      <c r="N81" s="68">
        <f t="shared" si="21"/>
        <v>58340.093999999997</v>
      </c>
      <c r="O81" s="75">
        <v>34734.847999999998</v>
      </c>
      <c r="P81" s="75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1:256" s="62" customFormat="1" ht="12.75" customHeight="1" x14ac:dyDescent="0.2">
      <c r="A82" s="77" t="s">
        <v>60</v>
      </c>
      <c r="B82" s="78" t="s">
        <v>21</v>
      </c>
      <c r="C82" s="78">
        <f t="shared" ref="C82:O82" si="22">C81/B81*100-100</f>
        <v>234.40744335456952</v>
      </c>
      <c r="D82" s="78">
        <f t="shared" si="22"/>
        <v>62.89330740621773</v>
      </c>
      <c r="E82" s="78">
        <f t="shared" si="22"/>
        <v>11.50359099076779</v>
      </c>
      <c r="F82" s="78">
        <f t="shared" si="22"/>
        <v>35.864294440026697</v>
      </c>
      <c r="G82" s="78">
        <f t="shared" si="22"/>
        <v>-15.819342720075824</v>
      </c>
      <c r="H82" s="78">
        <f t="shared" si="22"/>
        <v>-10.877774977558047</v>
      </c>
      <c r="I82" s="78">
        <f t="shared" si="22"/>
        <v>-31.556383201846359</v>
      </c>
      <c r="J82" s="78">
        <f t="shared" si="22"/>
        <v>-18.274543162945378</v>
      </c>
      <c r="K82" s="78">
        <f t="shared" si="22"/>
        <v>-34.32979567628179</v>
      </c>
      <c r="L82" s="78">
        <f t="shared" si="22"/>
        <v>-30.818338259711581</v>
      </c>
      <c r="M82" s="78">
        <f t="shared" si="22"/>
        <v>-15.279152066213868</v>
      </c>
      <c r="N82" s="78">
        <f t="shared" si="22"/>
        <v>1829.1523416148309</v>
      </c>
      <c r="O82" s="78">
        <f t="shared" si="22"/>
        <v>-40.461446633939261</v>
      </c>
      <c r="P82" s="78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</row>
    <row r="83" spans="1:256" s="62" customFormat="1" ht="9.75" customHeight="1" x14ac:dyDescent="0.2">
      <c r="A83" s="77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</row>
    <row r="84" spans="1:256" s="62" customFormat="1" ht="12.75" customHeight="1" x14ac:dyDescent="0.2">
      <c r="A84" s="67" t="s">
        <v>25</v>
      </c>
      <c r="B84" s="68">
        <v>167815</v>
      </c>
      <c r="C84" s="68">
        <v>140025</v>
      </c>
      <c r="D84" s="68">
        <v>145695</v>
      </c>
      <c r="E84" s="68">
        <v>155695</v>
      </c>
      <c r="F84" s="68">
        <v>152830</v>
      </c>
      <c r="G84" s="68">
        <v>155000</v>
      </c>
      <c r="H84" s="68">
        <v>164970</v>
      </c>
      <c r="I84" s="68">
        <v>180145</v>
      </c>
      <c r="J84" s="68">
        <v>179435</v>
      </c>
      <c r="K84" s="68">
        <v>206160</v>
      </c>
      <c r="L84" s="68">
        <v>203915</v>
      </c>
      <c r="M84" s="68">
        <v>198110</v>
      </c>
      <c r="N84" s="68">
        <v>125575</v>
      </c>
      <c r="O84" s="75">
        <v>161290</v>
      </c>
      <c r="P84" s="75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</row>
    <row r="85" spans="1:256" s="62" customFormat="1" ht="12.75" customHeight="1" x14ac:dyDescent="0.2">
      <c r="A85" s="77" t="s">
        <v>60</v>
      </c>
      <c r="B85" s="78" t="s">
        <v>21</v>
      </c>
      <c r="C85" s="78">
        <f t="shared" ref="C85:O85" si="23">C84/B84*100-100</f>
        <v>-16.559902273336718</v>
      </c>
      <c r="D85" s="78">
        <f t="shared" si="23"/>
        <v>4.049276914836625</v>
      </c>
      <c r="E85" s="78">
        <f t="shared" si="23"/>
        <v>6.8636535227701643</v>
      </c>
      <c r="F85" s="78">
        <f t="shared" si="23"/>
        <v>-1.8401361636532982</v>
      </c>
      <c r="G85" s="78">
        <f t="shared" si="23"/>
        <v>1.4198782961460523</v>
      </c>
      <c r="H85" s="78">
        <f t="shared" si="23"/>
        <v>6.4322580645161338</v>
      </c>
      <c r="I85" s="78">
        <f t="shared" si="23"/>
        <v>9.1986421773655849</v>
      </c>
      <c r="J85" s="78">
        <f t="shared" si="23"/>
        <v>-0.39412695328763903</v>
      </c>
      <c r="K85" s="78">
        <f t="shared" si="23"/>
        <v>14.893972747791679</v>
      </c>
      <c r="L85" s="78">
        <f t="shared" si="23"/>
        <v>-1.0889600310438539</v>
      </c>
      <c r="M85" s="78">
        <f t="shared" si="23"/>
        <v>-2.8467743912904808</v>
      </c>
      <c r="N85" s="78">
        <f t="shared" si="23"/>
        <v>-36.613497551865123</v>
      </c>
      <c r="O85" s="78">
        <f t="shared" si="23"/>
        <v>28.441170615170222</v>
      </c>
      <c r="P85" s="78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</row>
    <row r="86" spans="1:256" s="62" customFormat="1" ht="8.25" customHeight="1" x14ac:dyDescent="0.2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</row>
    <row r="87" spans="1:256" s="62" customFormat="1" ht="12.75" customHeight="1" x14ac:dyDescent="0.2">
      <c r="A87" s="67" t="s">
        <v>26</v>
      </c>
      <c r="B87" s="68">
        <v>163255</v>
      </c>
      <c r="C87" s="68">
        <v>145210</v>
      </c>
      <c r="D87" s="68">
        <v>146195</v>
      </c>
      <c r="E87" s="68">
        <v>157280</v>
      </c>
      <c r="F87" s="68">
        <v>153100</v>
      </c>
      <c r="G87" s="68">
        <v>155760</v>
      </c>
      <c r="H87" s="68">
        <v>166845</v>
      </c>
      <c r="I87" s="68">
        <v>173980</v>
      </c>
      <c r="J87" s="68">
        <v>174575</v>
      </c>
      <c r="K87" s="68">
        <v>198655</v>
      </c>
      <c r="L87" s="68">
        <v>198370</v>
      </c>
      <c r="M87" s="68">
        <v>193835</v>
      </c>
      <c r="N87" s="68">
        <v>132340</v>
      </c>
      <c r="O87" s="75">
        <v>153510</v>
      </c>
      <c r="P87" s="75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  <row r="88" spans="1:256" s="62" customFormat="1" ht="12.75" customHeight="1" x14ac:dyDescent="0.2">
      <c r="A88" s="77" t="s">
        <v>60</v>
      </c>
      <c r="B88" s="78" t="s">
        <v>21</v>
      </c>
      <c r="C88" s="78">
        <f t="shared" ref="C88:O88" si="24">C87/B87*100-100</f>
        <v>-11.05326023705247</v>
      </c>
      <c r="D88" s="78">
        <f t="shared" si="24"/>
        <v>0.67832793884718967</v>
      </c>
      <c r="E88" s="78">
        <f t="shared" si="24"/>
        <v>7.5823386572728282</v>
      </c>
      <c r="F88" s="78">
        <f t="shared" si="24"/>
        <v>-2.6576805696846435</v>
      </c>
      <c r="G88" s="78">
        <f t="shared" si="24"/>
        <v>1.7374265186152797</v>
      </c>
      <c r="H88" s="78">
        <f t="shared" si="24"/>
        <v>7.1167180277349757</v>
      </c>
      <c r="I88" s="78">
        <f t="shared" si="24"/>
        <v>4.276424226078106</v>
      </c>
      <c r="J88" s="78">
        <f t="shared" si="24"/>
        <v>0.34199333256697173</v>
      </c>
      <c r="K88" s="78">
        <f t="shared" si="24"/>
        <v>13.793498496348278</v>
      </c>
      <c r="L88" s="78">
        <f t="shared" si="24"/>
        <v>-0.14346480078528145</v>
      </c>
      <c r="M88" s="78">
        <f t="shared" si="24"/>
        <v>-2.2861319756011511</v>
      </c>
      <c r="N88" s="78">
        <f t="shared" si="24"/>
        <v>-31.725436582660521</v>
      </c>
      <c r="O88" s="78">
        <f t="shared" si="24"/>
        <v>15.996675230466977</v>
      </c>
      <c r="P88" s="78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</row>
    <row r="89" spans="1:256" s="62" customFormat="1" ht="7.5" customHeight="1" x14ac:dyDescent="0.2">
      <c r="A89" s="77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</row>
    <row r="90" spans="1:256" s="62" customFormat="1" ht="12.75" customHeight="1" x14ac:dyDescent="0.2">
      <c r="A90" s="67" t="s">
        <v>27</v>
      </c>
      <c r="B90" s="68">
        <v>4560</v>
      </c>
      <c r="C90" s="68">
        <v>-5185</v>
      </c>
      <c r="D90" s="68">
        <v>-500</v>
      </c>
      <c r="E90" s="68">
        <v>-1580</v>
      </c>
      <c r="F90" s="68">
        <v>-265</v>
      </c>
      <c r="G90" s="68">
        <v>-760</v>
      </c>
      <c r="H90" s="68">
        <v>-1875</v>
      </c>
      <c r="I90" s="68">
        <v>6170</v>
      </c>
      <c r="J90" s="68">
        <v>4860</v>
      </c>
      <c r="K90" s="68">
        <v>7500</v>
      </c>
      <c r="L90" s="68">
        <v>5545</v>
      </c>
      <c r="M90" s="68">
        <v>4275</v>
      </c>
      <c r="N90" s="68">
        <v>-6765</v>
      </c>
      <c r="O90" s="75">
        <v>7780</v>
      </c>
      <c r="P90" s="75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</row>
    <row r="91" spans="1:256" s="62" customFormat="1" ht="12.75" customHeight="1" x14ac:dyDescent="0.2">
      <c r="A91" s="77" t="s">
        <v>60</v>
      </c>
      <c r="B91" s="78" t="s">
        <v>21</v>
      </c>
      <c r="C91" s="93">
        <f t="shared" ref="C91:O91" si="25">C90-B90</f>
        <v>-9745</v>
      </c>
      <c r="D91" s="93">
        <f t="shared" si="25"/>
        <v>4685</v>
      </c>
      <c r="E91" s="93">
        <f t="shared" si="25"/>
        <v>-1080</v>
      </c>
      <c r="F91" s="93">
        <f t="shared" si="25"/>
        <v>1315</v>
      </c>
      <c r="G91" s="93">
        <f t="shared" si="25"/>
        <v>-495</v>
      </c>
      <c r="H91" s="93">
        <f t="shared" si="25"/>
        <v>-1115</v>
      </c>
      <c r="I91" s="93">
        <f t="shared" si="25"/>
        <v>8045</v>
      </c>
      <c r="J91" s="93">
        <f t="shared" si="25"/>
        <v>-1310</v>
      </c>
      <c r="K91" s="93">
        <f t="shared" si="25"/>
        <v>2640</v>
      </c>
      <c r="L91" s="93">
        <f t="shared" si="25"/>
        <v>-1955</v>
      </c>
      <c r="M91" s="93">
        <f t="shared" si="25"/>
        <v>-1270</v>
      </c>
      <c r="N91" s="93">
        <f t="shared" si="25"/>
        <v>-11040</v>
      </c>
      <c r="O91" s="93">
        <f t="shared" si="25"/>
        <v>14545</v>
      </c>
      <c r="P91" s="93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</row>
    <row r="92" spans="1:256" s="62" customFormat="1" ht="6" customHeight="1" x14ac:dyDescent="0.2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</row>
    <row r="93" spans="1:256" s="62" customFormat="1" ht="12.75" customHeight="1" x14ac:dyDescent="0.2">
      <c r="A93" s="67" t="s">
        <v>69</v>
      </c>
      <c r="B93" s="68">
        <v>353.82100000000003</v>
      </c>
      <c r="C93" s="68">
        <v>346.26900000000001</v>
      </c>
      <c r="D93" s="68">
        <v>346.82900000000001</v>
      </c>
      <c r="E93" s="68">
        <v>348.52300000000002</v>
      </c>
      <c r="F93" s="68">
        <v>345.77199999999999</v>
      </c>
      <c r="G93" s="68">
        <v>329.50599999999997</v>
      </c>
      <c r="H93" s="68">
        <v>338.839</v>
      </c>
      <c r="I93" s="68">
        <v>346.74799999999999</v>
      </c>
      <c r="J93" s="68">
        <v>353.96199999999999</v>
      </c>
      <c r="K93" s="68">
        <v>373.411</v>
      </c>
      <c r="L93" s="68">
        <v>354.64800000000002</v>
      </c>
      <c r="M93" s="68">
        <v>366</v>
      </c>
      <c r="N93" s="68">
        <v>364.495</v>
      </c>
      <c r="O93" s="75">
        <v>348.15699999999998</v>
      </c>
      <c r="P93" s="75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</row>
    <row r="94" spans="1:256" s="62" customFormat="1" ht="12" customHeight="1" x14ac:dyDescent="0.2">
      <c r="A94" s="77" t="s">
        <v>60</v>
      </c>
      <c r="B94" s="78" t="s">
        <v>21</v>
      </c>
      <c r="C94" s="78">
        <f t="shared" ref="C94:O94" si="26">C93/B93*100-100</f>
        <v>-2.1344125984608127</v>
      </c>
      <c r="D94" s="78">
        <f t="shared" si="26"/>
        <v>0.16172397760124113</v>
      </c>
      <c r="E94" s="78">
        <f t="shared" si="26"/>
        <v>0.48842513169313406</v>
      </c>
      <c r="F94" s="78">
        <f t="shared" si="26"/>
        <v>-0.78933097672178576</v>
      </c>
      <c r="G94" s="78">
        <f t="shared" si="26"/>
        <v>-4.7042559837118176</v>
      </c>
      <c r="H94" s="78">
        <f t="shared" si="26"/>
        <v>2.8324218678870778</v>
      </c>
      <c r="I94" s="78">
        <f t="shared" si="26"/>
        <v>2.334146895723336</v>
      </c>
      <c r="J94" s="78">
        <f t="shared" si="26"/>
        <v>2.0804734273881991</v>
      </c>
      <c r="K94" s="78">
        <f t="shared" si="26"/>
        <v>5.4946576186144256</v>
      </c>
      <c r="L94" s="78">
        <f t="shared" si="26"/>
        <v>-5.024758242258514</v>
      </c>
      <c r="M94" s="78">
        <f t="shared" si="26"/>
        <v>3.200920349191307</v>
      </c>
      <c r="N94" s="78">
        <f t="shared" si="26"/>
        <v>-0.41120218579234802</v>
      </c>
      <c r="O94" s="78">
        <f t="shared" si="26"/>
        <v>-4.4823660132512089</v>
      </c>
      <c r="P94" s="78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</row>
    <row r="95" spans="1:256" s="62" customFormat="1" ht="9" customHeight="1" x14ac:dyDescent="0.2">
      <c r="A95" s="77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</row>
    <row r="96" spans="1:256" s="62" customFormat="1" ht="12" customHeight="1" x14ac:dyDescent="0.2">
      <c r="A96" s="67" t="s">
        <v>70</v>
      </c>
      <c r="B96" s="234">
        <v>65.7</v>
      </c>
      <c r="C96" s="234">
        <v>65.5</v>
      </c>
      <c r="D96" s="234">
        <v>66.3</v>
      </c>
      <c r="E96" s="234">
        <v>65.8</v>
      </c>
      <c r="F96" s="234">
        <v>67.900000000000006</v>
      </c>
      <c r="G96" s="234">
        <v>65.2</v>
      </c>
      <c r="H96" s="234">
        <v>67.400000000000006</v>
      </c>
      <c r="I96" s="234">
        <v>67.400000000000006</v>
      </c>
      <c r="J96" s="234">
        <v>69</v>
      </c>
      <c r="K96" s="234">
        <v>70.900000000000006</v>
      </c>
      <c r="L96" s="234">
        <v>68.945109000000002</v>
      </c>
      <c r="M96" s="234">
        <v>71.099999999999994</v>
      </c>
      <c r="N96" s="234">
        <v>70.766998000000001</v>
      </c>
      <c r="O96" s="235">
        <v>68.360493000000005</v>
      </c>
      <c r="P96" s="235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</row>
    <row r="97" spans="1:256" s="62" customFormat="1" ht="12" customHeight="1" x14ac:dyDescent="0.2">
      <c r="A97" s="77" t="s">
        <v>60</v>
      </c>
      <c r="B97" s="78" t="s">
        <v>21</v>
      </c>
      <c r="C97" s="78">
        <f t="shared" ref="C97:O97" si="27">C96/B96*100-100</f>
        <v>-0.30441400304414401</v>
      </c>
      <c r="D97" s="78">
        <f t="shared" si="27"/>
        <v>1.221374045801511</v>
      </c>
      <c r="E97" s="78">
        <f t="shared" si="27"/>
        <v>-0.7541478129713397</v>
      </c>
      <c r="F97" s="78">
        <f t="shared" si="27"/>
        <v>3.1914893617021534</v>
      </c>
      <c r="G97" s="78">
        <f t="shared" si="27"/>
        <v>-3.9764359351988361</v>
      </c>
      <c r="H97" s="78">
        <f t="shared" si="27"/>
        <v>3.3742331288343621</v>
      </c>
      <c r="I97" s="78">
        <f t="shared" si="27"/>
        <v>0</v>
      </c>
      <c r="J97" s="78">
        <f t="shared" si="27"/>
        <v>2.3738872403560833</v>
      </c>
      <c r="K97" s="78">
        <f t="shared" si="27"/>
        <v>2.7536231884057969</v>
      </c>
      <c r="L97" s="78">
        <f t="shared" si="27"/>
        <v>-2.7572510578279434</v>
      </c>
      <c r="M97" s="78">
        <f t="shared" si="27"/>
        <v>3.1255168513838925</v>
      </c>
      <c r="N97" s="78">
        <f t="shared" si="27"/>
        <v>-0.46835724331926087</v>
      </c>
      <c r="O97" s="78">
        <f t="shared" si="27"/>
        <v>-3.4006034846921125</v>
      </c>
      <c r="P97" s="78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</row>
    <row r="98" spans="1:256" s="62" customFormat="1" ht="6.75" customHeight="1" x14ac:dyDescent="0.2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</row>
    <row r="99" spans="1:256" s="62" customFormat="1" ht="12" customHeight="1" x14ac:dyDescent="0.2">
      <c r="A99" s="67" t="s">
        <v>71</v>
      </c>
      <c r="B99" s="234">
        <v>63.4</v>
      </c>
      <c r="C99" s="234">
        <v>61.9</v>
      </c>
      <c r="D99" s="234">
        <v>62</v>
      </c>
      <c r="E99" s="234">
        <v>62.2</v>
      </c>
      <c r="F99" s="234">
        <v>62</v>
      </c>
      <c r="G99" s="234">
        <v>59.3</v>
      </c>
      <c r="H99" s="234">
        <v>60.9</v>
      </c>
      <c r="I99" s="234">
        <v>62.5</v>
      </c>
      <c r="J99" s="234">
        <v>64.099999999999994</v>
      </c>
      <c r="K99" s="234">
        <v>67.400000000000006</v>
      </c>
      <c r="L99" s="234">
        <v>64.429169999999999</v>
      </c>
      <c r="M99" s="234">
        <v>66.7</v>
      </c>
      <c r="N99" s="234">
        <v>66.713412000000005</v>
      </c>
      <c r="O99" s="235">
        <v>64.250259999999997</v>
      </c>
      <c r="P99" s="235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1:256" s="62" customFormat="1" ht="12" customHeight="1" x14ac:dyDescent="0.2">
      <c r="A100" s="77" t="s">
        <v>60</v>
      </c>
      <c r="B100" s="78" t="s">
        <v>21</v>
      </c>
      <c r="C100" s="78">
        <f t="shared" ref="C100:O100" si="28">C99/B99*100-100</f>
        <v>-2.3659305993690793</v>
      </c>
      <c r="D100" s="78">
        <f t="shared" si="28"/>
        <v>0.16155088852988797</v>
      </c>
      <c r="E100" s="78">
        <f t="shared" si="28"/>
        <v>0.32258064516128115</v>
      </c>
      <c r="F100" s="78">
        <f t="shared" si="28"/>
        <v>-0.32154340836014228</v>
      </c>
      <c r="G100" s="78">
        <f t="shared" si="28"/>
        <v>-4.3548387096774235</v>
      </c>
      <c r="H100" s="78">
        <f t="shared" si="28"/>
        <v>2.6981450252951049</v>
      </c>
      <c r="I100" s="78">
        <f t="shared" si="28"/>
        <v>2.6272577996715825</v>
      </c>
      <c r="J100" s="78">
        <f t="shared" si="28"/>
        <v>2.5599999999999881</v>
      </c>
      <c r="K100" s="78">
        <f t="shared" si="28"/>
        <v>5.1482059282371466</v>
      </c>
      <c r="L100" s="78">
        <f t="shared" si="28"/>
        <v>-4.4077596439169184</v>
      </c>
      <c r="M100" s="78">
        <f t="shared" si="28"/>
        <v>3.5245371001985575</v>
      </c>
      <c r="N100" s="78">
        <f t="shared" si="28"/>
        <v>2.0107946026982404E-2</v>
      </c>
      <c r="O100" s="78">
        <f t="shared" si="28"/>
        <v>-3.6921391458737105</v>
      </c>
      <c r="P100" s="78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</row>
    <row r="101" spans="1:256" s="62" customFormat="1" ht="9" customHeight="1" x14ac:dyDescent="0.2">
      <c r="A101" s="77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</row>
    <row r="102" spans="1:256" s="62" customFormat="1" ht="12" customHeight="1" x14ac:dyDescent="0.2">
      <c r="A102" s="67" t="s">
        <v>72</v>
      </c>
      <c r="B102" s="234">
        <v>3.5</v>
      </c>
      <c r="C102" s="234">
        <v>5.5</v>
      </c>
      <c r="D102" s="234">
        <v>6.5</v>
      </c>
      <c r="E102" s="234">
        <v>5.3</v>
      </c>
      <c r="F102" s="234">
        <v>8.6</v>
      </c>
      <c r="G102" s="234">
        <v>8.9</v>
      </c>
      <c r="H102" s="234">
        <v>9.4</v>
      </c>
      <c r="I102" s="234">
        <v>7.1</v>
      </c>
      <c r="J102" s="234">
        <v>7</v>
      </c>
      <c r="K102" s="234">
        <v>4.8</v>
      </c>
      <c r="L102" s="234">
        <v>6.4035979999999997</v>
      </c>
      <c r="M102" s="234">
        <v>6.1</v>
      </c>
      <c r="N102" s="234">
        <v>5.6423930000000002</v>
      </c>
      <c r="O102" s="235">
        <v>6.0256550000000004</v>
      </c>
      <c r="P102" s="235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</row>
    <row r="103" spans="1:256" s="62" customFormat="1" ht="12" customHeight="1" x14ac:dyDescent="0.2">
      <c r="A103" s="77" t="s">
        <v>60</v>
      </c>
      <c r="B103" s="78" t="s">
        <v>21</v>
      </c>
      <c r="C103" s="78">
        <f t="shared" ref="C103:O103" si="29">C102/B102*100-100</f>
        <v>57.142857142857139</v>
      </c>
      <c r="D103" s="78">
        <f t="shared" si="29"/>
        <v>18.181818181818187</v>
      </c>
      <c r="E103" s="78">
        <f t="shared" si="29"/>
        <v>-18.461538461538467</v>
      </c>
      <c r="F103" s="78">
        <f t="shared" si="29"/>
        <v>62.264150943396231</v>
      </c>
      <c r="G103" s="78">
        <f t="shared" si="29"/>
        <v>3.4883720930232585</v>
      </c>
      <c r="H103" s="78">
        <f t="shared" si="29"/>
        <v>5.6179775280898809</v>
      </c>
      <c r="I103" s="78">
        <f t="shared" si="29"/>
        <v>-24.468085106382986</v>
      </c>
      <c r="J103" s="78">
        <f t="shared" si="29"/>
        <v>-1.4084507042253449</v>
      </c>
      <c r="K103" s="78">
        <f t="shared" si="29"/>
        <v>-31.428571428571431</v>
      </c>
      <c r="L103" s="78">
        <f t="shared" si="29"/>
        <v>33.408291666666656</v>
      </c>
      <c r="M103" s="78">
        <f t="shared" si="29"/>
        <v>-4.741053389047849</v>
      </c>
      <c r="N103" s="78">
        <f t="shared" si="29"/>
        <v>-7.5017540983606494</v>
      </c>
      <c r="O103" s="78">
        <f t="shared" si="29"/>
        <v>6.7925435183263687</v>
      </c>
      <c r="P103" s="78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</row>
    <row r="104" spans="1:256" s="62" customFormat="1" ht="7.5" customHeight="1" x14ac:dyDescent="0.2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</row>
    <row r="105" spans="1:256" s="62" customFormat="1" ht="13.5" customHeight="1" x14ac:dyDescent="0.2">
      <c r="A105" s="67" t="s">
        <v>73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234">
        <v>11.257436999999999</v>
      </c>
      <c r="M105" s="234">
        <v>12.994667</v>
      </c>
      <c r="N105" s="234">
        <v>14.233516</v>
      </c>
      <c r="O105" s="235">
        <v>12.730062999999999</v>
      </c>
      <c r="P105" s="235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</row>
    <row r="106" spans="1:256" s="62" customFormat="1" ht="13.5" customHeight="1" x14ac:dyDescent="0.2">
      <c r="A106" s="77" t="s">
        <v>60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 t="s">
        <v>21</v>
      </c>
      <c r="M106" s="78">
        <f>M105/L105*100-100</f>
        <v>15.431842967453434</v>
      </c>
      <c r="N106" s="78">
        <f>N105/M105*100-100</f>
        <v>9.5335186349908128</v>
      </c>
      <c r="O106" s="78">
        <f>O105/N105*100-100</f>
        <v>-10.562766079723389</v>
      </c>
      <c r="P106" s="78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</row>
    <row r="107" spans="1:256" s="62" customFormat="1" ht="12" customHeight="1" x14ac:dyDescent="0.2">
      <c r="A107" s="67" t="s">
        <v>74</v>
      </c>
      <c r="B107" s="234">
        <v>8.1999999999999993</v>
      </c>
      <c r="C107" s="234">
        <v>13.2</v>
      </c>
      <c r="D107" s="234">
        <v>18.3</v>
      </c>
      <c r="E107" s="234">
        <v>15.6</v>
      </c>
      <c r="F107" s="234">
        <v>22.1</v>
      </c>
      <c r="G107" s="234">
        <v>27.1</v>
      </c>
      <c r="H107" s="234">
        <v>23.4</v>
      </c>
      <c r="I107" s="234">
        <v>17.3</v>
      </c>
      <c r="J107" s="234">
        <v>18.100000000000001</v>
      </c>
      <c r="K107" s="234">
        <v>8.1</v>
      </c>
      <c r="L107" s="234">
        <v>12.618290999999999</v>
      </c>
      <c r="M107" s="234">
        <v>15.5</v>
      </c>
      <c r="N107" s="235">
        <v>14.350768</v>
      </c>
      <c r="O107" s="235" t="s">
        <v>75</v>
      </c>
      <c r="P107" s="235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</row>
    <row r="108" spans="1:256" s="62" customFormat="1" ht="12" customHeight="1" x14ac:dyDescent="0.2">
      <c r="A108" s="77" t="s">
        <v>60</v>
      </c>
      <c r="B108" s="78" t="s">
        <v>21</v>
      </c>
      <c r="C108" s="78">
        <f t="shared" ref="C108:N108" si="30">C107/B107*100-100</f>
        <v>60.975609756097583</v>
      </c>
      <c r="D108" s="78">
        <f t="shared" si="30"/>
        <v>38.636363636363654</v>
      </c>
      <c r="E108" s="78">
        <f t="shared" si="30"/>
        <v>-14.754098360655746</v>
      </c>
      <c r="F108" s="78">
        <f t="shared" si="30"/>
        <v>41.666666666666686</v>
      </c>
      <c r="G108" s="78">
        <f t="shared" si="30"/>
        <v>22.624434389140276</v>
      </c>
      <c r="H108" s="78">
        <f t="shared" si="30"/>
        <v>-13.653136531365334</v>
      </c>
      <c r="I108" s="78">
        <f t="shared" si="30"/>
        <v>-26.068376068376068</v>
      </c>
      <c r="J108" s="78">
        <f t="shared" si="30"/>
        <v>4.6242774566473912</v>
      </c>
      <c r="K108" s="78">
        <f t="shared" si="30"/>
        <v>-55.248618784530393</v>
      </c>
      <c r="L108" s="78">
        <f t="shared" si="30"/>
        <v>55.781370370370354</v>
      </c>
      <c r="M108" s="78">
        <f t="shared" si="30"/>
        <v>22.837553833557962</v>
      </c>
      <c r="N108" s="78">
        <f t="shared" si="30"/>
        <v>-7.4144000000000005</v>
      </c>
      <c r="O108" s="78"/>
      <c r="P108" s="78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</row>
    <row r="109" spans="1:256" s="62" customFormat="1" ht="6.75" customHeight="1" x14ac:dyDescent="0.2">
      <c r="A109" s="77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</row>
    <row r="110" spans="1:256" s="62" customFormat="1" ht="12" customHeight="1" x14ac:dyDescent="0.2">
      <c r="A110" s="67" t="s">
        <v>76</v>
      </c>
      <c r="B110" s="78">
        <v>34.299999999999997</v>
      </c>
      <c r="C110" s="234">
        <v>34.5</v>
      </c>
      <c r="D110" s="234">
        <v>33.700000000000003</v>
      </c>
      <c r="E110" s="234">
        <v>34.200000000000003</v>
      </c>
      <c r="F110" s="234">
        <v>32.1</v>
      </c>
      <c r="G110" s="234">
        <v>34.799999999999997</v>
      </c>
      <c r="H110" s="234">
        <v>32.6</v>
      </c>
      <c r="I110" s="234">
        <v>32.6</v>
      </c>
      <c r="J110" s="234">
        <v>31</v>
      </c>
      <c r="K110" s="234">
        <v>29.1</v>
      </c>
      <c r="L110" s="234">
        <v>31.054891000000001</v>
      </c>
      <c r="M110" s="234">
        <v>28.9</v>
      </c>
      <c r="N110" s="234">
        <v>29.232814000000001</v>
      </c>
      <c r="O110" s="235">
        <v>31.639506999999998</v>
      </c>
      <c r="P110" s="235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</row>
    <row r="111" spans="1:256" s="62" customFormat="1" ht="12" customHeight="1" x14ac:dyDescent="0.2">
      <c r="A111" s="77" t="s">
        <v>60</v>
      </c>
      <c r="B111" s="78" t="s">
        <v>21</v>
      </c>
      <c r="C111" s="78">
        <f t="shared" ref="C111:O111" si="31">C110/B110*100-100</f>
        <v>0.58309037900873761</v>
      </c>
      <c r="D111" s="78">
        <f t="shared" si="31"/>
        <v>-2.318840579710141</v>
      </c>
      <c r="E111" s="78">
        <f t="shared" si="31"/>
        <v>1.4836795252225414</v>
      </c>
      <c r="F111" s="78">
        <f t="shared" si="31"/>
        <v>-6.1403508771929864</v>
      </c>
      <c r="G111" s="78">
        <f t="shared" si="31"/>
        <v>8.4112149532710134</v>
      </c>
      <c r="H111" s="78">
        <f t="shared" si="31"/>
        <v>-6.3218390804597533</v>
      </c>
      <c r="I111" s="78">
        <f t="shared" si="31"/>
        <v>0</v>
      </c>
      <c r="J111" s="78">
        <f t="shared" si="31"/>
        <v>-4.9079754601226995</v>
      </c>
      <c r="K111" s="78">
        <f t="shared" si="31"/>
        <v>-6.1290322580645125</v>
      </c>
      <c r="L111" s="78">
        <f t="shared" si="31"/>
        <v>6.7178384879725144</v>
      </c>
      <c r="M111" s="78">
        <f t="shared" si="31"/>
        <v>-6.9389746046766021</v>
      </c>
      <c r="N111" s="78">
        <f t="shared" si="31"/>
        <v>1.151605536332184</v>
      </c>
      <c r="O111" s="78">
        <f t="shared" si="31"/>
        <v>8.2328475117037954</v>
      </c>
      <c r="P111" s="78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</row>
    <row r="112" spans="1:256" s="62" customFormat="1" ht="12.6" customHeight="1" x14ac:dyDescent="0.2">
      <c r="A112" s="67"/>
      <c r="B112" s="94"/>
      <c r="C112" s="94"/>
      <c r="D112" s="94"/>
      <c r="E112" s="94"/>
      <c r="F112" s="95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</row>
    <row r="113" spans="1:256" ht="12.75" customHeight="1" x14ac:dyDescent="0.2">
      <c r="A113" s="3" t="s">
        <v>28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5"/>
      <c r="M113" s="5"/>
      <c r="N113" s="5"/>
      <c r="O113" s="5"/>
      <c r="P113" s="5"/>
    </row>
    <row r="114" spans="1:256" s="62" customFormat="1" ht="12" customHeight="1" x14ac:dyDescent="0.2">
      <c r="A114" s="77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</row>
    <row r="115" spans="1:256" s="62" customFormat="1" ht="12" hidden="1" customHeight="1" x14ac:dyDescent="0.2">
      <c r="A115" s="77"/>
      <c r="B115" s="236">
        <v>4559906734</v>
      </c>
      <c r="C115" s="236">
        <v>3302090543</v>
      </c>
      <c r="D115" s="236">
        <v>3813831205</v>
      </c>
      <c r="E115" s="236">
        <v>3825118837</v>
      </c>
      <c r="F115" s="236">
        <v>4024025837</v>
      </c>
      <c r="G115" s="236">
        <v>4098521608</v>
      </c>
      <c r="H115" s="236">
        <v>4160156934</v>
      </c>
      <c r="I115" s="236">
        <v>4391316709</v>
      </c>
      <c r="J115" s="236">
        <v>4595349889</v>
      </c>
      <c r="K115" s="236">
        <v>4717806727</v>
      </c>
      <c r="L115" s="236">
        <v>5061327080</v>
      </c>
      <c r="M115" s="236">
        <v>4966216172</v>
      </c>
      <c r="N115" s="236">
        <v>4538526798</v>
      </c>
      <c r="O115" s="236">
        <v>5209448810</v>
      </c>
      <c r="P115" s="236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</row>
    <row r="116" spans="1:256" s="62" customFormat="1" ht="12.6" customHeight="1" x14ac:dyDescent="0.2">
      <c r="A116" s="67" t="s">
        <v>29</v>
      </c>
      <c r="B116" s="82">
        <f t="shared" ref="B116:O116" si="32">B115/1000000</f>
        <v>4559.9067340000001</v>
      </c>
      <c r="C116" s="82">
        <f t="shared" si="32"/>
        <v>3302.0905429999998</v>
      </c>
      <c r="D116" s="82">
        <f t="shared" si="32"/>
        <v>3813.831205</v>
      </c>
      <c r="E116" s="82">
        <f t="shared" si="32"/>
        <v>3825.118837</v>
      </c>
      <c r="F116" s="82">
        <f t="shared" si="32"/>
        <v>4024.0258370000001</v>
      </c>
      <c r="G116" s="82">
        <f t="shared" si="32"/>
        <v>4098.521608</v>
      </c>
      <c r="H116" s="82">
        <f t="shared" si="32"/>
        <v>4160.1569339999996</v>
      </c>
      <c r="I116" s="82">
        <f t="shared" si="32"/>
        <v>4391.3167089999997</v>
      </c>
      <c r="J116" s="82">
        <f t="shared" si="32"/>
        <v>4595.3498890000001</v>
      </c>
      <c r="K116" s="82">
        <f t="shared" si="32"/>
        <v>4717.8067270000001</v>
      </c>
      <c r="L116" s="82">
        <f t="shared" si="32"/>
        <v>5061.32708</v>
      </c>
      <c r="M116" s="82">
        <f t="shared" si="32"/>
        <v>4966.2161720000004</v>
      </c>
      <c r="N116" s="82">
        <f t="shared" si="32"/>
        <v>4538.5267979999999</v>
      </c>
      <c r="O116" s="84">
        <f t="shared" si="32"/>
        <v>5209.4488099999999</v>
      </c>
      <c r="P116" s="84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</row>
    <row r="117" spans="1:256" s="62" customFormat="1" ht="12.75" customHeight="1" x14ac:dyDescent="0.2">
      <c r="A117" s="77" t="s">
        <v>60</v>
      </c>
      <c r="B117" s="78" t="s">
        <v>21</v>
      </c>
      <c r="C117" s="78">
        <f t="shared" ref="C117:O117" si="33">C116/B116*100-100</f>
        <v>-27.584252581776596</v>
      </c>
      <c r="D117" s="78">
        <f t="shared" si="33"/>
        <v>15.49747517023188</v>
      </c>
      <c r="E117" s="78">
        <f t="shared" si="33"/>
        <v>0.29596569416081309</v>
      </c>
      <c r="F117" s="78">
        <f t="shared" si="33"/>
        <v>5.2000214496865453</v>
      </c>
      <c r="G117" s="78">
        <f t="shared" si="33"/>
        <v>1.8512746691392579</v>
      </c>
      <c r="H117" s="78">
        <f t="shared" si="33"/>
        <v>1.50384289495247</v>
      </c>
      <c r="I117" s="78">
        <f t="shared" si="33"/>
        <v>5.5565157436918895</v>
      </c>
      <c r="J117" s="78">
        <f t="shared" si="33"/>
        <v>4.6462870596838144</v>
      </c>
      <c r="K117" s="78">
        <f t="shared" si="33"/>
        <v>2.6647990024247719</v>
      </c>
      <c r="L117" s="78">
        <f t="shared" si="33"/>
        <v>7.2813570558970468</v>
      </c>
      <c r="M117" s="78">
        <f t="shared" si="33"/>
        <v>-1.8791693659916575</v>
      </c>
      <c r="N117" s="78">
        <f t="shared" si="33"/>
        <v>-8.6119765871520855</v>
      </c>
      <c r="O117" s="78">
        <f t="shared" si="33"/>
        <v>14.782814817699361</v>
      </c>
      <c r="P117" s="78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</row>
    <row r="118" spans="1:256" s="62" customFormat="1" ht="12.75" customHeight="1" x14ac:dyDescent="0.2">
      <c r="A118" s="77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  <c r="IK118" s="61"/>
      <c r="IL118" s="61"/>
      <c r="IM118" s="61"/>
      <c r="IN118" s="61"/>
      <c r="IO118" s="61"/>
      <c r="IP118" s="61"/>
      <c r="IQ118" s="61"/>
      <c r="IR118" s="61"/>
      <c r="IS118" s="61"/>
      <c r="IT118" s="61"/>
      <c r="IU118" s="61"/>
      <c r="IV118" s="61"/>
    </row>
    <row r="119" spans="1:256" s="62" customFormat="1" ht="12.75" hidden="1" customHeight="1" x14ac:dyDescent="0.2">
      <c r="A119" s="77"/>
      <c r="B119" s="236">
        <v>5408563177</v>
      </c>
      <c r="C119" s="236">
        <v>4340758445</v>
      </c>
      <c r="D119" s="236">
        <v>5049862729</v>
      </c>
      <c r="E119" s="236">
        <v>4836047105</v>
      </c>
      <c r="F119" s="236">
        <v>5789673375</v>
      </c>
      <c r="G119" s="236">
        <v>5244572767</v>
      </c>
      <c r="H119" s="236">
        <v>4607846276</v>
      </c>
      <c r="I119" s="236">
        <v>4922072796</v>
      </c>
      <c r="J119" s="236">
        <v>5077419646</v>
      </c>
      <c r="K119" s="236">
        <v>5695182932</v>
      </c>
      <c r="L119" s="236">
        <v>5917716820</v>
      </c>
      <c r="M119" s="236">
        <v>5335124740</v>
      </c>
      <c r="N119" s="236">
        <v>4330477546</v>
      </c>
      <c r="O119" s="236">
        <v>6198239669</v>
      </c>
      <c r="P119" s="236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</row>
    <row r="120" spans="1:256" s="62" customFormat="1" ht="12.75" customHeight="1" x14ac:dyDescent="0.2">
      <c r="A120" s="67" t="s">
        <v>30</v>
      </c>
      <c r="B120" s="82">
        <f t="shared" ref="B120:O120" si="34">B119/1000000</f>
        <v>5408.563177</v>
      </c>
      <c r="C120" s="82">
        <f t="shared" si="34"/>
        <v>4340.7584450000004</v>
      </c>
      <c r="D120" s="82">
        <f t="shared" si="34"/>
        <v>5049.8627290000004</v>
      </c>
      <c r="E120" s="82">
        <f t="shared" si="34"/>
        <v>4836.0471049999996</v>
      </c>
      <c r="F120" s="82">
        <f t="shared" si="34"/>
        <v>5789.6733750000003</v>
      </c>
      <c r="G120" s="82">
        <f t="shared" si="34"/>
        <v>5244.5727669999997</v>
      </c>
      <c r="H120" s="82">
        <f t="shared" si="34"/>
        <v>4607.8462760000002</v>
      </c>
      <c r="I120" s="82">
        <f t="shared" si="34"/>
        <v>4922.0727960000004</v>
      </c>
      <c r="J120" s="82">
        <f t="shared" si="34"/>
        <v>5077.4196460000003</v>
      </c>
      <c r="K120" s="82">
        <f t="shared" si="34"/>
        <v>5695.1829319999997</v>
      </c>
      <c r="L120" s="82">
        <f t="shared" si="34"/>
        <v>5917.7168199999996</v>
      </c>
      <c r="M120" s="82">
        <f t="shared" si="34"/>
        <v>5335.1247400000002</v>
      </c>
      <c r="N120" s="82">
        <f t="shared" si="34"/>
        <v>4330.4775460000001</v>
      </c>
      <c r="O120" s="84">
        <f t="shared" si="34"/>
        <v>6198.2396689999996</v>
      </c>
      <c r="P120" s="84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</row>
    <row r="121" spans="1:256" s="62" customFormat="1" ht="12.75" customHeight="1" x14ac:dyDescent="0.2">
      <c r="A121" s="77" t="s">
        <v>60</v>
      </c>
      <c r="B121" s="78" t="s">
        <v>21</v>
      </c>
      <c r="C121" s="78">
        <f t="shared" ref="C121:O121" si="35">C120/B120*100-100</f>
        <v>-19.742854008636826</v>
      </c>
      <c r="D121" s="78">
        <f t="shared" si="35"/>
        <v>16.335953566289717</v>
      </c>
      <c r="E121" s="78">
        <f t="shared" si="35"/>
        <v>-4.2340878450440869</v>
      </c>
      <c r="F121" s="78">
        <f t="shared" si="35"/>
        <v>19.719126991423309</v>
      </c>
      <c r="G121" s="78">
        <f t="shared" si="35"/>
        <v>-9.4150493938701771</v>
      </c>
      <c r="H121" s="78">
        <f t="shared" si="35"/>
        <v>-12.14067416523271</v>
      </c>
      <c r="I121" s="78">
        <f t="shared" si="35"/>
        <v>6.8193794058766883</v>
      </c>
      <c r="J121" s="78">
        <f t="shared" si="35"/>
        <v>3.1561266246660438</v>
      </c>
      <c r="K121" s="78">
        <f t="shared" si="35"/>
        <v>12.166874693658116</v>
      </c>
      <c r="L121" s="78">
        <f t="shared" si="35"/>
        <v>3.9074054452163551</v>
      </c>
      <c r="M121" s="78">
        <f t="shared" si="35"/>
        <v>-9.8448793296601025</v>
      </c>
      <c r="N121" s="78">
        <f t="shared" si="35"/>
        <v>-18.830809830324597</v>
      </c>
      <c r="O121" s="78">
        <f t="shared" si="35"/>
        <v>43.130627122757517</v>
      </c>
      <c r="P121" s="78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1"/>
      <c r="IA121" s="61"/>
      <c r="IB121" s="61"/>
      <c r="IC121" s="61"/>
      <c r="ID121" s="61"/>
      <c r="IE121" s="61"/>
      <c r="IF121" s="61"/>
      <c r="IG121" s="61"/>
      <c r="IH121" s="61"/>
      <c r="II121" s="61"/>
      <c r="IJ121" s="61"/>
      <c r="IK121" s="61"/>
      <c r="IL121" s="61"/>
      <c r="IM121" s="61"/>
      <c r="IN121" s="61"/>
      <c r="IO121" s="61"/>
      <c r="IP121" s="61"/>
      <c r="IQ121" s="61"/>
      <c r="IR121" s="61"/>
      <c r="IS121" s="61"/>
      <c r="IT121" s="61"/>
      <c r="IU121" s="61"/>
      <c r="IV121" s="61"/>
    </row>
    <row r="122" spans="1:256" s="62" customFormat="1" ht="12.75" customHeight="1" x14ac:dyDescent="0.2">
      <c r="A122" s="97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  <c r="IH122" s="61"/>
      <c r="II122" s="61"/>
      <c r="IJ122" s="61"/>
      <c r="IK122" s="61"/>
      <c r="IL122" s="61"/>
      <c r="IM122" s="61"/>
      <c r="IN122" s="61"/>
      <c r="IO122" s="61"/>
      <c r="IP122" s="61"/>
      <c r="IQ122" s="61"/>
      <c r="IR122" s="61"/>
      <c r="IS122" s="61"/>
      <c r="IT122" s="61"/>
      <c r="IU122" s="61"/>
      <c r="IV122" s="61"/>
    </row>
    <row r="123" spans="1:256" s="62" customFormat="1" ht="12.75" customHeight="1" x14ac:dyDescent="0.2">
      <c r="A123" s="67" t="s">
        <v>31</v>
      </c>
      <c r="B123" s="80">
        <f t="shared" ref="B123:O123" si="36">B116-B120</f>
        <v>-848.65644299999985</v>
      </c>
      <c r="C123" s="80">
        <f t="shared" si="36"/>
        <v>-1038.6679020000006</v>
      </c>
      <c r="D123" s="80">
        <f t="shared" si="36"/>
        <v>-1236.0315240000004</v>
      </c>
      <c r="E123" s="80">
        <f t="shared" si="36"/>
        <v>-1010.9282679999997</v>
      </c>
      <c r="F123" s="80">
        <f t="shared" si="36"/>
        <v>-1765.6475380000002</v>
      </c>
      <c r="G123" s="80">
        <f t="shared" si="36"/>
        <v>-1146.0511589999996</v>
      </c>
      <c r="H123" s="80">
        <f t="shared" si="36"/>
        <v>-447.68934200000058</v>
      </c>
      <c r="I123" s="80">
        <f t="shared" si="36"/>
        <v>-530.75608700000066</v>
      </c>
      <c r="J123" s="80">
        <f t="shared" si="36"/>
        <v>-482.06975700000021</v>
      </c>
      <c r="K123" s="80">
        <f t="shared" si="36"/>
        <v>-977.37620499999957</v>
      </c>
      <c r="L123" s="80">
        <f t="shared" si="36"/>
        <v>-856.38973999999962</v>
      </c>
      <c r="M123" s="80">
        <f t="shared" si="36"/>
        <v>-368.90856799999983</v>
      </c>
      <c r="N123" s="80">
        <f t="shared" si="36"/>
        <v>208.0492519999998</v>
      </c>
      <c r="O123" s="152">
        <f t="shared" si="36"/>
        <v>-988.79085899999973</v>
      </c>
      <c r="P123" s="152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</row>
    <row r="124" spans="1:256" s="62" customFormat="1" ht="12.75" customHeight="1" x14ac:dyDescent="0.2">
      <c r="A124" s="77" t="s">
        <v>77</v>
      </c>
      <c r="B124" s="93" t="s">
        <v>21</v>
      </c>
      <c r="C124" s="93">
        <f t="shared" ref="C124:O124" si="37">C123-B123</f>
        <v>-190.01145900000074</v>
      </c>
      <c r="D124" s="93">
        <f t="shared" si="37"/>
        <v>-197.36362199999985</v>
      </c>
      <c r="E124" s="93">
        <f t="shared" si="37"/>
        <v>225.10325600000078</v>
      </c>
      <c r="F124" s="93">
        <f t="shared" si="37"/>
        <v>-754.71927000000051</v>
      </c>
      <c r="G124" s="93">
        <f t="shared" si="37"/>
        <v>619.59637900000052</v>
      </c>
      <c r="H124" s="93">
        <f t="shared" si="37"/>
        <v>698.36181699999906</v>
      </c>
      <c r="I124" s="93">
        <f t="shared" si="37"/>
        <v>-83.066745000000083</v>
      </c>
      <c r="J124" s="93">
        <f t="shared" si="37"/>
        <v>48.686330000000453</v>
      </c>
      <c r="K124" s="93">
        <f t="shared" si="37"/>
        <v>-495.30644799999936</v>
      </c>
      <c r="L124" s="93">
        <f t="shared" si="37"/>
        <v>120.98646499999995</v>
      </c>
      <c r="M124" s="93">
        <f t="shared" si="37"/>
        <v>487.48117199999979</v>
      </c>
      <c r="N124" s="93">
        <f t="shared" si="37"/>
        <v>576.95781999999963</v>
      </c>
      <c r="O124" s="93">
        <f t="shared" si="37"/>
        <v>-1196.8401109999995</v>
      </c>
      <c r="P124" s="93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</row>
    <row r="125" spans="1:256" s="62" customFormat="1" ht="12.75" customHeight="1" x14ac:dyDescent="0.2">
      <c r="A125" s="77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</row>
    <row r="126" spans="1:256" ht="12.75" customHeight="1" x14ac:dyDescent="0.2">
      <c r="A126" s="3" t="s">
        <v>34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5"/>
      <c r="M126" s="43"/>
      <c r="N126" s="5"/>
      <c r="O126" s="5"/>
      <c r="P126" s="5"/>
    </row>
    <row r="127" spans="1:256" s="62" customFormat="1" ht="12.75" customHeight="1" x14ac:dyDescent="0.2">
      <c r="A127" s="97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</row>
    <row r="128" spans="1:256" s="62" customFormat="1" ht="12.75" customHeight="1" x14ac:dyDescent="0.2">
      <c r="A128" s="67" t="s">
        <v>35</v>
      </c>
      <c r="B128" s="80"/>
      <c r="C128" s="80"/>
      <c r="D128" s="80"/>
      <c r="E128" s="82">
        <v>9805.86</v>
      </c>
      <c r="F128" s="82">
        <v>7403.92</v>
      </c>
      <c r="G128" s="82">
        <v>6760.02</v>
      </c>
      <c r="H128" s="82">
        <v>6915.36</v>
      </c>
      <c r="I128" s="82">
        <v>8233.41</v>
      </c>
      <c r="J128" s="82">
        <v>10472.69</v>
      </c>
      <c r="K128" s="82">
        <v>10608.78</v>
      </c>
      <c r="L128" s="82">
        <v>11607.09</v>
      </c>
      <c r="M128" s="82">
        <v>11912.19</v>
      </c>
      <c r="N128" s="82">
        <v>10834.18</v>
      </c>
      <c r="O128" s="84">
        <v>14095.9</v>
      </c>
      <c r="P128" s="84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</row>
    <row r="129" spans="1:256" s="62" customFormat="1" ht="12.75" customHeight="1" x14ac:dyDescent="0.2">
      <c r="A129" s="77" t="s">
        <v>60</v>
      </c>
      <c r="B129" s="78"/>
      <c r="C129" s="78"/>
      <c r="D129" s="78"/>
      <c r="E129" s="78" t="s">
        <v>78</v>
      </c>
      <c r="F129" s="78">
        <f t="shared" ref="F129:O129" si="38">F128/E128*100-100</f>
        <v>-24.494944859502382</v>
      </c>
      <c r="G129" s="78">
        <f t="shared" si="38"/>
        <v>-8.6967444272763572</v>
      </c>
      <c r="H129" s="78">
        <f t="shared" si="38"/>
        <v>2.2979221954964544</v>
      </c>
      <c r="I129" s="78">
        <f t="shared" si="38"/>
        <v>19.059745262719517</v>
      </c>
      <c r="J129" s="78">
        <f t="shared" si="38"/>
        <v>27.197479537639936</v>
      </c>
      <c r="K129" s="78">
        <f t="shared" si="38"/>
        <v>1.2994751109791167</v>
      </c>
      <c r="L129" s="78">
        <f t="shared" si="38"/>
        <v>9.4102243613309042</v>
      </c>
      <c r="M129" s="78">
        <f t="shared" si="38"/>
        <v>2.6285658162381793</v>
      </c>
      <c r="N129" s="78">
        <f t="shared" si="38"/>
        <v>-9.0496373882552206</v>
      </c>
      <c r="O129" s="78">
        <f t="shared" si="38"/>
        <v>30.105831728843327</v>
      </c>
      <c r="P129" s="78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1"/>
      <c r="IT129" s="61"/>
      <c r="IU129" s="61"/>
      <c r="IV129" s="61"/>
    </row>
    <row r="130" spans="1:256" s="62" customFormat="1" ht="12.6" customHeight="1" x14ac:dyDescent="0.2">
      <c r="A130" s="77"/>
      <c r="B130" s="78"/>
      <c r="C130" s="78"/>
      <c r="D130" s="78"/>
      <c r="E130" s="78"/>
      <c r="F130" s="78"/>
      <c r="G130" s="78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  <c r="IK130" s="61"/>
      <c r="IL130" s="61"/>
      <c r="IM130" s="61"/>
      <c r="IN130" s="61"/>
      <c r="IO130" s="61"/>
      <c r="IP130" s="61"/>
      <c r="IQ130" s="61"/>
      <c r="IR130" s="61"/>
      <c r="IS130" s="61"/>
      <c r="IT130" s="61"/>
      <c r="IU130" s="61"/>
      <c r="IV130" s="61"/>
    </row>
    <row r="131" spans="1:256" ht="12.75" customHeight="1" x14ac:dyDescent="0.2">
      <c r="A131" s="3" t="s">
        <v>36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5"/>
      <c r="M131" s="5"/>
      <c r="N131" s="5"/>
      <c r="O131" s="5"/>
      <c r="P131" s="5"/>
    </row>
    <row r="132" spans="1:256" s="62" customFormat="1" ht="12" customHeight="1" x14ac:dyDescent="0.2">
      <c r="A132" s="77"/>
      <c r="B132" s="100"/>
      <c r="C132" s="100"/>
      <c r="D132" s="100"/>
      <c r="E132" s="100"/>
      <c r="F132" s="100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  <c r="HW132" s="61"/>
      <c r="HX132" s="61"/>
      <c r="HY132" s="61"/>
      <c r="HZ132" s="61"/>
      <c r="IA132" s="61"/>
      <c r="IB132" s="61"/>
      <c r="IC132" s="61"/>
      <c r="ID132" s="61"/>
      <c r="IE132" s="61"/>
      <c r="IF132" s="61"/>
      <c r="IG132" s="61"/>
      <c r="IH132" s="61"/>
      <c r="II132" s="61"/>
      <c r="IJ132" s="61"/>
      <c r="IK132" s="61"/>
      <c r="IL132" s="61"/>
      <c r="IM132" s="61"/>
      <c r="IN132" s="61"/>
      <c r="IO132" s="61"/>
      <c r="IP132" s="61"/>
      <c r="IQ132" s="61"/>
      <c r="IR132" s="61"/>
      <c r="IS132" s="61"/>
      <c r="IT132" s="61"/>
      <c r="IU132" s="61"/>
      <c r="IV132" s="61"/>
    </row>
    <row r="133" spans="1:256" ht="12" customHeight="1" x14ac:dyDescent="0.2">
      <c r="A133" s="44" t="s">
        <v>79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256" s="62" customFormat="1" ht="12" customHeight="1" x14ac:dyDescent="0.2">
      <c r="A134" s="205"/>
      <c r="B134" s="100"/>
      <c r="C134" s="100"/>
      <c r="D134" s="100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85"/>
      <c r="P134" s="85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</row>
    <row r="135" spans="1:256" s="62" customFormat="1" ht="12" customHeight="1" x14ac:dyDescent="0.2">
      <c r="A135" s="206" t="s">
        <v>38</v>
      </c>
      <c r="B135" s="100"/>
      <c r="C135" s="100"/>
      <c r="D135" s="100"/>
      <c r="E135" s="100">
        <v>22.581061999999999</v>
      </c>
      <c r="F135" s="100">
        <v>22.237176000000002</v>
      </c>
      <c r="G135" s="100">
        <v>22.176742000000001</v>
      </c>
      <c r="H135" s="100">
        <v>21.853348</v>
      </c>
      <c r="I135" s="100">
        <v>21.814384</v>
      </c>
      <c r="J135" s="100">
        <v>21.203710999999998</v>
      </c>
      <c r="K135" s="100">
        <v>20.316617000000001</v>
      </c>
      <c r="L135" s="100">
        <v>19.757504000000001</v>
      </c>
      <c r="M135" s="100">
        <v>19.015805</v>
      </c>
      <c r="N135" s="100">
        <v>19.841958000000002</v>
      </c>
      <c r="O135" s="103">
        <v>20.280221000000001</v>
      </c>
      <c r="P135" s="103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</row>
    <row r="136" spans="1:256" s="62" customFormat="1" ht="12" customHeight="1" x14ac:dyDescent="0.2">
      <c r="A136" s="206"/>
      <c r="B136" s="100"/>
      <c r="C136" s="100"/>
      <c r="D136" s="100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85"/>
      <c r="P136" s="85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</row>
    <row r="137" spans="1:256" s="62" customFormat="1" ht="12" customHeight="1" x14ac:dyDescent="0.2">
      <c r="A137" s="206" t="s">
        <v>39</v>
      </c>
      <c r="B137" s="100"/>
      <c r="C137" s="100"/>
      <c r="D137" s="100"/>
      <c r="E137" s="100">
        <v>13.973024000000001</v>
      </c>
      <c r="F137" s="100">
        <v>14.36617</v>
      </c>
      <c r="G137" s="100">
        <v>14.975194999999999</v>
      </c>
      <c r="H137" s="100">
        <v>15.658620000000001</v>
      </c>
      <c r="I137" s="100">
        <v>16.405989000000002</v>
      </c>
      <c r="J137" s="100">
        <v>17.360357</v>
      </c>
      <c r="K137" s="100">
        <v>18.314029999999999</v>
      </c>
      <c r="L137" s="100">
        <v>18.794668999999999</v>
      </c>
      <c r="M137" s="100">
        <v>19.887146999999999</v>
      </c>
      <c r="N137" s="100">
        <v>22.014313999999999</v>
      </c>
      <c r="O137" s="100">
        <v>24.043924000000001</v>
      </c>
      <c r="P137" s="100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</row>
    <row r="138" spans="1:256" s="62" customFormat="1" ht="12" customHeight="1" x14ac:dyDescent="0.2">
      <c r="A138" s="205"/>
      <c r="B138" s="100"/>
      <c r="C138" s="100"/>
      <c r="D138" s="100"/>
      <c r="E138" s="61"/>
      <c r="F138" s="61"/>
      <c r="G138" s="61"/>
      <c r="H138" s="61"/>
      <c r="I138" s="61"/>
      <c r="J138" s="61"/>
      <c r="K138" s="61"/>
      <c r="L138" s="61"/>
      <c r="M138" s="237"/>
      <c r="N138" s="237"/>
      <c r="O138" s="238"/>
      <c r="P138" s="238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</row>
    <row r="139" spans="1:256" ht="12" customHeight="1" x14ac:dyDescent="0.2">
      <c r="A139" s="44" t="s">
        <v>40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5"/>
      <c r="N139" s="45"/>
      <c r="O139" s="44"/>
      <c r="P139" s="44"/>
    </row>
    <row r="140" spans="1:256" s="62" customFormat="1" ht="12.75" customHeight="1" x14ac:dyDescent="0.2">
      <c r="A140" s="205"/>
      <c r="B140" s="98"/>
      <c r="C140" s="98"/>
      <c r="D140" s="98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4"/>
      <c r="P140" s="84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</row>
    <row r="141" spans="1:256" s="62" customFormat="1" ht="12.6" customHeight="1" x14ac:dyDescent="0.2">
      <c r="A141" s="206" t="s">
        <v>38</v>
      </c>
      <c r="B141" s="78"/>
      <c r="C141" s="78"/>
      <c r="D141" s="78"/>
      <c r="E141" s="100">
        <v>14.694048</v>
      </c>
      <c r="F141" s="100">
        <v>14.450442000000001</v>
      </c>
      <c r="G141" s="100">
        <v>14.459932999999999</v>
      </c>
      <c r="H141" s="100">
        <v>14.142310999999999</v>
      </c>
      <c r="I141" s="100">
        <v>13.762048</v>
      </c>
      <c r="J141" s="100">
        <v>12.986654</v>
      </c>
      <c r="K141" s="100">
        <v>12.082485999999999</v>
      </c>
      <c r="L141" s="100">
        <v>11.367808999999999</v>
      </c>
      <c r="M141" s="100">
        <v>10.382604000000001</v>
      </c>
      <c r="N141" s="100">
        <v>11.057645000000001</v>
      </c>
      <c r="O141" s="103">
        <v>11.023595</v>
      </c>
      <c r="P141" s="103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</row>
    <row r="142" spans="1:256" s="62" customFormat="1" ht="12.6" customHeight="1" x14ac:dyDescent="0.2">
      <c r="A142" s="206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88"/>
      <c r="P142" s="88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</row>
    <row r="143" spans="1:256" s="62" customFormat="1" ht="12.6" customHeight="1" x14ac:dyDescent="0.2">
      <c r="A143" s="206" t="s">
        <v>41</v>
      </c>
      <c r="B143" s="100">
        <v>2.6385000000000001</v>
      </c>
      <c r="C143" s="100">
        <v>5.4215</v>
      </c>
      <c r="D143" s="100">
        <v>6.3239999999999998</v>
      </c>
      <c r="E143" s="100">
        <v>7.2067500000000004</v>
      </c>
      <c r="F143" s="100">
        <v>6.3369999999999997</v>
      </c>
      <c r="G143" s="100">
        <v>7.1092500000000003</v>
      </c>
      <c r="H143" s="100">
        <v>8.4577500000000008</v>
      </c>
      <c r="I143" s="100">
        <v>6.3929999999999998</v>
      </c>
      <c r="J143" s="100">
        <v>5.0692500000000003</v>
      </c>
      <c r="K143" s="100">
        <v>4.2327500000000002</v>
      </c>
      <c r="L143" s="100">
        <v>2.6385000000000001</v>
      </c>
      <c r="M143" s="100">
        <v>1.8402499999999999</v>
      </c>
      <c r="N143" s="100">
        <v>1.5860000000000001</v>
      </c>
      <c r="O143" s="103">
        <v>1.6267499999999999</v>
      </c>
      <c r="P143" s="103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  <c r="IK143" s="61"/>
      <c r="IL143" s="61"/>
      <c r="IM143" s="61"/>
      <c r="IN143" s="61"/>
      <c r="IO143" s="61"/>
      <c r="IP143" s="61"/>
      <c r="IQ143" s="61"/>
      <c r="IR143" s="61"/>
      <c r="IS143" s="61"/>
      <c r="IT143" s="61"/>
      <c r="IU143" s="61"/>
      <c r="IV143" s="61"/>
    </row>
    <row r="144" spans="1:256" s="62" customFormat="1" ht="12.6" customHeight="1" x14ac:dyDescent="0.25">
      <c r="A144" s="213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88"/>
      <c r="P144" s="88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1"/>
      <c r="IL144" s="61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</row>
    <row r="145" spans="1:256" ht="12.6" customHeight="1" x14ac:dyDescent="0.2">
      <c r="A145" s="44" t="s">
        <v>42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  <c r="N145" s="45"/>
      <c r="O145" s="44"/>
      <c r="P145" s="44"/>
    </row>
    <row r="146" spans="1:256" s="62" customFormat="1" ht="12.6" customHeight="1" x14ac:dyDescent="0.2">
      <c r="A146" s="205"/>
      <c r="B146" s="98"/>
      <c r="C146" s="98"/>
      <c r="D146" s="98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4"/>
      <c r="P146" s="84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</row>
    <row r="147" spans="1:256" s="62" customFormat="1" ht="12.6" customHeight="1" x14ac:dyDescent="0.2">
      <c r="A147" s="206" t="s">
        <v>38</v>
      </c>
      <c r="B147" s="78"/>
      <c r="C147" s="78"/>
      <c r="D147" s="78"/>
      <c r="E147" s="100">
        <v>7.8870139999999997</v>
      </c>
      <c r="F147" s="100">
        <v>7.786734</v>
      </c>
      <c r="G147" s="100">
        <v>7.7168089999999996</v>
      </c>
      <c r="H147" s="100">
        <v>7.7110370000000001</v>
      </c>
      <c r="I147" s="100">
        <v>8.0523360000000004</v>
      </c>
      <c r="J147" s="100">
        <v>8.2170570000000005</v>
      </c>
      <c r="K147" s="100">
        <v>8.2341309999999996</v>
      </c>
      <c r="L147" s="100">
        <v>8.3896949999999997</v>
      </c>
      <c r="M147" s="100">
        <v>8.6332009999999997</v>
      </c>
      <c r="N147" s="100">
        <v>8.7843129999999991</v>
      </c>
      <c r="O147" s="103">
        <v>9.2566260000000007</v>
      </c>
      <c r="P147" s="103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</row>
    <row r="148" spans="1:256" s="62" customFormat="1" ht="12.6" customHeight="1" x14ac:dyDescent="0.2">
      <c r="A148" s="206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85"/>
      <c r="P148" s="85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</row>
    <row r="149" spans="1:256" s="62" customFormat="1" ht="12.75" customHeight="1" x14ac:dyDescent="0.2">
      <c r="A149" s="206" t="s">
        <v>41</v>
      </c>
      <c r="B149" s="100">
        <v>2.0702500000000001</v>
      </c>
      <c r="C149" s="100">
        <v>2.5667499999999999</v>
      </c>
      <c r="D149" s="100">
        <v>2.58175</v>
      </c>
      <c r="E149" s="100">
        <v>2.1857500000000001</v>
      </c>
      <c r="F149" s="100">
        <v>2.29725</v>
      </c>
      <c r="G149" s="100">
        <v>2.69475</v>
      </c>
      <c r="H149" s="100">
        <v>2.1372499999999999</v>
      </c>
      <c r="I149" s="100">
        <v>2.1114999999999999</v>
      </c>
      <c r="J149" s="100">
        <v>2.0234999999999999</v>
      </c>
      <c r="K149" s="100">
        <v>1.6825000000000001</v>
      </c>
      <c r="L149" s="100">
        <v>1.05</v>
      </c>
      <c r="M149" s="100">
        <v>0.73024999999999995</v>
      </c>
      <c r="N149" s="100">
        <v>0.75900000000000001</v>
      </c>
      <c r="O149" s="103">
        <v>0.88775000000000004</v>
      </c>
      <c r="P149" s="103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</row>
    <row r="150" spans="1:256" s="62" customFormat="1" ht="12.6" customHeight="1" x14ac:dyDescent="0.2">
      <c r="A150" s="119"/>
      <c r="B150" s="119"/>
      <c r="C150" s="119"/>
      <c r="D150" s="119"/>
      <c r="E150" s="119"/>
      <c r="F150" s="119"/>
      <c r="G150" s="119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</row>
    <row r="151" spans="1:256" ht="12.75" customHeight="1" x14ac:dyDescent="0.2">
      <c r="A151" s="3" t="s">
        <v>43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5"/>
      <c r="M151" s="5"/>
      <c r="N151" s="5"/>
      <c r="O151" s="5"/>
      <c r="P151" s="5"/>
    </row>
    <row r="152" spans="1:256" s="91" customFormat="1" ht="12.6" customHeight="1" x14ac:dyDescent="0.2">
      <c r="A152" s="154"/>
    </row>
    <row r="153" spans="1:256" s="91" customFormat="1" ht="15.75" hidden="1" customHeight="1" x14ac:dyDescent="0.2">
      <c r="A153" s="154"/>
      <c r="B153" s="91">
        <v>7279346</v>
      </c>
      <c r="C153" s="91">
        <v>7235628</v>
      </c>
      <c r="D153" s="91">
        <v>8254966</v>
      </c>
      <c r="E153" s="91">
        <v>8207371</v>
      </c>
      <c r="F153" s="91">
        <v>8240596</v>
      </c>
      <c r="G153" s="91">
        <v>8323059</v>
      </c>
      <c r="H153" s="91">
        <v>8323059</v>
      </c>
      <c r="I153" s="91">
        <v>8652195</v>
      </c>
      <c r="J153" s="91">
        <v>8798677</v>
      </c>
      <c r="K153" s="91">
        <v>9500934</v>
      </c>
      <c r="L153" s="91">
        <v>9677150</v>
      </c>
      <c r="M153" s="239">
        <v>9979780</v>
      </c>
      <c r="N153" s="239">
        <v>3699264</v>
      </c>
      <c r="O153" s="239">
        <v>5558749</v>
      </c>
      <c r="P153" s="239"/>
    </row>
    <row r="154" spans="1:256" s="91" customFormat="1" ht="12.6" customHeight="1" x14ac:dyDescent="0.2">
      <c r="A154" s="154" t="s">
        <v>44</v>
      </c>
      <c r="B154" s="90">
        <f t="shared" ref="B154:O154" si="39">B153/1000</f>
        <v>7279.3459999999995</v>
      </c>
      <c r="C154" s="90">
        <f t="shared" si="39"/>
        <v>7235.6279999999997</v>
      </c>
      <c r="D154" s="90">
        <f t="shared" si="39"/>
        <v>8254.9660000000003</v>
      </c>
      <c r="E154" s="90">
        <f t="shared" si="39"/>
        <v>8207.3709999999992</v>
      </c>
      <c r="F154" s="90">
        <f t="shared" si="39"/>
        <v>8240.5959999999995</v>
      </c>
      <c r="G154" s="90">
        <f t="shared" si="39"/>
        <v>8323.0589999999993</v>
      </c>
      <c r="H154" s="90">
        <f t="shared" si="39"/>
        <v>8323.0589999999993</v>
      </c>
      <c r="I154" s="90">
        <f t="shared" si="39"/>
        <v>8652.1949999999997</v>
      </c>
      <c r="J154" s="90">
        <f t="shared" si="39"/>
        <v>8798.6769999999997</v>
      </c>
      <c r="K154" s="90">
        <f t="shared" si="39"/>
        <v>9500.9339999999993</v>
      </c>
      <c r="L154" s="90">
        <f t="shared" si="39"/>
        <v>9677.15</v>
      </c>
      <c r="M154" s="90">
        <f t="shared" si="39"/>
        <v>9979.7800000000007</v>
      </c>
      <c r="N154" s="90">
        <f t="shared" si="39"/>
        <v>3699.2640000000001</v>
      </c>
      <c r="O154" s="240">
        <f t="shared" si="39"/>
        <v>5558.7489999999998</v>
      </c>
      <c r="P154" s="240"/>
    </row>
    <row r="155" spans="1:256" s="91" customFormat="1" ht="12.6" customHeight="1" x14ac:dyDescent="0.2">
      <c r="A155" s="160" t="s">
        <v>60</v>
      </c>
      <c r="B155" s="165" t="s">
        <v>21</v>
      </c>
      <c r="C155" s="165">
        <f t="shared" ref="C155:O155" si="40">C154/B154*100-100</f>
        <v>-0.60057593085971916</v>
      </c>
      <c r="D155" s="165">
        <f t="shared" si="40"/>
        <v>14.087761283471181</v>
      </c>
      <c r="E155" s="165">
        <f t="shared" si="40"/>
        <v>-0.57656203550689611</v>
      </c>
      <c r="F155" s="165">
        <f t="shared" si="40"/>
        <v>0.40481903401223462</v>
      </c>
      <c r="G155" s="165">
        <f t="shared" si="40"/>
        <v>1.00069218294405</v>
      </c>
      <c r="H155" s="165">
        <f t="shared" si="40"/>
        <v>0</v>
      </c>
      <c r="I155" s="165">
        <f t="shared" si="40"/>
        <v>3.9545075914997057</v>
      </c>
      <c r="J155" s="165">
        <f t="shared" si="40"/>
        <v>1.6930039140356854</v>
      </c>
      <c r="K155" s="165">
        <f t="shared" si="40"/>
        <v>7.9813931117143966</v>
      </c>
      <c r="L155" s="165">
        <f t="shared" si="40"/>
        <v>1.8547229146102779</v>
      </c>
      <c r="M155" s="165">
        <f t="shared" si="40"/>
        <v>3.1272637088399051</v>
      </c>
      <c r="N155" s="165">
        <f t="shared" si="40"/>
        <v>-62.932409331668637</v>
      </c>
      <c r="O155" s="165">
        <f t="shared" si="40"/>
        <v>50.266350279406907</v>
      </c>
      <c r="P155" s="165"/>
    </row>
    <row r="156" spans="1:256" s="91" customFormat="1" ht="12" customHeight="1" x14ac:dyDescent="0.2">
      <c r="A156" s="160"/>
    </row>
    <row r="157" spans="1:256" s="91" customFormat="1" ht="12" hidden="1" customHeight="1" x14ac:dyDescent="0.2">
      <c r="A157" s="160"/>
      <c r="B157" s="91">
        <v>33528879</v>
      </c>
      <c r="C157" s="91">
        <v>33585048</v>
      </c>
      <c r="D157" s="91">
        <v>34978006</v>
      </c>
      <c r="E157" s="91">
        <v>34037263</v>
      </c>
      <c r="F157" s="91">
        <v>33938624</v>
      </c>
      <c r="G157" s="91">
        <v>34051434</v>
      </c>
      <c r="H157" s="91">
        <v>34051434</v>
      </c>
      <c r="I157" s="91">
        <v>34186544</v>
      </c>
      <c r="J157" s="91">
        <v>34419316</v>
      </c>
      <c r="K157" s="91">
        <v>37042454</v>
      </c>
      <c r="L157" s="91">
        <v>36628413</v>
      </c>
      <c r="M157" s="239">
        <v>37951808</v>
      </c>
      <c r="N157" s="239">
        <v>16866552</v>
      </c>
      <c r="O157" s="239">
        <v>27088085</v>
      </c>
      <c r="P157" s="239"/>
    </row>
    <row r="158" spans="1:256" s="91" customFormat="1" ht="12" customHeight="1" x14ac:dyDescent="0.2">
      <c r="A158" s="154" t="s">
        <v>45</v>
      </c>
      <c r="B158" s="90">
        <f t="shared" ref="B158:O158" si="41">B157/1000</f>
        <v>33528.879000000001</v>
      </c>
      <c r="C158" s="90">
        <f t="shared" si="41"/>
        <v>33585.048000000003</v>
      </c>
      <c r="D158" s="90">
        <f t="shared" si="41"/>
        <v>34978.006000000001</v>
      </c>
      <c r="E158" s="90">
        <f t="shared" si="41"/>
        <v>34037.262999999999</v>
      </c>
      <c r="F158" s="90">
        <f t="shared" si="41"/>
        <v>33938.624000000003</v>
      </c>
      <c r="G158" s="90">
        <f t="shared" si="41"/>
        <v>34051.434000000001</v>
      </c>
      <c r="H158" s="90">
        <f t="shared" si="41"/>
        <v>34051.434000000001</v>
      </c>
      <c r="I158" s="90">
        <f t="shared" si="41"/>
        <v>34186.544000000002</v>
      </c>
      <c r="J158" s="90">
        <f t="shared" si="41"/>
        <v>34419.315999999999</v>
      </c>
      <c r="K158" s="90">
        <f t="shared" si="41"/>
        <v>37042.453999999998</v>
      </c>
      <c r="L158" s="90">
        <f t="shared" si="41"/>
        <v>36628.413</v>
      </c>
      <c r="M158" s="90">
        <f t="shared" si="41"/>
        <v>37951.807999999997</v>
      </c>
      <c r="N158" s="90">
        <f t="shared" si="41"/>
        <v>16866.552</v>
      </c>
      <c r="O158" s="240">
        <f t="shared" si="41"/>
        <v>27088.084999999999</v>
      </c>
      <c r="P158" s="240"/>
    </row>
    <row r="159" spans="1:256" s="91" customFormat="1" ht="12" customHeight="1" x14ac:dyDescent="0.2">
      <c r="A159" s="160" t="s">
        <v>60</v>
      </c>
      <c r="B159" s="165" t="s">
        <v>21</v>
      </c>
      <c r="C159" s="165">
        <f t="shared" ref="C159:O159" si="42">C158/B158*100-100</f>
        <v>0.16752424081938955</v>
      </c>
      <c r="D159" s="165">
        <f t="shared" si="42"/>
        <v>4.1475539948610418</v>
      </c>
      <c r="E159" s="165">
        <f t="shared" si="42"/>
        <v>-2.6895272417758775</v>
      </c>
      <c r="F159" s="165">
        <f t="shared" si="42"/>
        <v>-0.2897970967877086</v>
      </c>
      <c r="G159" s="165">
        <f t="shared" si="42"/>
        <v>0.33239414774151044</v>
      </c>
      <c r="H159" s="165">
        <f t="shared" si="42"/>
        <v>0</v>
      </c>
      <c r="I159" s="165">
        <f t="shared" si="42"/>
        <v>0.39678211496175209</v>
      </c>
      <c r="J159" s="165">
        <f t="shared" si="42"/>
        <v>0.68088777853647287</v>
      </c>
      <c r="K159" s="165">
        <f t="shared" si="42"/>
        <v>7.6211218142742752</v>
      </c>
      <c r="L159" s="165">
        <f t="shared" si="42"/>
        <v>-1.1177472205270078</v>
      </c>
      <c r="M159" s="165">
        <f t="shared" si="42"/>
        <v>3.6130284978494558</v>
      </c>
      <c r="N159" s="165">
        <f t="shared" si="42"/>
        <v>-55.55797499818717</v>
      </c>
      <c r="O159" s="165">
        <f t="shared" si="42"/>
        <v>60.60238630871325</v>
      </c>
      <c r="P159" s="165"/>
    </row>
    <row r="160" spans="1:256" s="62" customFormat="1" ht="12" customHeight="1" x14ac:dyDescent="0.2">
      <c r="A160" s="77"/>
      <c r="B160" s="104"/>
      <c r="C160" s="104"/>
      <c r="D160" s="104"/>
      <c r="E160" s="104"/>
      <c r="F160" s="104"/>
      <c r="G160" s="105"/>
      <c r="H160" s="105"/>
      <c r="I160" s="105"/>
      <c r="J160" s="241"/>
      <c r="K160" s="24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</row>
    <row r="161" spans="1:256" ht="12" customHeight="1" x14ac:dyDescent="0.2">
      <c r="A161" s="3" t="s">
        <v>80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5"/>
      <c r="M161" s="5"/>
      <c r="N161" s="5"/>
      <c r="O161" s="5"/>
      <c r="P161" s="5"/>
    </row>
    <row r="162" spans="1:256" s="62" customFormat="1" ht="12" customHeight="1" x14ac:dyDescent="0.2">
      <c r="A162" s="67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</row>
    <row r="163" spans="1:256" s="62" customFormat="1" ht="12" customHeight="1" x14ac:dyDescent="0.2">
      <c r="A163" s="67" t="s">
        <v>81</v>
      </c>
      <c r="B163" s="98">
        <v>3</v>
      </c>
      <c r="C163" s="98">
        <v>0.2</v>
      </c>
      <c r="D163" s="98">
        <v>1.6</v>
      </c>
      <c r="E163" s="98">
        <v>3</v>
      </c>
      <c r="F163" s="98">
        <v>3.5</v>
      </c>
      <c r="G163" s="98">
        <v>1.4</v>
      </c>
      <c r="H163" s="98">
        <v>0</v>
      </c>
      <c r="I163" s="98">
        <v>-0.2</v>
      </c>
      <c r="J163" s="98">
        <v>0.3</v>
      </c>
      <c r="K163" s="98">
        <v>1.5</v>
      </c>
      <c r="L163" s="98">
        <v>1</v>
      </c>
      <c r="M163" s="98">
        <v>0.3</v>
      </c>
      <c r="N163" s="98">
        <v>-0.7</v>
      </c>
      <c r="O163" s="242">
        <v>1.6</v>
      </c>
      <c r="P163" s="242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</row>
    <row r="164" spans="1:256" s="62" customFormat="1" ht="12" customHeight="1" x14ac:dyDescent="0.2">
      <c r="A164" s="77" t="s">
        <v>60</v>
      </c>
      <c r="B164" s="78" t="s">
        <v>21</v>
      </c>
      <c r="C164" s="78">
        <f t="shared" ref="C164:H164" si="43">C163/B163*100-100</f>
        <v>-93.333333333333329</v>
      </c>
      <c r="D164" s="78">
        <f t="shared" si="43"/>
        <v>700</v>
      </c>
      <c r="E164" s="78">
        <f t="shared" si="43"/>
        <v>87.5</v>
      </c>
      <c r="F164" s="78">
        <f t="shared" si="43"/>
        <v>16.666666666666671</v>
      </c>
      <c r="G164" s="78">
        <f t="shared" si="43"/>
        <v>-60</v>
      </c>
      <c r="H164" s="78">
        <f t="shared" si="43"/>
        <v>-100</v>
      </c>
      <c r="I164" s="78" t="s">
        <v>75</v>
      </c>
      <c r="J164" s="78">
        <f t="shared" ref="J164:O164" si="44">J163/I163*100-100</f>
        <v>-249.99999999999997</v>
      </c>
      <c r="K164" s="78">
        <f t="shared" si="44"/>
        <v>400</v>
      </c>
      <c r="L164" s="78">
        <f t="shared" si="44"/>
        <v>-33.333333333333343</v>
      </c>
      <c r="M164" s="78">
        <f t="shared" si="44"/>
        <v>-70</v>
      </c>
      <c r="N164" s="78">
        <f t="shared" si="44"/>
        <v>-333.33333333333337</v>
      </c>
      <c r="O164" s="78">
        <f t="shared" si="44"/>
        <v>-328.57142857142861</v>
      </c>
      <c r="P164" s="78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</row>
    <row r="165" spans="1:256" s="62" customFormat="1" ht="12" customHeight="1" x14ac:dyDescent="0.2">
      <c r="A165" s="77"/>
      <c r="B165" s="104"/>
      <c r="C165" s="104"/>
      <c r="D165" s="104"/>
      <c r="E165" s="104"/>
      <c r="F165" s="104"/>
      <c r="G165" s="105"/>
      <c r="H165" s="105"/>
      <c r="I165" s="105"/>
      <c r="J165" s="241"/>
      <c r="K165" s="241"/>
      <c r="L165" s="61"/>
      <c r="M165" s="85"/>
      <c r="N165" s="85"/>
      <c r="O165" s="85"/>
      <c r="P165" s="85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</row>
    <row r="166" spans="1:256" s="62" customFormat="1" ht="12" customHeight="1" x14ac:dyDescent="0.2">
      <c r="A166" s="67" t="s">
        <v>82</v>
      </c>
      <c r="B166" s="82">
        <v>25038</v>
      </c>
      <c r="C166" s="82">
        <v>25230</v>
      </c>
      <c r="D166" s="82">
        <v>22454</v>
      </c>
      <c r="E166" s="82">
        <v>19469</v>
      </c>
      <c r="F166" s="82">
        <v>15665</v>
      </c>
      <c r="G166" s="82">
        <v>14802</v>
      </c>
      <c r="H166" s="82">
        <v>16320</v>
      </c>
      <c r="I166" s="82">
        <v>18690</v>
      </c>
      <c r="J166" s="82">
        <v>21553</v>
      </c>
      <c r="K166" s="82">
        <v>21196</v>
      </c>
      <c r="L166" s="82">
        <v>22000</v>
      </c>
      <c r="M166" s="82">
        <v>21355</v>
      </c>
      <c r="N166" s="82">
        <v>15357</v>
      </c>
      <c r="O166" s="84">
        <v>15927</v>
      </c>
      <c r="P166" s="84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</row>
    <row r="167" spans="1:256" s="62" customFormat="1" ht="12" customHeight="1" x14ac:dyDescent="0.2">
      <c r="A167" s="77" t="s">
        <v>60</v>
      </c>
      <c r="B167" s="78" t="s">
        <v>21</v>
      </c>
      <c r="C167" s="78">
        <f t="shared" ref="C167:O167" si="45">C166/B166*100-100</f>
        <v>0.76683441169423361</v>
      </c>
      <c r="D167" s="78">
        <f t="shared" si="45"/>
        <v>-11.00277447483154</v>
      </c>
      <c r="E167" s="78">
        <f t="shared" si="45"/>
        <v>-13.293845194620118</v>
      </c>
      <c r="F167" s="78">
        <f t="shared" si="45"/>
        <v>-19.538753916482605</v>
      </c>
      <c r="G167" s="78">
        <f t="shared" si="45"/>
        <v>-5.5090967124162233</v>
      </c>
      <c r="H167" s="78">
        <f t="shared" si="45"/>
        <v>10.255370895824882</v>
      </c>
      <c r="I167" s="78">
        <f t="shared" si="45"/>
        <v>14.52205882352942</v>
      </c>
      <c r="J167" s="78">
        <f t="shared" si="45"/>
        <v>15.31835205992509</v>
      </c>
      <c r="K167" s="78">
        <f t="shared" si="45"/>
        <v>-1.6563819421890287</v>
      </c>
      <c r="L167" s="78">
        <f t="shared" si="45"/>
        <v>3.7931685223627056</v>
      </c>
      <c r="M167" s="78">
        <f t="shared" si="45"/>
        <v>-2.931818181818187</v>
      </c>
      <c r="N167" s="78">
        <f t="shared" si="45"/>
        <v>-28.087099040037472</v>
      </c>
      <c r="O167" s="78">
        <f t="shared" si="45"/>
        <v>3.7116624340691544</v>
      </c>
      <c r="P167" s="78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</row>
    <row r="168" spans="1:256" s="62" customFormat="1" ht="12" customHeight="1" x14ac:dyDescent="0.2">
      <c r="A168" s="77"/>
      <c r="B168" s="104"/>
      <c r="C168" s="104"/>
      <c r="D168" s="104"/>
      <c r="E168" s="104"/>
      <c r="F168" s="104"/>
      <c r="G168" s="105"/>
      <c r="H168" s="105"/>
      <c r="I168" s="105"/>
      <c r="J168" s="241"/>
      <c r="K168" s="24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</row>
    <row r="169" spans="1:256" s="62" customFormat="1" ht="12" customHeight="1" x14ac:dyDescent="0.2">
      <c r="A169" s="243" t="s">
        <v>83</v>
      </c>
      <c r="B169" s="243"/>
      <c r="C169" s="243"/>
      <c r="D169" s="243"/>
      <c r="E169" s="243"/>
      <c r="F169" s="243"/>
      <c r="G169" s="243"/>
      <c r="H169" s="243"/>
      <c r="I169" s="243"/>
      <c r="J169" s="243"/>
      <c r="K169" s="243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</row>
    <row r="170" spans="1:256" s="62" customFormat="1" ht="12" customHeight="1" x14ac:dyDescent="0.2">
      <c r="A170" s="245" t="s">
        <v>52</v>
      </c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</row>
    <row r="171" spans="1:256" s="62" customFormat="1" ht="12" customHeight="1" x14ac:dyDescent="0.2">
      <c r="A171" s="108" t="s">
        <v>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</row>
    <row r="172" spans="1:256" s="62" customFormat="1" ht="12" customHeight="1" x14ac:dyDescent="0.2">
      <c r="A172" s="244" t="s">
        <v>84</v>
      </c>
      <c r="B172" s="244"/>
      <c r="C172" s="244"/>
      <c r="D172" s="244"/>
      <c r="E172" s="244"/>
      <c r="F172" s="244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</row>
    <row r="173" spans="1:256" s="62" customFormat="1" ht="12.75" customHeight="1" x14ac:dyDescent="0.2">
      <c r="A173" s="109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</row>
    <row r="174" spans="1:256" s="62" customFormat="1" ht="12" customHeight="1" x14ac:dyDescent="0.2">
      <c r="A174" s="246" t="s">
        <v>55</v>
      </c>
      <c r="B174" s="246"/>
      <c r="C174" s="246"/>
      <c r="D174" s="246"/>
      <c r="E174" s="246"/>
      <c r="F174" s="246"/>
      <c r="G174" s="24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</row>
    <row r="175" spans="1:256" s="62" customFormat="1" ht="12" customHeight="1" x14ac:dyDescent="0.2">
      <c r="A175" s="79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</row>
    <row r="176" spans="1:256" s="62" customFormat="1" ht="12" customHeight="1" x14ac:dyDescent="0.2">
      <c r="A176" s="79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</row>
  </sheetData>
  <mergeCells count="4">
    <mergeCell ref="A2:O5"/>
    <mergeCell ref="A169:K169"/>
    <mergeCell ref="A172:F172"/>
    <mergeCell ref="A174:G174"/>
  </mergeCells>
  <pageMargins left="0.23622047244094491" right="0.23622047244094491" top="1.0437007874015749" bottom="1.0437007874015749" header="0.74803149606299213" footer="0.74803149606299213"/>
  <pageSetup paperSize="9" fitToHeight="0" pageOrder="overThenDown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6"/>
  <sheetViews>
    <sheetView workbookViewId="0"/>
  </sheetViews>
  <sheetFormatPr defaultRowHeight="14.25" x14ac:dyDescent="0.2"/>
  <cols>
    <col min="1" max="1" width="41.625" customWidth="1"/>
    <col min="2" max="9" width="8.125" customWidth="1"/>
    <col min="10" max="10" width="9.5" customWidth="1"/>
    <col min="11" max="11" width="10.5" customWidth="1"/>
    <col min="12" max="15" width="8.125" style="62" customWidth="1"/>
    <col min="16" max="256" width="8.125" customWidth="1"/>
  </cols>
  <sheetData>
    <row r="1" spans="1:11" s="62" customFormat="1" x14ac:dyDescent="0.2">
      <c r="A1" s="59"/>
      <c r="B1" s="60"/>
      <c r="C1" s="115"/>
      <c r="D1" s="60"/>
      <c r="E1" s="60"/>
      <c r="F1" s="60"/>
      <c r="G1" s="60"/>
      <c r="H1" s="60"/>
      <c r="I1" s="60"/>
      <c r="J1" s="116"/>
      <c r="K1" s="117"/>
    </row>
    <row r="2" spans="1:11" s="62" customFormat="1" ht="12.75" customHeight="1" x14ac:dyDescent="0.2">
      <c r="A2" s="118" t="s">
        <v>85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62" customForma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62" customForma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s="62" customForma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62" customFormat="1" x14ac:dyDescent="0.2">
      <c r="A6" s="119"/>
      <c r="B6" s="61"/>
      <c r="C6" s="85"/>
      <c r="D6" s="61"/>
      <c r="E6" s="61"/>
      <c r="F6" s="61"/>
      <c r="G6" s="61"/>
      <c r="H6" s="61"/>
      <c r="I6" s="61"/>
      <c r="J6" s="120"/>
      <c r="K6" s="121"/>
    </row>
    <row r="7" spans="1:11" s="62" customFormat="1" x14ac:dyDescent="0.2">
      <c r="A7" s="66" t="s">
        <v>1</v>
      </c>
      <c r="B7" s="122"/>
      <c r="C7" s="123"/>
      <c r="D7" s="122"/>
      <c r="E7" s="122"/>
      <c r="F7" s="122"/>
      <c r="G7" s="122"/>
      <c r="H7" s="61"/>
      <c r="I7" s="61"/>
      <c r="J7" s="120"/>
      <c r="K7" s="121"/>
    </row>
    <row r="8" spans="1:11" s="62" customFormat="1" ht="10.5" customHeight="1" x14ac:dyDescent="0.2">
      <c r="A8" s="124"/>
      <c r="B8" s="122"/>
      <c r="C8" s="123"/>
      <c r="D8" s="122"/>
      <c r="E8" s="122"/>
      <c r="F8" s="122"/>
      <c r="G8" s="122"/>
      <c r="H8" s="61"/>
      <c r="I8" s="61"/>
      <c r="J8" s="120"/>
      <c r="K8" s="121"/>
    </row>
    <row r="9" spans="1:11" s="62" customFormat="1" x14ac:dyDescent="0.2">
      <c r="A9" s="125" t="s">
        <v>57</v>
      </c>
      <c r="B9" s="126" t="s">
        <v>86</v>
      </c>
      <c r="C9" s="127" t="s">
        <v>87</v>
      </c>
      <c r="D9" s="127" t="s">
        <v>88</v>
      </c>
      <c r="E9" s="127" t="s">
        <v>89</v>
      </c>
      <c r="F9" s="127" t="s">
        <v>90</v>
      </c>
      <c r="G9" s="127" t="s">
        <v>91</v>
      </c>
      <c r="H9" s="127" t="s">
        <v>92</v>
      </c>
      <c r="I9" s="127" t="s">
        <v>93</v>
      </c>
      <c r="J9" s="128" t="s">
        <v>94</v>
      </c>
      <c r="K9" s="129" t="s">
        <v>95</v>
      </c>
    </row>
    <row r="10" spans="1:11" x14ac:dyDescent="0.2">
      <c r="A10" s="3" t="s">
        <v>96</v>
      </c>
      <c r="B10" s="4"/>
      <c r="C10" s="46"/>
      <c r="D10" s="43"/>
      <c r="E10" s="47"/>
      <c r="F10" s="4"/>
      <c r="G10" s="4"/>
      <c r="H10" s="4"/>
      <c r="I10" s="4"/>
      <c r="J10" s="48"/>
      <c r="K10" s="49"/>
    </row>
    <row r="11" spans="1:11" s="62" customFormat="1" ht="9.75" customHeight="1" x14ac:dyDescent="0.2">
      <c r="A11" s="67"/>
      <c r="B11" s="61"/>
      <c r="C11" s="85"/>
      <c r="D11" s="61"/>
      <c r="E11" s="61"/>
      <c r="F11" s="61"/>
      <c r="G11" s="61"/>
      <c r="H11" s="61"/>
      <c r="I11" s="61"/>
      <c r="J11" s="130"/>
      <c r="K11" s="131"/>
    </row>
    <row r="12" spans="1:11" x14ac:dyDescent="0.2">
      <c r="A12" s="7" t="s">
        <v>59</v>
      </c>
      <c r="B12" s="15">
        <v>2021</v>
      </c>
      <c r="C12" s="50">
        <v>198518</v>
      </c>
      <c r="D12" s="51">
        <v>930898</v>
      </c>
      <c r="E12" s="51">
        <v>229097</v>
      </c>
      <c r="F12" s="51">
        <v>876755</v>
      </c>
      <c r="G12" s="51">
        <v>839396</v>
      </c>
      <c r="H12" s="51">
        <v>927108</v>
      </c>
      <c r="I12" s="51">
        <v>852861</v>
      </c>
      <c r="J12" s="52">
        <v>4854633</v>
      </c>
      <c r="K12" s="53">
        <v>58983122</v>
      </c>
    </row>
    <row r="13" spans="1:11" s="62" customFormat="1" x14ac:dyDescent="0.2">
      <c r="A13" s="77" t="s">
        <v>97</v>
      </c>
      <c r="B13" s="132"/>
      <c r="C13" s="133">
        <f t="shared" ref="C13:J13" si="0">C12/$J$12*100</f>
        <v>4.0892483530680899</v>
      </c>
      <c r="D13" s="134">
        <f t="shared" si="0"/>
        <v>19.17545569356118</v>
      </c>
      <c r="E13" s="134">
        <f t="shared" si="0"/>
        <v>4.7191414881413287</v>
      </c>
      <c r="F13" s="134">
        <f t="shared" si="0"/>
        <v>18.060170562841723</v>
      </c>
      <c r="G13" s="134">
        <f t="shared" si="0"/>
        <v>17.290617025015074</v>
      </c>
      <c r="H13" s="134">
        <f t="shared" si="0"/>
        <v>19.097385940399615</v>
      </c>
      <c r="I13" s="134">
        <f t="shared" si="0"/>
        <v>17.56798093697299</v>
      </c>
      <c r="J13" s="135">
        <f t="shared" si="0"/>
        <v>100</v>
      </c>
      <c r="K13" s="136"/>
    </row>
    <row r="14" spans="1:11" s="62" customFormat="1" x14ac:dyDescent="0.2">
      <c r="A14" s="77" t="s">
        <v>98</v>
      </c>
      <c r="B14" s="132"/>
      <c r="C14" s="133">
        <f t="shared" ref="C14:K14" si="1">C12/$K$12*100</f>
        <v>0.33656746755453198</v>
      </c>
      <c r="D14" s="134">
        <f t="shared" si="1"/>
        <v>1.5782447053243471</v>
      </c>
      <c r="E14" s="134">
        <f t="shared" si="1"/>
        <v>0.38841111191096328</v>
      </c>
      <c r="F14" s="134">
        <f t="shared" si="1"/>
        <v>1.4864506493908545</v>
      </c>
      <c r="G14" s="134">
        <f t="shared" si="1"/>
        <v>1.4231121913146612</v>
      </c>
      <c r="H14" s="134">
        <f t="shared" si="1"/>
        <v>1.5718191383630051</v>
      </c>
      <c r="I14" s="134">
        <f t="shared" si="1"/>
        <v>1.4459407557300883</v>
      </c>
      <c r="J14" s="135">
        <f t="shared" si="1"/>
        <v>8.2305460195884521</v>
      </c>
      <c r="K14" s="137">
        <f t="shared" si="1"/>
        <v>100</v>
      </c>
    </row>
    <row r="15" spans="1:11" s="62" customFormat="1" ht="10.5" customHeight="1" x14ac:dyDescent="0.2">
      <c r="A15" s="61"/>
      <c r="B15" s="82"/>
      <c r="C15" s="138"/>
      <c r="D15" s="139"/>
      <c r="E15" s="139"/>
      <c r="F15" s="139"/>
      <c r="G15" s="139"/>
      <c r="H15" s="139"/>
      <c r="I15" s="139"/>
      <c r="J15" s="130"/>
      <c r="K15" s="140"/>
    </row>
    <row r="16" spans="1:11" x14ac:dyDescent="0.2">
      <c r="A16" s="7" t="s">
        <v>61</v>
      </c>
      <c r="B16" s="15">
        <v>2021</v>
      </c>
      <c r="C16" s="50">
        <v>12133</v>
      </c>
      <c r="D16" s="51">
        <v>97568</v>
      </c>
      <c r="E16" s="51">
        <v>19885</v>
      </c>
      <c r="F16" s="51">
        <v>90375</v>
      </c>
      <c r="G16" s="51">
        <v>91600</v>
      </c>
      <c r="H16" s="51">
        <v>115708</v>
      </c>
      <c r="I16" s="51">
        <v>80332</v>
      </c>
      <c r="J16" s="52">
        <v>507601</v>
      </c>
      <c r="K16" s="53">
        <v>5193669</v>
      </c>
    </row>
    <row r="17" spans="1:11" s="62" customFormat="1" x14ac:dyDescent="0.2">
      <c r="A17" s="77" t="s">
        <v>97</v>
      </c>
      <c r="B17" s="132"/>
      <c r="C17" s="133">
        <f t="shared" ref="C17:J17" si="2">C16/$J$16*100</f>
        <v>2.3902632185515791</v>
      </c>
      <c r="D17" s="134">
        <f t="shared" si="2"/>
        <v>19.221396332946547</v>
      </c>
      <c r="E17" s="134">
        <f t="shared" si="2"/>
        <v>3.9174469711446585</v>
      </c>
      <c r="F17" s="134">
        <f t="shared" si="2"/>
        <v>17.804338446929773</v>
      </c>
      <c r="G17" s="134">
        <f t="shared" si="2"/>
        <v>18.045669728783039</v>
      </c>
      <c r="H17" s="134">
        <f t="shared" si="2"/>
        <v>22.795069355655329</v>
      </c>
      <c r="I17" s="134">
        <f t="shared" si="2"/>
        <v>15.825815945989074</v>
      </c>
      <c r="J17" s="135">
        <f t="shared" si="2"/>
        <v>100</v>
      </c>
      <c r="K17" s="136"/>
    </row>
    <row r="18" spans="1:11" s="62" customFormat="1" x14ac:dyDescent="0.2">
      <c r="A18" s="77" t="s">
        <v>98</v>
      </c>
      <c r="B18" s="132"/>
      <c r="C18" s="133">
        <f t="shared" ref="C18:K18" si="3">C16/$K$16*100</f>
        <v>0.23361134488932583</v>
      </c>
      <c r="D18" s="134">
        <f t="shared" si="3"/>
        <v>1.8785948815760112</v>
      </c>
      <c r="E18" s="134">
        <f t="shared" si="3"/>
        <v>0.38286999036711816</v>
      </c>
      <c r="F18" s="134">
        <f t="shared" si="3"/>
        <v>1.7400993401774354</v>
      </c>
      <c r="G18" s="134">
        <f t="shared" si="3"/>
        <v>1.7636857489377933</v>
      </c>
      <c r="H18" s="134">
        <f t="shared" si="3"/>
        <v>2.2278662733416397</v>
      </c>
      <c r="I18" s="134">
        <f t="shared" si="3"/>
        <v>1.5467292967649653</v>
      </c>
      <c r="J18" s="135">
        <f t="shared" si="3"/>
        <v>9.7734568760542881</v>
      </c>
      <c r="K18" s="137">
        <f t="shared" si="3"/>
        <v>100</v>
      </c>
    </row>
    <row r="19" spans="1:11" s="62" customFormat="1" x14ac:dyDescent="0.2">
      <c r="A19" s="77"/>
      <c r="B19" s="78"/>
      <c r="C19" s="141"/>
      <c r="D19" s="142"/>
      <c r="E19" s="142"/>
      <c r="F19" s="142"/>
      <c r="G19" s="142"/>
      <c r="H19" s="142"/>
      <c r="I19" s="142"/>
      <c r="J19" s="143"/>
      <c r="K19" s="144"/>
    </row>
    <row r="20" spans="1:11" x14ac:dyDescent="0.2">
      <c r="A20" s="3" t="s">
        <v>99</v>
      </c>
      <c r="B20" s="4"/>
      <c r="C20" s="54"/>
      <c r="D20" s="55"/>
      <c r="E20" s="55"/>
      <c r="F20" s="55"/>
      <c r="G20" s="55"/>
      <c r="H20" s="55"/>
      <c r="I20" s="55"/>
      <c r="J20" s="56"/>
      <c r="K20" s="57"/>
    </row>
    <row r="21" spans="1:11" s="62" customFormat="1" x14ac:dyDescent="0.2">
      <c r="A21" s="67"/>
      <c r="B21" s="61"/>
      <c r="C21" s="145"/>
      <c r="D21" s="146"/>
      <c r="E21" s="146"/>
      <c r="F21" s="146"/>
      <c r="G21" s="146"/>
      <c r="H21" s="146"/>
      <c r="I21" s="146"/>
      <c r="J21" s="147"/>
      <c r="K21" s="148"/>
    </row>
    <row r="22" spans="1:11" s="62" customFormat="1" x14ac:dyDescent="0.2">
      <c r="A22" s="67" t="s">
        <v>100</v>
      </c>
      <c r="B22" s="132">
        <v>2021</v>
      </c>
      <c r="C22" s="138">
        <v>19676</v>
      </c>
      <c r="D22" s="139">
        <v>118496</v>
      </c>
      <c r="E22" s="139">
        <v>31636</v>
      </c>
      <c r="F22" s="139">
        <v>106576</v>
      </c>
      <c r="G22" s="139">
        <v>100508</v>
      </c>
      <c r="H22" s="139">
        <v>117849</v>
      </c>
      <c r="I22" s="139">
        <v>98742</v>
      </c>
      <c r="J22" s="130">
        <f>SUM(C22:I22)</f>
        <v>593483</v>
      </c>
      <c r="K22" s="131">
        <v>7405527</v>
      </c>
    </row>
    <row r="23" spans="1:11" s="62" customFormat="1" x14ac:dyDescent="0.2">
      <c r="A23" s="77" t="s">
        <v>97</v>
      </c>
      <c r="B23" s="132"/>
      <c r="C23" s="133">
        <f t="shared" ref="C23:J23" si="4">C22/$J$22*100</f>
        <v>3.3153434891985114</v>
      </c>
      <c r="D23" s="134">
        <f t="shared" si="4"/>
        <v>19.966199537307723</v>
      </c>
      <c r="E23" s="134">
        <f t="shared" si="4"/>
        <v>5.3305654921876453</v>
      </c>
      <c r="F23" s="134">
        <f t="shared" si="4"/>
        <v>17.957717407238285</v>
      </c>
      <c r="G23" s="134">
        <f t="shared" si="4"/>
        <v>16.935278685320387</v>
      </c>
      <c r="H23" s="134">
        <f t="shared" si="4"/>
        <v>19.857182092831639</v>
      </c>
      <c r="I23" s="134">
        <f t="shared" si="4"/>
        <v>16.637713295915805</v>
      </c>
      <c r="J23" s="135">
        <f t="shared" si="4"/>
        <v>100</v>
      </c>
      <c r="K23" s="136"/>
    </row>
    <row r="24" spans="1:11" s="62" customFormat="1" x14ac:dyDescent="0.2">
      <c r="A24" s="77" t="s">
        <v>98</v>
      </c>
      <c r="B24" s="82"/>
      <c r="C24" s="133">
        <f t="shared" ref="C24:K24" si="5">C22/$K$22*100</f>
        <v>0.26569344761014307</v>
      </c>
      <c r="D24" s="134">
        <f t="shared" si="5"/>
        <v>1.6001021939424431</v>
      </c>
      <c r="E24" s="134">
        <f t="shared" si="5"/>
        <v>0.4271944454459487</v>
      </c>
      <c r="F24" s="134">
        <f t="shared" si="5"/>
        <v>1.4391413332231453</v>
      </c>
      <c r="G24" s="134">
        <f t="shared" si="5"/>
        <v>1.3572025326489257</v>
      </c>
      <c r="H24" s="134">
        <f t="shared" si="5"/>
        <v>1.5913654760829312</v>
      </c>
      <c r="I24" s="134">
        <f t="shared" si="5"/>
        <v>1.3333554789551101</v>
      </c>
      <c r="J24" s="135">
        <f t="shared" si="5"/>
        <v>8.0140549079086458</v>
      </c>
      <c r="K24" s="137">
        <f t="shared" si="5"/>
        <v>100</v>
      </c>
    </row>
    <row r="25" spans="1:11" s="62" customFormat="1" x14ac:dyDescent="0.2">
      <c r="A25" s="61"/>
      <c r="B25" s="61"/>
      <c r="C25" s="138"/>
      <c r="D25" s="139"/>
      <c r="E25" s="139"/>
      <c r="F25" s="139"/>
      <c r="G25" s="139"/>
      <c r="H25" s="139"/>
      <c r="I25" s="139"/>
      <c r="J25" s="130"/>
      <c r="K25" s="131"/>
    </row>
    <row r="26" spans="1:11" s="62" customFormat="1" x14ac:dyDescent="0.2">
      <c r="A26" s="149" t="s">
        <v>101</v>
      </c>
      <c r="B26" s="132">
        <v>2021</v>
      </c>
      <c r="C26" s="138">
        <v>15111</v>
      </c>
      <c r="D26" s="139">
        <v>96651</v>
      </c>
      <c r="E26" s="139">
        <v>26091</v>
      </c>
      <c r="F26" s="139">
        <v>87343</v>
      </c>
      <c r="G26" s="139">
        <v>77016</v>
      </c>
      <c r="H26" s="139">
        <v>96671</v>
      </c>
      <c r="I26" s="139">
        <v>80336</v>
      </c>
      <c r="J26" s="130">
        <f>SUM(C26:I26)</f>
        <v>479219</v>
      </c>
      <c r="K26" s="131">
        <v>6067466</v>
      </c>
    </row>
    <row r="27" spans="1:11" s="62" customFormat="1" x14ac:dyDescent="0.2">
      <c r="A27" s="77" t="s">
        <v>97</v>
      </c>
      <c r="B27" s="132"/>
      <c r="C27" s="133">
        <f t="shared" ref="C27:J27" si="6">C26/$J$26*100</f>
        <v>3.1532556096481987</v>
      </c>
      <c r="D27" s="134">
        <f t="shared" si="6"/>
        <v>20.168440733777253</v>
      </c>
      <c r="E27" s="134">
        <f t="shared" si="6"/>
        <v>5.4444836285706542</v>
      </c>
      <c r="F27" s="134">
        <f t="shared" si="6"/>
        <v>18.22611373922987</v>
      </c>
      <c r="G27" s="134">
        <f t="shared" si="6"/>
        <v>16.071149098846249</v>
      </c>
      <c r="H27" s="134">
        <f t="shared" si="6"/>
        <v>20.172614191006616</v>
      </c>
      <c r="I27" s="134">
        <f t="shared" si="6"/>
        <v>16.763942998921159</v>
      </c>
      <c r="J27" s="135">
        <f t="shared" si="6"/>
        <v>100</v>
      </c>
      <c r="K27" s="136"/>
    </row>
    <row r="28" spans="1:11" s="62" customFormat="1" x14ac:dyDescent="0.2">
      <c r="A28" s="77" t="s">
        <v>98</v>
      </c>
      <c r="B28" s="82"/>
      <c r="C28" s="133">
        <f t="shared" ref="C28:K28" si="7">C26/$K$26*100</f>
        <v>0.24904960324458347</v>
      </c>
      <c r="D28" s="134">
        <f t="shared" si="7"/>
        <v>1.5929384688764634</v>
      </c>
      <c r="E28" s="134">
        <f t="shared" si="7"/>
        <v>0.4300147705813267</v>
      </c>
      <c r="F28" s="134">
        <f t="shared" si="7"/>
        <v>1.4395301102634939</v>
      </c>
      <c r="G28" s="134">
        <f t="shared" si="7"/>
        <v>1.2693272611663584</v>
      </c>
      <c r="H28" s="134">
        <f t="shared" si="7"/>
        <v>1.5932680957750731</v>
      </c>
      <c r="I28" s="134">
        <f t="shared" si="7"/>
        <v>1.324045326335574</v>
      </c>
      <c r="J28" s="135">
        <f t="shared" si="7"/>
        <v>7.8981736362428734</v>
      </c>
      <c r="K28" s="137">
        <f t="shared" si="7"/>
        <v>100</v>
      </c>
    </row>
    <row r="29" spans="1:11" s="62" customFormat="1" x14ac:dyDescent="0.2">
      <c r="A29" s="77"/>
      <c r="B29" s="82"/>
      <c r="C29" s="138"/>
      <c r="D29" s="139"/>
      <c r="E29" s="139"/>
      <c r="F29" s="139"/>
      <c r="G29" s="139"/>
      <c r="H29" s="139"/>
      <c r="I29" s="139"/>
      <c r="J29" s="130"/>
      <c r="K29" s="131"/>
    </row>
    <row r="30" spans="1:11" s="62" customFormat="1" x14ac:dyDescent="0.2">
      <c r="A30" s="67" t="s">
        <v>102</v>
      </c>
      <c r="B30" s="132">
        <v>2021</v>
      </c>
      <c r="C30" s="138">
        <v>18295</v>
      </c>
      <c r="D30" s="139">
        <v>108352</v>
      </c>
      <c r="E30" s="139">
        <v>28795</v>
      </c>
      <c r="F30" s="139">
        <v>97856</v>
      </c>
      <c r="G30" s="139">
        <v>90428</v>
      </c>
      <c r="H30" s="139">
        <v>106657</v>
      </c>
      <c r="I30" s="139">
        <v>89518</v>
      </c>
      <c r="J30" s="130">
        <f>SUM(C30:I30)</f>
        <v>539901</v>
      </c>
      <c r="K30" s="131">
        <v>6422059</v>
      </c>
    </row>
    <row r="31" spans="1:11" s="62" customFormat="1" x14ac:dyDescent="0.2">
      <c r="A31" s="77" t="s">
        <v>97</v>
      </c>
      <c r="B31" s="132"/>
      <c r="C31" s="133">
        <v>3.3850248489345498</v>
      </c>
      <c r="D31" s="134">
        <v>19.932602288083199</v>
      </c>
      <c r="E31" s="134">
        <v>5.4252728336383003</v>
      </c>
      <c r="F31" s="134">
        <v>18.144862092618599</v>
      </c>
      <c r="G31" s="134">
        <v>16.7941042888943</v>
      </c>
      <c r="H31" s="134">
        <v>19.705139682972799</v>
      </c>
      <c r="I31" s="134">
        <v>16.612993964858202</v>
      </c>
      <c r="J31" s="135">
        <v>100</v>
      </c>
      <c r="K31" s="137"/>
    </row>
    <row r="32" spans="1:11" s="62" customFormat="1" x14ac:dyDescent="0.2">
      <c r="A32" s="77" t="s">
        <v>98</v>
      </c>
      <c r="B32" s="61"/>
      <c r="C32" s="141">
        <v>0.28418710812667503</v>
      </c>
      <c r="D32" s="142">
        <v>1.67342600261042</v>
      </c>
      <c r="E32" s="142">
        <v>0.45547452860653698</v>
      </c>
      <c r="F32" s="142">
        <v>1.52333767566925</v>
      </c>
      <c r="G32" s="142">
        <v>1.4099358629349099</v>
      </c>
      <c r="H32" s="142">
        <v>1.65432955787572</v>
      </c>
      <c r="I32" s="142">
        <v>1.3947308876284901</v>
      </c>
      <c r="J32" s="150">
        <v>8.395421623452</v>
      </c>
      <c r="K32" s="151">
        <v>100</v>
      </c>
    </row>
    <row r="33" spans="1:12" s="62" customFormat="1" x14ac:dyDescent="0.2">
      <c r="A33" s="77"/>
      <c r="B33" s="61"/>
      <c r="C33" s="138"/>
      <c r="D33" s="139"/>
      <c r="E33" s="139"/>
      <c r="F33" s="139"/>
      <c r="G33" s="139"/>
      <c r="H33" s="139"/>
      <c r="I33" s="139"/>
      <c r="J33" s="130"/>
      <c r="K33" s="131"/>
      <c r="L33" s="152"/>
    </row>
    <row r="34" spans="1:12" s="62" customFormat="1" x14ac:dyDescent="0.2">
      <c r="A34" s="149" t="s">
        <v>101</v>
      </c>
      <c r="B34" s="132">
        <v>2021</v>
      </c>
      <c r="C34" s="138">
        <v>13825</v>
      </c>
      <c r="D34" s="139">
        <v>87167</v>
      </c>
      <c r="E34" s="139">
        <v>23420</v>
      </c>
      <c r="F34" s="139">
        <v>79293</v>
      </c>
      <c r="G34" s="139">
        <v>67530</v>
      </c>
      <c r="H34" s="139">
        <v>86476</v>
      </c>
      <c r="I34" s="139">
        <v>72185</v>
      </c>
      <c r="J34" s="130">
        <f>SUM(C34:I34)</f>
        <v>429896</v>
      </c>
      <c r="K34" s="131">
        <v>5164831</v>
      </c>
      <c r="L34" s="84"/>
    </row>
    <row r="35" spans="1:12" s="62" customFormat="1" x14ac:dyDescent="0.2">
      <c r="A35" s="77" t="s">
        <v>97</v>
      </c>
      <c r="B35" s="132"/>
      <c r="C35" s="133">
        <f t="shared" ref="C35:J35" si="8">C34/$J$34*100</f>
        <v>3.2158940767069244</v>
      </c>
      <c r="D35" s="134">
        <f t="shared" si="8"/>
        <v>20.27629938403707</v>
      </c>
      <c r="E35" s="134">
        <f t="shared" si="8"/>
        <v>5.447829242421423</v>
      </c>
      <c r="F35" s="134">
        <f t="shared" si="8"/>
        <v>18.444693600312632</v>
      </c>
      <c r="G35" s="134">
        <f t="shared" si="8"/>
        <v>15.708450415914546</v>
      </c>
      <c r="H35" s="134">
        <f t="shared" si="8"/>
        <v>20.115562833801665</v>
      </c>
      <c r="I35" s="134">
        <f t="shared" si="8"/>
        <v>16.79127044680574</v>
      </c>
      <c r="J35" s="135">
        <f t="shared" si="8"/>
        <v>100</v>
      </c>
      <c r="K35" s="137"/>
      <c r="L35" s="84"/>
    </row>
    <row r="36" spans="1:12" s="62" customFormat="1" x14ac:dyDescent="0.2">
      <c r="A36" s="77" t="s">
        <v>98</v>
      </c>
      <c r="B36" s="82"/>
      <c r="C36" s="141">
        <f t="shared" ref="C36:K36" si="9">C34/$K$34*100</f>
        <v>0.26767574776406045</v>
      </c>
      <c r="D36" s="142">
        <f t="shared" si="9"/>
        <v>1.6877028502965536</v>
      </c>
      <c r="E36" s="142">
        <f t="shared" si="9"/>
        <v>0.4534514294853017</v>
      </c>
      <c r="F36" s="142">
        <f t="shared" si="9"/>
        <v>1.535248684806918</v>
      </c>
      <c r="G36" s="142">
        <f t="shared" si="9"/>
        <v>1.3074967990240145</v>
      </c>
      <c r="H36" s="142">
        <f t="shared" si="9"/>
        <v>1.6743239033377859</v>
      </c>
      <c r="I36" s="142">
        <f t="shared" si="9"/>
        <v>1.397625595106597</v>
      </c>
      <c r="J36" s="150">
        <f t="shared" si="9"/>
        <v>8.3235250098212319</v>
      </c>
      <c r="K36" s="151">
        <f t="shared" si="9"/>
        <v>100</v>
      </c>
      <c r="L36" s="84"/>
    </row>
    <row r="37" spans="1:12" s="62" customFormat="1" x14ac:dyDescent="0.2">
      <c r="A37" s="67"/>
      <c r="B37" s="86"/>
      <c r="C37" s="138"/>
      <c r="D37" s="139"/>
      <c r="E37" s="139"/>
      <c r="F37" s="139"/>
      <c r="G37" s="139"/>
      <c r="H37" s="139"/>
      <c r="I37" s="139"/>
      <c r="J37" s="130"/>
      <c r="K37" s="131"/>
      <c r="L37" s="84"/>
    </row>
    <row r="38" spans="1:12" s="62" customFormat="1" x14ac:dyDescent="0.2">
      <c r="A38" s="67" t="s">
        <v>13</v>
      </c>
      <c r="B38" s="132">
        <v>2021</v>
      </c>
      <c r="C38" s="138">
        <v>720</v>
      </c>
      <c r="D38" s="139">
        <v>1671</v>
      </c>
      <c r="E38" s="139">
        <v>1148</v>
      </c>
      <c r="F38" s="139">
        <v>4573</v>
      </c>
      <c r="G38" s="139">
        <v>4142</v>
      </c>
      <c r="H38" s="139">
        <v>5153</v>
      </c>
      <c r="I38" s="139">
        <v>4040</v>
      </c>
      <c r="J38" s="130">
        <f>SUM(C38:I38)</f>
        <v>21447</v>
      </c>
      <c r="K38" s="131">
        <v>332596</v>
      </c>
      <c r="L38" s="84"/>
    </row>
    <row r="39" spans="1:12" s="62" customFormat="1" x14ac:dyDescent="0.2">
      <c r="A39" s="77" t="s">
        <v>97</v>
      </c>
      <c r="B39" s="132"/>
      <c r="C39" s="133">
        <f t="shared" ref="C39:J39" si="10">C38/$J$38*100</f>
        <v>3.3571128829206884</v>
      </c>
      <c r="D39" s="134">
        <f t="shared" si="10"/>
        <v>7.7912994824450976</v>
      </c>
      <c r="E39" s="134">
        <f t="shared" si="10"/>
        <v>5.3527299855457642</v>
      </c>
      <c r="F39" s="134">
        <f t="shared" si="10"/>
        <v>21.322329463328206</v>
      </c>
      <c r="G39" s="134">
        <f t="shared" si="10"/>
        <v>19.312724390357623</v>
      </c>
      <c r="H39" s="134">
        <f t="shared" si="10"/>
        <v>24.026670396792092</v>
      </c>
      <c r="I39" s="134">
        <f t="shared" si="10"/>
        <v>18.837133398610529</v>
      </c>
      <c r="J39" s="135">
        <f t="shared" si="10"/>
        <v>100</v>
      </c>
      <c r="K39" s="137"/>
      <c r="L39" s="84"/>
    </row>
    <row r="40" spans="1:12" s="62" customFormat="1" x14ac:dyDescent="0.2">
      <c r="A40" s="77" t="s">
        <v>98</v>
      </c>
      <c r="B40" s="82"/>
      <c r="C40" s="141">
        <f t="shared" ref="C40:K40" si="11">C38/$K$38*100</f>
        <v>0.21647885121889618</v>
      </c>
      <c r="D40" s="142">
        <f t="shared" si="11"/>
        <v>0.50241133387052161</v>
      </c>
      <c r="E40" s="142">
        <f t="shared" si="11"/>
        <v>0.34516350166568449</v>
      </c>
      <c r="F40" s="142">
        <f t="shared" si="11"/>
        <v>1.3749413703111284</v>
      </c>
      <c r="G40" s="142">
        <f t="shared" si="11"/>
        <v>1.2453547246509278</v>
      </c>
      <c r="H40" s="142">
        <f t="shared" si="11"/>
        <v>1.5493271115707947</v>
      </c>
      <c r="I40" s="142">
        <f t="shared" si="11"/>
        <v>1.2146868873949175</v>
      </c>
      <c r="J40" s="150">
        <f t="shared" si="11"/>
        <v>6.4483637806828709</v>
      </c>
      <c r="K40" s="151">
        <f t="shared" si="11"/>
        <v>100</v>
      </c>
    </row>
    <row r="41" spans="1:12" s="62" customFormat="1" x14ac:dyDescent="0.2">
      <c r="A41" s="67"/>
      <c r="B41" s="61"/>
      <c r="C41" s="138"/>
      <c r="D41" s="139"/>
      <c r="E41" s="139"/>
      <c r="F41" s="139"/>
      <c r="G41" s="139"/>
      <c r="H41" s="139"/>
      <c r="I41" s="139"/>
      <c r="J41" s="130"/>
      <c r="K41" s="131"/>
    </row>
    <row r="42" spans="1:12" s="62" customFormat="1" x14ac:dyDescent="0.2">
      <c r="A42" s="67" t="s">
        <v>14</v>
      </c>
      <c r="B42" s="132">
        <v>2021</v>
      </c>
      <c r="C42" s="138">
        <v>748</v>
      </c>
      <c r="D42" s="139">
        <v>1893</v>
      </c>
      <c r="E42" s="139">
        <v>1576</v>
      </c>
      <c r="F42" s="139">
        <v>4695</v>
      </c>
      <c r="G42" s="139">
        <v>4249</v>
      </c>
      <c r="H42" s="139">
        <v>4734</v>
      </c>
      <c r="I42" s="139">
        <v>4995</v>
      </c>
      <c r="J42" s="130">
        <f>SUM(C42:I42)</f>
        <v>22890</v>
      </c>
      <c r="K42" s="131">
        <v>344436</v>
      </c>
    </row>
    <row r="43" spans="1:12" s="62" customFormat="1" x14ac:dyDescent="0.2">
      <c r="A43" s="77" t="s">
        <v>97</v>
      </c>
      <c r="B43" s="132"/>
      <c r="C43" s="133">
        <f t="shared" ref="C43:J43" si="12">C42/$J$42*100</f>
        <v>3.26780253385758</v>
      </c>
      <c r="D43" s="134">
        <f t="shared" si="12"/>
        <v>8.2699868938401053</v>
      </c>
      <c r="E43" s="134">
        <f t="shared" si="12"/>
        <v>6.8851026649191791</v>
      </c>
      <c r="F43" s="134">
        <f t="shared" si="12"/>
        <v>20.511140235910876</v>
      </c>
      <c r="G43" s="134">
        <f t="shared" si="12"/>
        <v>18.562691131498472</v>
      </c>
      <c r="H43" s="134">
        <f t="shared" si="12"/>
        <v>20.681520314547839</v>
      </c>
      <c r="I43" s="134">
        <f t="shared" si="12"/>
        <v>21.821756225425951</v>
      </c>
      <c r="J43" s="135">
        <f t="shared" si="12"/>
        <v>100</v>
      </c>
      <c r="K43" s="137"/>
    </row>
    <row r="44" spans="1:12" s="62" customFormat="1" x14ac:dyDescent="0.2">
      <c r="A44" s="77" t="s">
        <v>98</v>
      </c>
      <c r="B44" s="82"/>
      <c r="C44" s="141">
        <f t="shared" ref="C44:K44" si="13">C42/$K$42*100</f>
        <v>0.21716661440732096</v>
      </c>
      <c r="D44" s="142">
        <f t="shared" si="13"/>
        <v>0.54959411908162903</v>
      </c>
      <c r="E44" s="142">
        <f t="shared" si="13"/>
        <v>0.45755960468708262</v>
      </c>
      <c r="F44" s="142">
        <f t="shared" si="13"/>
        <v>1.3630979340138663</v>
      </c>
      <c r="G44" s="142">
        <f t="shared" si="13"/>
        <v>1.233610888525009</v>
      </c>
      <c r="H44" s="142">
        <f t="shared" si="13"/>
        <v>1.3744207922516811</v>
      </c>
      <c r="I44" s="142">
        <f t="shared" si="13"/>
        <v>1.450196843535519</v>
      </c>
      <c r="J44" s="150">
        <f t="shared" si="13"/>
        <v>6.645646796502108</v>
      </c>
      <c r="K44" s="151">
        <f t="shared" si="13"/>
        <v>100</v>
      </c>
    </row>
    <row r="45" spans="1:12" s="62" customFormat="1" x14ac:dyDescent="0.2">
      <c r="A45" s="77"/>
      <c r="B45" s="82"/>
      <c r="C45" s="141"/>
      <c r="D45" s="142"/>
      <c r="E45" s="142"/>
      <c r="F45" s="142"/>
      <c r="G45" s="142"/>
      <c r="H45" s="142"/>
      <c r="I45" s="142"/>
      <c r="J45" s="150"/>
      <c r="K45" s="151"/>
    </row>
    <row r="46" spans="1:12" s="62" customFormat="1" x14ac:dyDescent="0.2">
      <c r="A46" s="149" t="s">
        <v>103</v>
      </c>
      <c r="B46" s="132">
        <v>2021</v>
      </c>
      <c r="C46" s="138">
        <v>664</v>
      </c>
      <c r="D46" s="139">
        <v>1776</v>
      </c>
      <c r="E46" s="139">
        <v>1232</v>
      </c>
      <c r="F46" s="139">
        <v>3955</v>
      </c>
      <c r="G46" s="139">
        <v>3507</v>
      </c>
      <c r="H46" s="139">
        <v>4270</v>
      </c>
      <c r="I46" s="62">
        <v>3571</v>
      </c>
      <c r="J46" s="130">
        <f>SUM(C46:I46)</f>
        <v>18975</v>
      </c>
      <c r="K46" s="131">
        <v>246009</v>
      </c>
    </row>
    <row r="47" spans="1:12" s="62" customFormat="1" x14ac:dyDescent="0.2">
      <c r="A47" s="77" t="s">
        <v>97</v>
      </c>
      <c r="B47" s="82"/>
      <c r="C47" s="133">
        <f t="shared" ref="C47:J47" si="14">C46/$J$46*100</f>
        <v>3.4993412384716733</v>
      </c>
      <c r="D47" s="134">
        <f t="shared" si="14"/>
        <v>9.3596837944664024</v>
      </c>
      <c r="E47" s="134">
        <f t="shared" si="14"/>
        <v>6.4927536231884062</v>
      </c>
      <c r="F47" s="134">
        <f t="shared" si="14"/>
        <v>20.843214756258234</v>
      </c>
      <c r="G47" s="134">
        <f t="shared" si="14"/>
        <v>18.48221343873518</v>
      </c>
      <c r="H47" s="134">
        <f t="shared" si="14"/>
        <v>22.503293807641633</v>
      </c>
      <c r="I47" s="134">
        <f t="shared" si="14"/>
        <v>18.819499341238473</v>
      </c>
      <c r="J47" s="135">
        <f t="shared" si="14"/>
        <v>100</v>
      </c>
      <c r="K47" s="137"/>
    </row>
    <row r="48" spans="1:12" s="62" customFormat="1" x14ac:dyDescent="0.2">
      <c r="A48" s="77" t="s">
        <v>98</v>
      </c>
      <c r="B48" s="82"/>
      <c r="C48" s="141">
        <f t="shared" ref="C48:K48" si="15">C46/$K$46*100</f>
        <v>0.26990882447390135</v>
      </c>
      <c r="D48" s="142">
        <f t="shared" si="15"/>
        <v>0.72192480762898925</v>
      </c>
      <c r="E48" s="142">
        <f t="shared" si="15"/>
        <v>0.50079468637326285</v>
      </c>
      <c r="F48" s="142">
        <f t="shared" si="15"/>
        <v>1.6076647602323493</v>
      </c>
      <c r="G48" s="142">
        <f t="shared" si="15"/>
        <v>1.4255576015511628</v>
      </c>
      <c r="H48" s="142">
        <f t="shared" si="15"/>
        <v>1.7357088561800584</v>
      </c>
      <c r="I48" s="142">
        <f t="shared" si="15"/>
        <v>1.4515729099341894</v>
      </c>
      <c r="J48" s="150">
        <f t="shared" si="15"/>
        <v>7.7131324463739128</v>
      </c>
      <c r="K48" s="151">
        <f t="shared" si="15"/>
        <v>100</v>
      </c>
    </row>
    <row r="49" spans="1:11" s="62" customFormat="1" x14ac:dyDescent="0.2">
      <c r="A49" s="77"/>
      <c r="B49" s="61"/>
      <c r="C49" s="138"/>
      <c r="D49" s="139"/>
      <c r="E49" s="139"/>
      <c r="F49" s="139"/>
      <c r="G49" s="139"/>
      <c r="H49" s="139"/>
      <c r="I49" s="139"/>
      <c r="J49" s="130"/>
      <c r="K49" s="131"/>
    </row>
    <row r="50" spans="1:11" s="62" customFormat="1" x14ac:dyDescent="0.2">
      <c r="A50" s="67" t="s">
        <v>16</v>
      </c>
      <c r="B50" s="132">
        <v>2021</v>
      </c>
      <c r="C50" s="138">
        <v>1137</v>
      </c>
      <c r="D50" s="139">
        <v>6264</v>
      </c>
      <c r="E50" s="139">
        <v>1736</v>
      </c>
      <c r="F50" s="139">
        <v>5629</v>
      </c>
      <c r="G50" s="139">
        <v>5099</v>
      </c>
      <c r="H50" s="139">
        <v>6869</v>
      </c>
      <c r="I50" s="139">
        <v>5294</v>
      </c>
      <c r="J50" s="130">
        <v>32028</v>
      </c>
      <c r="K50" s="131">
        <v>475323</v>
      </c>
    </row>
    <row r="51" spans="1:11" s="62" customFormat="1" x14ac:dyDescent="0.2">
      <c r="A51" s="77" t="s">
        <v>97</v>
      </c>
      <c r="B51" s="132"/>
      <c r="C51" s="133">
        <f t="shared" ref="C51:J51" si="16">C50/$J$50*100</f>
        <v>3.5500187336080931</v>
      </c>
      <c r="D51" s="134">
        <f t="shared" si="16"/>
        <v>19.557886849007119</v>
      </c>
      <c r="E51" s="134">
        <f t="shared" si="16"/>
        <v>5.4202572748844764</v>
      </c>
      <c r="F51" s="134">
        <f t="shared" si="16"/>
        <v>17.575246659173224</v>
      </c>
      <c r="G51" s="134">
        <f t="shared" si="16"/>
        <v>15.920444610965406</v>
      </c>
      <c r="H51" s="134">
        <f t="shared" si="16"/>
        <v>21.44685899837642</v>
      </c>
      <c r="I51" s="134">
        <f t="shared" si="16"/>
        <v>16.529286873985264</v>
      </c>
      <c r="J51" s="135">
        <f t="shared" si="16"/>
        <v>100</v>
      </c>
      <c r="K51" s="137"/>
    </row>
    <row r="52" spans="1:11" s="62" customFormat="1" x14ac:dyDescent="0.2">
      <c r="A52" s="77" t="s">
        <v>98</v>
      </c>
      <c r="B52" s="80"/>
      <c r="C52" s="141">
        <f t="shared" ref="C52:K52" si="17">C50/$K$50*100</f>
        <v>0.23920576113505973</v>
      </c>
      <c r="D52" s="142">
        <f t="shared" si="17"/>
        <v>1.3178407104221761</v>
      </c>
      <c r="E52" s="142">
        <f t="shared" si="17"/>
        <v>0.36522533098545618</v>
      </c>
      <c r="F52" s="142">
        <f t="shared" si="17"/>
        <v>1.1842473433854452</v>
      </c>
      <c r="G52" s="142">
        <f t="shared" si="17"/>
        <v>1.0727442181421898</v>
      </c>
      <c r="H52" s="142">
        <f t="shared" si="17"/>
        <v>1.4451225798036282</v>
      </c>
      <c r="I52" s="142">
        <f t="shared" si="17"/>
        <v>1.1137689529015007</v>
      </c>
      <c r="J52" s="150">
        <f t="shared" si="17"/>
        <v>6.7381548967754554</v>
      </c>
      <c r="K52" s="151">
        <f t="shared" si="17"/>
        <v>100</v>
      </c>
    </row>
    <row r="53" spans="1:11" s="62" customFormat="1" x14ac:dyDescent="0.2">
      <c r="A53" s="77"/>
      <c r="B53" s="61"/>
      <c r="C53" s="145"/>
      <c r="D53" s="146"/>
      <c r="E53" s="146"/>
      <c r="F53" s="146"/>
      <c r="G53" s="146"/>
      <c r="H53" s="146"/>
      <c r="I53" s="146"/>
      <c r="J53" s="147"/>
      <c r="K53" s="148"/>
    </row>
    <row r="54" spans="1:11" s="62" customFormat="1" x14ac:dyDescent="0.2">
      <c r="A54" s="67" t="s">
        <v>17</v>
      </c>
      <c r="B54" s="132">
        <v>2021</v>
      </c>
      <c r="C54" s="138">
        <v>2934</v>
      </c>
      <c r="D54" s="139">
        <v>17928</v>
      </c>
      <c r="E54" s="139">
        <v>5655</v>
      </c>
      <c r="F54" s="139">
        <v>16021</v>
      </c>
      <c r="G54" s="139">
        <v>13805</v>
      </c>
      <c r="H54" s="139">
        <v>17867</v>
      </c>
      <c r="I54" s="139">
        <v>14462</v>
      </c>
      <c r="J54" s="130">
        <v>88672</v>
      </c>
      <c r="K54" s="131">
        <v>1171977</v>
      </c>
    </row>
    <row r="55" spans="1:11" s="62" customFormat="1" x14ac:dyDescent="0.2">
      <c r="A55" s="77" t="s">
        <v>97</v>
      </c>
      <c r="B55" s="132"/>
      <c r="C55" s="133">
        <f t="shared" ref="C55:J55" si="18">C54/$J$54*100</f>
        <v>3.3088235294117649</v>
      </c>
      <c r="D55" s="134">
        <f t="shared" si="18"/>
        <v>20.21833273186575</v>
      </c>
      <c r="E55" s="134">
        <f t="shared" si="18"/>
        <v>6.3774359437026344</v>
      </c>
      <c r="F55" s="134">
        <f t="shared" si="18"/>
        <v>18.067710212919526</v>
      </c>
      <c r="G55" s="134">
        <f t="shared" si="18"/>
        <v>15.56861241429087</v>
      </c>
      <c r="H55" s="134">
        <f t="shared" si="18"/>
        <v>20.149539877300612</v>
      </c>
      <c r="I55" s="134">
        <f t="shared" si="18"/>
        <v>16.309545290508844</v>
      </c>
      <c r="J55" s="135">
        <f t="shared" si="18"/>
        <v>100</v>
      </c>
      <c r="K55" s="137"/>
    </row>
    <row r="56" spans="1:11" s="62" customFormat="1" x14ac:dyDescent="0.2">
      <c r="A56" s="77" t="s">
        <v>98</v>
      </c>
      <c r="B56" s="61"/>
      <c r="C56" s="141">
        <f t="shared" ref="C56:K56" si="19">C54/$K$54*100</f>
        <v>0.25034620986589329</v>
      </c>
      <c r="D56" s="142">
        <f t="shared" si="19"/>
        <v>1.5297228529228817</v>
      </c>
      <c r="E56" s="142">
        <f t="shared" si="19"/>
        <v>0.48251800163313779</v>
      </c>
      <c r="F56" s="142">
        <f t="shared" si="19"/>
        <v>1.3670063491007076</v>
      </c>
      <c r="G56" s="142">
        <f t="shared" si="19"/>
        <v>1.1779241401495082</v>
      </c>
      <c r="H56" s="142">
        <f t="shared" si="19"/>
        <v>1.5245179726223297</v>
      </c>
      <c r="I56" s="142">
        <f t="shared" si="19"/>
        <v>1.2339832607636498</v>
      </c>
      <c r="J56" s="150">
        <f t="shared" si="19"/>
        <v>7.5660187870581082</v>
      </c>
      <c r="K56" s="151">
        <f t="shared" si="19"/>
        <v>100</v>
      </c>
    </row>
    <row r="57" spans="1:11" s="62" customFormat="1" x14ac:dyDescent="0.2">
      <c r="A57" s="77"/>
      <c r="B57" s="61"/>
      <c r="C57" s="145"/>
      <c r="D57" s="146"/>
      <c r="E57" s="146"/>
      <c r="F57" s="146"/>
      <c r="G57" s="146"/>
      <c r="H57" s="146"/>
      <c r="I57" s="146"/>
      <c r="J57" s="147"/>
      <c r="K57" s="148"/>
    </row>
    <row r="58" spans="1:11" s="62" customFormat="1" x14ac:dyDescent="0.2">
      <c r="A58" s="67" t="s">
        <v>18</v>
      </c>
      <c r="B58" s="132">
        <v>2021</v>
      </c>
      <c r="C58" s="138">
        <v>1166</v>
      </c>
      <c r="D58" s="139">
        <v>9067</v>
      </c>
      <c r="E58" s="139">
        <v>2232</v>
      </c>
      <c r="F58" s="139">
        <v>9039</v>
      </c>
      <c r="G58" s="139">
        <v>8450</v>
      </c>
      <c r="H58" s="139">
        <v>11069</v>
      </c>
      <c r="I58" s="139">
        <v>6918</v>
      </c>
      <c r="J58" s="130">
        <v>47941</v>
      </c>
      <c r="K58" s="131">
        <v>572465</v>
      </c>
    </row>
    <row r="59" spans="1:11" s="62" customFormat="1" x14ac:dyDescent="0.2">
      <c r="A59" s="77" t="s">
        <v>97</v>
      </c>
      <c r="B59" s="132"/>
      <c r="C59" s="133">
        <f t="shared" ref="C59:J59" si="20">C58/$J$58*100</f>
        <v>2.4321561919859831</v>
      </c>
      <c r="D59" s="134">
        <f t="shared" si="20"/>
        <v>18.912830353976766</v>
      </c>
      <c r="E59" s="134">
        <f t="shared" si="20"/>
        <v>4.6557226591018122</v>
      </c>
      <c r="F59" s="134">
        <f t="shared" si="20"/>
        <v>18.854425231013121</v>
      </c>
      <c r="G59" s="134">
        <f t="shared" si="20"/>
        <v>17.625831751527919</v>
      </c>
      <c r="H59" s="134">
        <f t="shared" si="20"/>
        <v>23.088796645877224</v>
      </c>
      <c r="I59" s="134">
        <f t="shared" si="20"/>
        <v>14.430237166517177</v>
      </c>
      <c r="J59" s="135">
        <f t="shared" si="20"/>
        <v>100</v>
      </c>
      <c r="K59" s="137"/>
    </row>
    <row r="60" spans="1:11" s="62" customFormat="1" x14ac:dyDescent="0.2">
      <c r="A60" s="77" t="s">
        <v>98</v>
      </c>
      <c r="B60" s="78"/>
      <c r="C60" s="141">
        <f t="shared" ref="C60:K60" si="21">C58/$K$58*100</f>
        <v>0.2036805743582577</v>
      </c>
      <c r="D60" s="142">
        <f t="shared" si="21"/>
        <v>1.5838522879127983</v>
      </c>
      <c r="E60" s="142">
        <f t="shared" si="21"/>
        <v>0.38989283187618456</v>
      </c>
      <c r="F60" s="142">
        <f t="shared" si="21"/>
        <v>1.5789611591975055</v>
      </c>
      <c r="G60" s="142">
        <f t="shared" si="21"/>
        <v>1.4760727730079568</v>
      </c>
      <c r="H60" s="142">
        <f t="shared" si="21"/>
        <v>1.9335679910562218</v>
      </c>
      <c r="I60" s="142">
        <f t="shared" si="21"/>
        <v>1.2084581590140884</v>
      </c>
      <c r="J60" s="150">
        <f t="shared" si="21"/>
        <v>8.374485776423013</v>
      </c>
      <c r="K60" s="151">
        <f t="shared" si="21"/>
        <v>100</v>
      </c>
    </row>
    <row r="61" spans="1:11" s="62" customFormat="1" x14ac:dyDescent="0.2">
      <c r="A61" s="67"/>
      <c r="B61" s="61"/>
      <c r="C61" s="145"/>
      <c r="D61" s="146"/>
      <c r="E61" s="146"/>
      <c r="F61" s="146"/>
      <c r="G61" s="146"/>
      <c r="H61" s="146"/>
      <c r="I61" s="146"/>
      <c r="J61" s="147"/>
      <c r="K61" s="148"/>
    </row>
    <row r="62" spans="1:11" s="62" customFormat="1" x14ac:dyDescent="0.2">
      <c r="A62" s="67" t="s">
        <v>19</v>
      </c>
      <c r="B62" s="132">
        <v>2021</v>
      </c>
      <c r="C62" s="138">
        <v>4666</v>
      </c>
      <c r="D62" s="139">
        <v>24774</v>
      </c>
      <c r="E62" s="139">
        <v>5872</v>
      </c>
      <c r="F62" s="139">
        <v>22558</v>
      </c>
      <c r="G62" s="139">
        <v>18473</v>
      </c>
      <c r="H62" s="139">
        <v>24554</v>
      </c>
      <c r="I62" s="139">
        <v>23049</v>
      </c>
      <c r="J62" s="130">
        <v>123946</v>
      </c>
      <c r="K62" s="131">
        <v>1279446</v>
      </c>
    </row>
    <row r="63" spans="1:11" s="62" customFormat="1" x14ac:dyDescent="0.2">
      <c r="A63" s="77" t="s">
        <v>97</v>
      </c>
      <c r="B63" s="132"/>
      <c r="C63" s="133">
        <f t="shared" ref="C63:J63" si="22">C62/$J$62*100</f>
        <v>3.764542623400513</v>
      </c>
      <c r="D63" s="134">
        <f t="shared" si="22"/>
        <v>19.987736594968776</v>
      </c>
      <c r="E63" s="134">
        <f t="shared" si="22"/>
        <v>4.7375469962725703</v>
      </c>
      <c r="F63" s="134">
        <f t="shared" si="22"/>
        <v>18.199861229890434</v>
      </c>
      <c r="G63" s="134">
        <f t="shared" si="22"/>
        <v>14.90407112774918</v>
      </c>
      <c r="H63" s="134">
        <f t="shared" si="22"/>
        <v>19.810239943201072</v>
      </c>
      <c r="I63" s="134">
        <f t="shared" si="22"/>
        <v>18.596001484517451</v>
      </c>
      <c r="J63" s="135">
        <f t="shared" si="22"/>
        <v>100</v>
      </c>
      <c r="K63" s="137"/>
    </row>
    <row r="64" spans="1:11" s="62" customFormat="1" x14ac:dyDescent="0.2">
      <c r="A64" s="77" t="s">
        <v>98</v>
      </c>
      <c r="B64" s="78"/>
      <c r="C64" s="141">
        <f t="shared" ref="C64:K64" si="23">C62/$K$62*100</f>
        <v>0.36468909199763022</v>
      </c>
      <c r="D64" s="142">
        <f t="shared" si="23"/>
        <v>1.9363068077902466</v>
      </c>
      <c r="E64" s="142">
        <f t="shared" si="23"/>
        <v>0.45894863870769065</v>
      </c>
      <c r="F64" s="142">
        <f t="shared" si="23"/>
        <v>1.7631068446812135</v>
      </c>
      <c r="G64" s="142">
        <f t="shared" si="23"/>
        <v>1.4438280318200221</v>
      </c>
      <c r="H64" s="142">
        <f t="shared" si="23"/>
        <v>1.919111865604332</v>
      </c>
      <c r="I64" s="142">
        <f t="shared" si="23"/>
        <v>1.8014828292870508</v>
      </c>
      <c r="J64" s="150">
        <f t="shared" si="23"/>
        <v>9.6874741098881856</v>
      </c>
      <c r="K64" s="151">
        <f t="shared" si="23"/>
        <v>100</v>
      </c>
    </row>
    <row r="65" spans="1:11" s="62" customFormat="1" x14ac:dyDescent="0.2">
      <c r="A65" s="77"/>
      <c r="B65" s="132"/>
      <c r="C65" s="145"/>
      <c r="D65" s="146"/>
      <c r="E65" s="146"/>
      <c r="F65" s="146"/>
      <c r="G65" s="146"/>
      <c r="H65" s="146"/>
      <c r="I65" s="146"/>
      <c r="J65" s="147"/>
      <c r="K65" s="148"/>
    </row>
    <row r="66" spans="1:11" s="62" customFormat="1" x14ac:dyDescent="0.2">
      <c r="A66" s="67" t="s">
        <v>104</v>
      </c>
      <c r="B66" s="132">
        <v>2021</v>
      </c>
      <c r="C66" s="138">
        <v>17</v>
      </c>
      <c r="D66" s="139">
        <v>145</v>
      </c>
      <c r="E66" s="139">
        <v>34</v>
      </c>
      <c r="F66" s="139">
        <v>114</v>
      </c>
      <c r="G66" s="139">
        <v>121</v>
      </c>
      <c r="H66" s="139">
        <v>196</v>
      </c>
      <c r="I66" s="139">
        <v>123</v>
      </c>
      <c r="J66" s="130">
        <v>750</v>
      </c>
      <c r="K66" s="131">
        <v>9026</v>
      </c>
    </row>
    <row r="67" spans="1:11" s="62" customFormat="1" x14ac:dyDescent="0.2">
      <c r="A67" s="77" t="s">
        <v>97</v>
      </c>
      <c r="B67" s="132"/>
      <c r="C67" s="133">
        <f t="shared" ref="C67:J67" si="24">C66/$J$66*100</f>
        <v>2.2666666666666666</v>
      </c>
      <c r="D67" s="134">
        <f t="shared" si="24"/>
        <v>19.333333333333332</v>
      </c>
      <c r="E67" s="134">
        <f t="shared" si="24"/>
        <v>4.5333333333333332</v>
      </c>
      <c r="F67" s="134">
        <f t="shared" si="24"/>
        <v>15.2</v>
      </c>
      <c r="G67" s="134">
        <f t="shared" si="24"/>
        <v>16.133333333333333</v>
      </c>
      <c r="H67" s="134">
        <f t="shared" si="24"/>
        <v>26.133333333333329</v>
      </c>
      <c r="I67" s="134">
        <f t="shared" si="24"/>
        <v>16.400000000000002</v>
      </c>
      <c r="J67" s="135">
        <f t="shared" si="24"/>
        <v>100</v>
      </c>
      <c r="K67" s="137"/>
    </row>
    <row r="68" spans="1:11" s="62" customFormat="1" x14ac:dyDescent="0.2">
      <c r="A68" s="77" t="s">
        <v>98</v>
      </c>
      <c r="B68" s="78"/>
      <c r="C68" s="141">
        <f t="shared" ref="C68:K68" si="25">C66/$K$66*100</f>
        <v>0.18834478174163527</v>
      </c>
      <c r="D68" s="142">
        <f t="shared" si="25"/>
        <v>1.6064701972080657</v>
      </c>
      <c r="E68" s="142">
        <f t="shared" si="25"/>
        <v>0.37668956348327054</v>
      </c>
      <c r="F68" s="142">
        <f t="shared" si="25"/>
        <v>1.2630179481497896</v>
      </c>
      <c r="G68" s="142">
        <f t="shared" si="25"/>
        <v>1.3405716818081099</v>
      </c>
      <c r="H68" s="142">
        <f t="shared" si="25"/>
        <v>2.1715045424329711</v>
      </c>
      <c r="I68" s="142">
        <f t="shared" si="25"/>
        <v>1.362729891424773</v>
      </c>
      <c r="J68" s="150">
        <f t="shared" si="25"/>
        <v>8.3093286062486165</v>
      </c>
      <c r="K68" s="151">
        <f t="shared" si="25"/>
        <v>100</v>
      </c>
    </row>
    <row r="69" spans="1:11" s="62" customFormat="1" x14ac:dyDescent="0.2">
      <c r="A69" s="77"/>
      <c r="B69" s="82"/>
      <c r="C69" s="138"/>
      <c r="D69" s="139"/>
      <c r="E69" s="139"/>
      <c r="F69" s="139"/>
      <c r="G69" s="139"/>
      <c r="H69" s="139"/>
      <c r="I69" s="139"/>
      <c r="J69" s="130"/>
      <c r="K69" s="131"/>
    </row>
    <row r="70" spans="1:11" s="62" customFormat="1" x14ac:dyDescent="0.2">
      <c r="A70" s="67" t="s">
        <v>105</v>
      </c>
      <c r="B70" s="132">
        <v>2021</v>
      </c>
      <c r="C70" s="138">
        <v>165</v>
      </c>
      <c r="D70" s="139">
        <v>1743</v>
      </c>
      <c r="E70" s="139">
        <v>296</v>
      </c>
      <c r="F70" s="139">
        <v>1191</v>
      </c>
      <c r="G70" s="139">
        <v>1102</v>
      </c>
      <c r="H70" s="139">
        <v>1335</v>
      </c>
      <c r="I70" s="139">
        <v>1079</v>
      </c>
      <c r="J70" s="130">
        <v>6911</v>
      </c>
      <c r="K70" s="131">
        <v>117303</v>
      </c>
    </row>
    <row r="71" spans="1:11" s="62" customFormat="1" x14ac:dyDescent="0.2">
      <c r="A71" s="77" t="s">
        <v>97</v>
      </c>
      <c r="B71" s="132"/>
      <c r="C71" s="133">
        <f t="shared" ref="C71:J71" si="26">C70/$J$70*100</f>
        <v>2.3874981912892492</v>
      </c>
      <c r="D71" s="134">
        <f t="shared" si="26"/>
        <v>25.220662711619156</v>
      </c>
      <c r="E71" s="134">
        <f t="shared" si="26"/>
        <v>4.2830270583128351</v>
      </c>
      <c r="F71" s="134">
        <f t="shared" si="26"/>
        <v>17.233396035306033</v>
      </c>
      <c r="G71" s="134">
        <f t="shared" si="26"/>
        <v>15.945593980610621</v>
      </c>
      <c r="H71" s="134">
        <f t="shared" si="26"/>
        <v>19.317030820431196</v>
      </c>
      <c r="I71" s="134">
        <f t="shared" si="26"/>
        <v>15.612791202430905</v>
      </c>
      <c r="J71" s="135">
        <f t="shared" si="26"/>
        <v>100</v>
      </c>
      <c r="K71" s="137"/>
    </row>
    <row r="72" spans="1:11" s="62" customFormat="1" x14ac:dyDescent="0.2">
      <c r="A72" s="77" t="s">
        <v>98</v>
      </c>
      <c r="B72" s="78"/>
      <c r="C72" s="141">
        <f t="shared" ref="C72:K72" si="27">C70/$K$70*100</f>
        <v>0.14066136415948444</v>
      </c>
      <c r="D72" s="142">
        <f t="shared" si="27"/>
        <v>1.4858955013938262</v>
      </c>
      <c r="E72" s="142">
        <f t="shared" si="27"/>
        <v>0.25233796237095385</v>
      </c>
      <c r="F72" s="142">
        <f t="shared" si="27"/>
        <v>1.0153193012966422</v>
      </c>
      <c r="G72" s="142">
        <f t="shared" si="27"/>
        <v>0.93944741396213227</v>
      </c>
      <c r="H72" s="142">
        <f t="shared" si="27"/>
        <v>1.1380783100176466</v>
      </c>
      <c r="I72" s="142">
        <f t="shared" si="27"/>
        <v>0.91984007229141629</v>
      </c>
      <c r="J72" s="150">
        <f t="shared" si="27"/>
        <v>5.8915799254921017</v>
      </c>
      <c r="K72" s="151">
        <f t="shared" si="27"/>
        <v>100</v>
      </c>
    </row>
    <row r="73" spans="1:11" s="62" customFormat="1" x14ac:dyDescent="0.2">
      <c r="A73" s="77"/>
      <c r="B73" s="78"/>
      <c r="C73" s="141"/>
      <c r="D73" s="142"/>
      <c r="E73" s="142"/>
      <c r="F73" s="142"/>
      <c r="G73" s="142"/>
      <c r="H73" s="142"/>
      <c r="I73" s="142"/>
      <c r="J73" s="143"/>
      <c r="K73" s="144"/>
    </row>
    <row r="74" spans="1:11" s="62" customFormat="1" x14ac:dyDescent="0.2">
      <c r="A74" s="67" t="s">
        <v>62</v>
      </c>
      <c r="B74" s="132">
        <v>2021</v>
      </c>
      <c r="C74" s="138">
        <v>19</v>
      </c>
      <c r="D74" s="139">
        <v>332</v>
      </c>
      <c r="E74" s="139">
        <v>42</v>
      </c>
      <c r="F74" s="139">
        <v>154</v>
      </c>
      <c r="G74" s="139">
        <v>149</v>
      </c>
      <c r="H74" s="139">
        <v>220</v>
      </c>
      <c r="I74" s="139">
        <v>166</v>
      </c>
      <c r="J74" s="130">
        <v>1082</v>
      </c>
      <c r="K74" s="131">
        <v>14363</v>
      </c>
    </row>
    <row r="75" spans="1:11" s="62" customFormat="1" x14ac:dyDescent="0.2">
      <c r="A75" s="77" t="s">
        <v>97</v>
      </c>
      <c r="B75" s="132"/>
      <c r="C75" s="133">
        <f t="shared" ref="C75:J75" si="28">C74/$J$74*100</f>
        <v>1.756007393715342</v>
      </c>
      <c r="D75" s="134">
        <f t="shared" si="28"/>
        <v>30.683918669131238</v>
      </c>
      <c r="E75" s="134">
        <f t="shared" si="28"/>
        <v>3.8817005545286505</v>
      </c>
      <c r="F75" s="134">
        <f t="shared" si="28"/>
        <v>14.232902033271719</v>
      </c>
      <c r="G75" s="134">
        <f t="shared" si="28"/>
        <v>13.77079482439926</v>
      </c>
      <c r="H75" s="134">
        <f t="shared" si="28"/>
        <v>20.33271719038817</v>
      </c>
      <c r="I75" s="134">
        <f t="shared" si="28"/>
        <v>15.341959334565619</v>
      </c>
      <c r="J75" s="135">
        <f t="shared" si="28"/>
        <v>100</v>
      </c>
      <c r="K75" s="137"/>
    </row>
    <row r="76" spans="1:11" s="62" customFormat="1" x14ac:dyDescent="0.2">
      <c r="A76" s="77" t="s">
        <v>98</v>
      </c>
      <c r="B76" s="78"/>
      <c r="C76" s="141">
        <f t="shared" ref="C76:K76" si="29">C74/$K$74*100</f>
        <v>0.13228434171134165</v>
      </c>
      <c r="D76" s="142">
        <f t="shared" si="29"/>
        <v>2.311494813061338</v>
      </c>
      <c r="E76" s="142">
        <f t="shared" si="29"/>
        <v>0.29241801851980787</v>
      </c>
      <c r="F76" s="142">
        <f t="shared" si="29"/>
        <v>1.0721994012392952</v>
      </c>
      <c r="G76" s="142">
        <f t="shared" si="29"/>
        <v>1.0373877323678897</v>
      </c>
      <c r="H76" s="142">
        <f t="shared" si="29"/>
        <v>1.5317134303418505</v>
      </c>
      <c r="I76" s="142">
        <f t="shared" si="29"/>
        <v>1.155747406530669</v>
      </c>
      <c r="J76" s="150">
        <f t="shared" si="29"/>
        <v>7.5332451437721923</v>
      </c>
      <c r="K76" s="151">
        <f t="shared" si="29"/>
        <v>100</v>
      </c>
    </row>
    <row r="77" spans="1:11" s="62" customFormat="1" x14ac:dyDescent="0.2">
      <c r="A77" s="77"/>
      <c r="B77" s="78"/>
      <c r="C77" s="141"/>
      <c r="D77" s="142"/>
      <c r="E77" s="142"/>
      <c r="F77" s="142"/>
      <c r="G77" s="142"/>
      <c r="H77" s="142"/>
      <c r="I77" s="142"/>
      <c r="J77" s="130"/>
      <c r="K77" s="144"/>
    </row>
    <row r="78" spans="1:11" s="62" customFormat="1" x14ac:dyDescent="0.2">
      <c r="A78" s="67" t="s">
        <v>63</v>
      </c>
      <c r="B78" s="132">
        <v>2021</v>
      </c>
      <c r="C78" s="141"/>
      <c r="D78" s="142"/>
      <c r="E78" s="142"/>
      <c r="F78" s="142"/>
      <c r="G78" s="142"/>
      <c r="H78" s="142"/>
      <c r="I78" s="142"/>
      <c r="J78" s="130"/>
      <c r="K78" s="144"/>
    </row>
    <row r="79" spans="1:11" s="62" customFormat="1" x14ac:dyDescent="0.2">
      <c r="A79" s="153" t="s">
        <v>106</v>
      </c>
      <c r="B79" s="78"/>
      <c r="C79" s="138">
        <v>56</v>
      </c>
      <c r="D79" s="139">
        <v>250</v>
      </c>
      <c r="E79" s="139">
        <v>59</v>
      </c>
      <c r="F79" s="139">
        <v>260</v>
      </c>
      <c r="G79" s="139">
        <v>246</v>
      </c>
      <c r="H79" s="139">
        <v>244</v>
      </c>
      <c r="I79" s="139">
        <v>201</v>
      </c>
      <c r="J79" s="130">
        <v>936</v>
      </c>
      <c r="K79" s="131">
        <v>6418</v>
      </c>
    </row>
    <row r="80" spans="1:11" s="62" customFormat="1" x14ac:dyDescent="0.2">
      <c r="A80" s="77" t="s">
        <v>97</v>
      </c>
      <c r="B80" s="78"/>
      <c r="C80" s="133">
        <f t="shared" ref="C80:J80" si="30">C79/$J$79*100</f>
        <v>5.982905982905983</v>
      </c>
      <c r="D80" s="134">
        <f t="shared" si="30"/>
        <v>26.70940170940171</v>
      </c>
      <c r="E80" s="134">
        <f t="shared" si="30"/>
        <v>6.3034188034188032</v>
      </c>
      <c r="F80" s="134">
        <f t="shared" si="30"/>
        <v>27.777777777777779</v>
      </c>
      <c r="G80" s="134">
        <f t="shared" si="30"/>
        <v>26.282051282051285</v>
      </c>
      <c r="H80" s="134">
        <f t="shared" si="30"/>
        <v>26.068376068376072</v>
      </c>
      <c r="I80" s="134">
        <f t="shared" si="30"/>
        <v>21.474358974358974</v>
      </c>
      <c r="J80" s="135">
        <f t="shared" si="30"/>
        <v>100</v>
      </c>
      <c r="K80" s="137"/>
    </row>
    <row r="81" spans="1:11" s="62" customFormat="1" x14ac:dyDescent="0.2">
      <c r="A81" s="77" t="s">
        <v>98</v>
      </c>
      <c r="B81" s="78"/>
      <c r="C81" s="141">
        <f t="shared" ref="C81:K81" si="31">C79/$K$79*100</f>
        <v>0.87254596447491428</v>
      </c>
      <c r="D81" s="142">
        <f t="shared" si="31"/>
        <v>3.8952944842630099</v>
      </c>
      <c r="E81" s="142">
        <f t="shared" si="31"/>
        <v>0.91928949828607043</v>
      </c>
      <c r="F81" s="142">
        <f t="shared" si="31"/>
        <v>4.05110626363353</v>
      </c>
      <c r="G81" s="142">
        <f t="shared" si="31"/>
        <v>3.8329697725148022</v>
      </c>
      <c r="H81" s="142">
        <f t="shared" si="31"/>
        <v>3.8018074166406977</v>
      </c>
      <c r="I81" s="142">
        <f t="shared" si="31"/>
        <v>3.1318167653474602</v>
      </c>
      <c r="J81" s="150">
        <f t="shared" si="31"/>
        <v>14.583982549080709</v>
      </c>
      <c r="K81" s="151">
        <f t="shared" si="31"/>
        <v>100</v>
      </c>
    </row>
    <row r="82" spans="1:11" s="62" customFormat="1" x14ac:dyDescent="0.2">
      <c r="A82" s="67"/>
      <c r="B82" s="132">
        <v>2021</v>
      </c>
      <c r="C82" s="141"/>
      <c r="D82" s="142"/>
      <c r="E82" s="142"/>
      <c r="F82" s="142"/>
      <c r="G82" s="142"/>
      <c r="H82" s="142"/>
      <c r="I82" s="142"/>
      <c r="J82" s="130"/>
      <c r="K82" s="144"/>
    </row>
    <row r="83" spans="1:11" s="62" customFormat="1" x14ac:dyDescent="0.2">
      <c r="A83" s="153" t="s">
        <v>107</v>
      </c>
      <c r="B83" s="78"/>
      <c r="C83" s="138">
        <v>185</v>
      </c>
      <c r="D83" s="139">
        <v>511</v>
      </c>
      <c r="E83" s="139">
        <v>146</v>
      </c>
      <c r="F83" s="139">
        <v>636</v>
      </c>
      <c r="G83" s="139">
        <v>694</v>
      </c>
      <c r="H83" s="139">
        <v>656</v>
      </c>
      <c r="I83" s="139">
        <v>513</v>
      </c>
      <c r="J83" s="130">
        <v>3341</v>
      </c>
      <c r="K83" s="131">
        <v>42231</v>
      </c>
    </row>
    <row r="84" spans="1:11" s="62" customFormat="1" x14ac:dyDescent="0.2">
      <c r="A84" s="77" t="s">
        <v>97</v>
      </c>
      <c r="B84" s="78"/>
      <c r="C84" s="133">
        <f t="shared" ref="C84:J84" si="32">C83/$J$83*100</f>
        <v>5.5372642921281052</v>
      </c>
      <c r="D84" s="134">
        <f t="shared" si="32"/>
        <v>15.294821909607903</v>
      </c>
      <c r="E84" s="134">
        <f t="shared" si="32"/>
        <v>4.3699491170308287</v>
      </c>
      <c r="F84" s="134">
        <f t="shared" si="32"/>
        <v>19.036216701586351</v>
      </c>
      <c r="G84" s="134">
        <f t="shared" si="32"/>
        <v>20.772223885064353</v>
      </c>
      <c r="H84" s="134">
        <f t="shared" si="32"/>
        <v>19.634839868302905</v>
      </c>
      <c r="I84" s="134">
        <f t="shared" si="32"/>
        <v>15.354684226279558</v>
      </c>
      <c r="J84" s="135">
        <f t="shared" si="32"/>
        <v>100</v>
      </c>
      <c r="K84" s="137"/>
    </row>
    <row r="85" spans="1:11" s="62" customFormat="1" x14ac:dyDescent="0.2">
      <c r="A85" s="77" t="s">
        <v>98</v>
      </c>
      <c r="B85" s="78"/>
      <c r="C85" s="141">
        <f t="shared" ref="C85:K85" si="33">C83/$K$83*100</f>
        <v>0.43806682294996568</v>
      </c>
      <c r="D85" s="142">
        <f t="shared" si="33"/>
        <v>1.2100116028509862</v>
      </c>
      <c r="E85" s="142">
        <f t="shared" si="33"/>
        <v>0.34571760081456748</v>
      </c>
      <c r="F85" s="142">
        <f t="shared" si="33"/>
        <v>1.5060026994388009</v>
      </c>
      <c r="G85" s="142">
        <f t="shared" si="33"/>
        <v>1.6433425682555469</v>
      </c>
      <c r="H85" s="142">
        <f t="shared" si="33"/>
        <v>1.5533612748928511</v>
      </c>
      <c r="I85" s="142">
        <f t="shared" si="33"/>
        <v>1.2147474603963913</v>
      </c>
      <c r="J85" s="150">
        <f t="shared" si="33"/>
        <v>7.9112500295991097</v>
      </c>
      <c r="K85" s="151">
        <f t="shared" si="33"/>
        <v>100</v>
      </c>
    </row>
    <row r="86" spans="1:11" s="62" customFormat="1" x14ac:dyDescent="0.2">
      <c r="A86" s="77"/>
      <c r="B86" s="78"/>
      <c r="C86" s="141"/>
      <c r="D86" s="142"/>
      <c r="E86" s="142"/>
      <c r="F86" s="142"/>
      <c r="G86" s="142"/>
      <c r="H86" s="142"/>
      <c r="I86" s="142"/>
      <c r="J86" s="143"/>
      <c r="K86" s="144"/>
    </row>
    <row r="87" spans="1:11" x14ac:dyDescent="0.2">
      <c r="A87" s="3" t="s">
        <v>108</v>
      </c>
      <c r="B87" s="4"/>
      <c r="C87" s="54"/>
      <c r="D87" s="55"/>
      <c r="E87" s="55"/>
      <c r="F87" s="55"/>
      <c r="G87" s="55"/>
      <c r="H87" s="55"/>
      <c r="I87" s="55"/>
      <c r="J87" s="56"/>
      <c r="K87" s="57"/>
    </row>
    <row r="88" spans="1:11" s="62" customFormat="1" x14ac:dyDescent="0.2">
      <c r="A88" s="97"/>
      <c r="B88" s="61"/>
      <c r="C88" s="145"/>
      <c r="D88" s="146"/>
      <c r="E88" s="146"/>
      <c r="F88" s="146"/>
      <c r="G88" s="146"/>
      <c r="H88" s="146"/>
      <c r="I88" s="146"/>
      <c r="J88" s="147"/>
      <c r="K88" s="148"/>
    </row>
    <row r="89" spans="1:11" s="62" customFormat="1" x14ac:dyDescent="0.2">
      <c r="A89" s="154" t="s">
        <v>109</v>
      </c>
      <c r="B89" s="155">
        <v>2020</v>
      </c>
      <c r="C89" s="156">
        <v>5347.9288788856702</v>
      </c>
      <c r="D89" s="157">
        <v>26740.694047840301</v>
      </c>
      <c r="E89" s="157">
        <v>4905.5444247555297</v>
      </c>
      <c r="F89" s="157">
        <v>25053.762543787299</v>
      </c>
      <c r="G89" s="157">
        <v>22987.719518493199</v>
      </c>
      <c r="H89" s="157">
        <v>26605.414330632801</v>
      </c>
      <c r="I89" s="157">
        <v>24545.519692633199</v>
      </c>
      <c r="J89" s="158">
        <v>136186.58343702799</v>
      </c>
      <c r="K89" s="159">
        <v>1490612.9</v>
      </c>
    </row>
    <row r="90" spans="1:11" s="62" customFormat="1" x14ac:dyDescent="0.2">
      <c r="A90" s="160" t="s">
        <v>97</v>
      </c>
      <c r="B90" s="155"/>
      <c r="C90" s="161">
        <f t="shared" ref="C90:J90" si="34">C89/$J$89*100</f>
        <v>3.926913168622463</v>
      </c>
      <c r="D90" s="162">
        <f t="shared" si="34"/>
        <v>19.635336589675934</v>
      </c>
      <c r="E90" s="162">
        <f t="shared" si="34"/>
        <v>3.6020761377157458</v>
      </c>
      <c r="F90" s="162">
        <f t="shared" si="34"/>
        <v>18.39664518448841</v>
      </c>
      <c r="G90" s="162">
        <f t="shared" si="34"/>
        <v>16.879577222908019</v>
      </c>
      <c r="H90" s="162">
        <f t="shared" si="34"/>
        <v>19.536002489507357</v>
      </c>
      <c r="I90" s="162">
        <f t="shared" si="34"/>
        <v>18.023449207082081</v>
      </c>
      <c r="J90" s="163">
        <f t="shared" si="34"/>
        <v>100</v>
      </c>
      <c r="K90" s="164"/>
    </row>
    <row r="91" spans="1:11" s="62" customFormat="1" x14ac:dyDescent="0.2">
      <c r="A91" s="160" t="s">
        <v>98</v>
      </c>
      <c r="B91" s="165"/>
      <c r="C91" s="166">
        <f t="shared" ref="C91:K91" si="35">C89/$K$89*100</f>
        <v>0.35877382242470002</v>
      </c>
      <c r="D91" s="167">
        <f t="shared" si="35"/>
        <v>1.7939395296954899</v>
      </c>
      <c r="E91" s="167">
        <f t="shared" si="35"/>
        <v>0.32909579842999681</v>
      </c>
      <c r="F91" s="167">
        <f t="shared" si="35"/>
        <v>1.6807692019696931</v>
      </c>
      <c r="G91" s="167">
        <f t="shared" si="35"/>
        <v>1.5421656097631518</v>
      </c>
      <c r="H91" s="167">
        <f t="shared" si="35"/>
        <v>1.7848640871572226</v>
      </c>
      <c r="I91" s="167">
        <f t="shared" si="35"/>
        <v>1.6466729687253612</v>
      </c>
      <c r="J91" s="168">
        <f t="shared" si="35"/>
        <v>9.1362810181656151</v>
      </c>
      <c r="K91" s="169">
        <f t="shared" si="35"/>
        <v>100</v>
      </c>
    </row>
    <row r="92" spans="1:11" s="62" customFormat="1" x14ac:dyDescent="0.2">
      <c r="A92" s="160"/>
      <c r="B92" s="165"/>
      <c r="C92" s="166"/>
      <c r="D92" s="167"/>
      <c r="E92" s="167"/>
      <c r="F92" s="167"/>
      <c r="G92" s="167"/>
      <c r="H92" s="167"/>
      <c r="I92" s="167"/>
      <c r="J92" s="170"/>
      <c r="K92" s="171"/>
    </row>
    <row r="93" spans="1:11" s="62" customFormat="1" x14ac:dyDescent="0.2">
      <c r="A93" s="154" t="s">
        <v>110</v>
      </c>
      <c r="B93" s="155">
        <v>2020</v>
      </c>
      <c r="C93" s="156">
        <v>26679.082876299199</v>
      </c>
      <c r="D93" s="157">
        <v>28703.743033930801</v>
      </c>
      <c r="E93" s="157">
        <v>21264.383508626299</v>
      </c>
      <c r="F93" s="157">
        <v>28444.455406004701</v>
      </c>
      <c r="G93" s="157">
        <v>27175.923359004501</v>
      </c>
      <c r="H93" s="157">
        <v>28808.8131946022</v>
      </c>
      <c r="I93" s="157">
        <v>28780.987353557401</v>
      </c>
      <c r="J93" s="158">
        <v>27988.569065109801</v>
      </c>
      <c r="K93" s="159">
        <v>25073.59</v>
      </c>
    </row>
    <row r="94" spans="1:11" s="62" customFormat="1" x14ac:dyDescent="0.2">
      <c r="A94" s="77"/>
      <c r="B94" s="78"/>
      <c r="C94" s="141"/>
      <c r="D94" s="142"/>
      <c r="E94" s="142"/>
      <c r="F94" s="142"/>
      <c r="G94" s="142"/>
      <c r="H94" s="142"/>
      <c r="I94" s="142"/>
      <c r="J94" s="143"/>
      <c r="K94" s="144"/>
    </row>
    <row r="95" spans="1:11" x14ac:dyDescent="0.2">
      <c r="A95" s="3" t="s">
        <v>111</v>
      </c>
      <c r="B95" s="4"/>
      <c r="C95" s="54"/>
      <c r="D95" s="55"/>
      <c r="E95" s="55"/>
      <c r="F95" s="55"/>
      <c r="G95" s="55"/>
      <c r="H95" s="55"/>
      <c r="I95" s="55"/>
      <c r="J95" s="56"/>
      <c r="K95" s="57"/>
    </row>
    <row r="96" spans="1:11" s="62" customFormat="1" x14ac:dyDescent="0.2">
      <c r="A96" s="97"/>
      <c r="B96" s="61"/>
      <c r="C96" s="145"/>
      <c r="D96" s="146"/>
      <c r="E96" s="146"/>
      <c r="F96" s="146"/>
      <c r="G96" s="146"/>
      <c r="H96" s="146"/>
      <c r="I96" s="146"/>
      <c r="J96" s="147"/>
      <c r="K96" s="148"/>
    </row>
    <row r="97" spans="1:12" s="62" customFormat="1" ht="20.25" x14ac:dyDescent="0.45">
      <c r="A97" s="67" t="s">
        <v>112</v>
      </c>
      <c r="B97" s="132">
        <v>2021</v>
      </c>
      <c r="C97" s="172">
        <v>8580.5149999999994</v>
      </c>
      <c r="D97" s="173">
        <v>24614.264999999999</v>
      </c>
      <c r="E97" s="173">
        <v>3657.5309999999999</v>
      </c>
      <c r="F97" s="173">
        <v>30415.647000000001</v>
      </c>
      <c r="G97" s="173">
        <v>34734.847999999998</v>
      </c>
      <c r="H97" s="173">
        <v>22082.788</v>
      </c>
      <c r="I97" s="173">
        <v>30574.663</v>
      </c>
      <c r="J97" s="174">
        <v>154660.25700000001</v>
      </c>
      <c r="K97" s="175">
        <v>1790681.5630000001</v>
      </c>
      <c r="L97" s="176"/>
    </row>
    <row r="98" spans="1:12" s="62" customFormat="1" x14ac:dyDescent="0.2">
      <c r="A98" s="77" t="s">
        <v>97</v>
      </c>
      <c r="B98" s="132"/>
      <c r="C98" s="133">
        <f t="shared" ref="C98:J98" si="36">C97/$J$97*100</f>
        <v>5.5479766854389743</v>
      </c>
      <c r="D98" s="134">
        <f t="shared" si="36"/>
        <v>15.915055022829813</v>
      </c>
      <c r="E98" s="134">
        <f t="shared" si="36"/>
        <v>2.3648809790869545</v>
      </c>
      <c r="F98" s="134">
        <f t="shared" si="36"/>
        <v>19.666104007573193</v>
      </c>
      <c r="G98" s="134">
        <f t="shared" si="36"/>
        <v>22.458806595672471</v>
      </c>
      <c r="H98" s="134">
        <f t="shared" si="36"/>
        <v>14.278256371965034</v>
      </c>
      <c r="I98" s="134">
        <f t="shared" si="36"/>
        <v>19.768920337433553</v>
      </c>
      <c r="J98" s="135">
        <f t="shared" si="36"/>
        <v>100</v>
      </c>
      <c r="K98" s="137"/>
    </row>
    <row r="99" spans="1:12" s="62" customFormat="1" x14ac:dyDescent="0.2">
      <c r="A99" s="77" t="s">
        <v>98</v>
      </c>
      <c r="B99" s="78"/>
      <c r="C99" s="141">
        <f t="shared" ref="C99:K99" si="37">C97/$K$97*100</f>
        <v>0.47917592816584992</v>
      </c>
      <c r="D99" s="142">
        <f t="shared" si="37"/>
        <v>1.3745752180953235</v>
      </c>
      <c r="E99" s="142">
        <f t="shared" si="37"/>
        <v>0.20425356889654869</v>
      </c>
      <c r="F99" s="142">
        <f t="shared" si="37"/>
        <v>1.6985514135211992</v>
      </c>
      <c r="G99" s="142">
        <f t="shared" si="37"/>
        <v>1.9397557174714708</v>
      </c>
      <c r="H99" s="142">
        <f t="shared" si="37"/>
        <v>1.2332057500499323</v>
      </c>
      <c r="I99" s="142">
        <f t="shared" si="37"/>
        <v>1.7074316077045575</v>
      </c>
      <c r="J99" s="150">
        <f t="shared" si="37"/>
        <v>8.6369492039048819</v>
      </c>
      <c r="K99" s="151">
        <f t="shared" si="37"/>
        <v>100</v>
      </c>
    </row>
    <row r="100" spans="1:12" s="62" customFormat="1" x14ac:dyDescent="0.2">
      <c r="A100" s="77"/>
      <c r="B100" s="78"/>
      <c r="C100" s="141"/>
      <c r="D100" s="142"/>
      <c r="E100" s="142"/>
      <c r="F100" s="142"/>
      <c r="G100" s="142"/>
      <c r="H100" s="142"/>
      <c r="I100" s="142"/>
      <c r="J100" s="143"/>
      <c r="K100" s="144"/>
    </row>
    <row r="101" spans="1:12" s="62" customFormat="1" x14ac:dyDescent="0.2">
      <c r="A101" s="67" t="s">
        <v>113</v>
      </c>
      <c r="B101" s="132">
        <v>2021</v>
      </c>
      <c r="C101" s="172">
        <v>36000</v>
      </c>
      <c r="D101" s="173">
        <v>122965</v>
      </c>
      <c r="E101" s="173">
        <v>39895</v>
      </c>
      <c r="F101" s="173">
        <v>124585</v>
      </c>
      <c r="G101" s="173">
        <v>161290</v>
      </c>
      <c r="H101" s="173">
        <v>183600</v>
      </c>
      <c r="I101" s="173">
        <v>115600</v>
      </c>
      <c r="J101" s="174">
        <f>SUM(C101:I101)</f>
        <v>783935</v>
      </c>
      <c r="K101" s="175"/>
    </row>
    <row r="102" spans="1:12" s="62" customFormat="1" x14ac:dyDescent="0.2">
      <c r="A102" s="77" t="s">
        <v>97</v>
      </c>
      <c r="B102" s="78"/>
      <c r="C102" s="133">
        <f t="shared" ref="C102:J102" si="38">C101/$J$101*100</f>
        <v>4.592217467009382</v>
      </c>
      <c r="D102" s="134">
        <f t="shared" si="38"/>
        <v>15.685611689744686</v>
      </c>
      <c r="E102" s="134">
        <f t="shared" si="38"/>
        <v>5.0890698846205362</v>
      </c>
      <c r="F102" s="134">
        <f t="shared" si="38"/>
        <v>15.892261475760108</v>
      </c>
      <c r="G102" s="134">
        <f t="shared" si="38"/>
        <v>20.574409868165088</v>
      </c>
      <c r="H102" s="134">
        <f t="shared" si="38"/>
        <v>23.420309081747849</v>
      </c>
      <c r="I102" s="134">
        <f t="shared" si="38"/>
        <v>14.74612053295235</v>
      </c>
      <c r="J102" s="135">
        <f t="shared" si="38"/>
        <v>100</v>
      </c>
      <c r="K102" s="144"/>
    </row>
    <row r="103" spans="1:12" s="62" customFormat="1" x14ac:dyDescent="0.2">
      <c r="A103" s="77"/>
      <c r="B103" s="78"/>
      <c r="C103" s="141"/>
      <c r="D103" s="142"/>
      <c r="E103" s="142"/>
      <c r="F103" s="142"/>
      <c r="G103" s="142"/>
      <c r="H103" s="142"/>
      <c r="I103" s="142"/>
      <c r="J103" s="143"/>
      <c r="K103" s="144"/>
    </row>
    <row r="104" spans="1:12" s="62" customFormat="1" x14ac:dyDescent="0.2">
      <c r="A104" s="67" t="s">
        <v>114</v>
      </c>
      <c r="B104" s="132">
        <v>2021</v>
      </c>
      <c r="C104" s="172">
        <v>30755</v>
      </c>
      <c r="D104" s="173">
        <v>112055</v>
      </c>
      <c r="E104" s="173">
        <v>38180</v>
      </c>
      <c r="F104" s="173">
        <v>115370</v>
      </c>
      <c r="G104" s="173">
        <v>153510</v>
      </c>
      <c r="H104" s="173">
        <v>172720</v>
      </c>
      <c r="I104" s="173">
        <v>106030</v>
      </c>
      <c r="J104" s="174">
        <f>SUM(C104:I104)</f>
        <v>728620</v>
      </c>
      <c r="K104" s="175"/>
    </row>
    <row r="105" spans="1:12" s="62" customFormat="1" x14ac:dyDescent="0.2">
      <c r="A105" s="77" t="s">
        <v>97</v>
      </c>
      <c r="B105" s="78"/>
      <c r="C105" s="133">
        <f t="shared" ref="C105:J105" si="39">C104/$J$104*100</f>
        <v>4.2209931102632376</v>
      </c>
      <c r="D105" s="134">
        <f t="shared" si="39"/>
        <v>15.37907276769784</v>
      </c>
      <c r="E105" s="134">
        <f t="shared" si="39"/>
        <v>5.2400428206746996</v>
      </c>
      <c r="F105" s="134">
        <f t="shared" si="39"/>
        <v>15.834042436386595</v>
      </c>
      <c r="G105" s="134">
        <f t="shared" si="39"/>
        <v>21.068595426971534</v>
      </c>
      <c r="H105" s="134">
        <f t="shared" si="39"/>
        <v>23.705086327578162</v>
      </c>
      <c r="I105" s="134">
        <f t="shared" si="39"/>
        <v>14.552167110427932</v>
      </c>
      <c r="J105" s="135">
        <f t="shared" si="39"/>
        <v>100</v>
      </c>
      <c r="K105" s="144"/>
    </row>
    <row r="106" spans="1:12" s="62" customFormat="1" x14ac:dyDescent="0.2">
      <c r="A106" s="77"/>
      <c r="B106" s="78"/>
      <c r="C106" s="141"/>
      <c r="D106" s="142"/>
      <c r="E106" s="142"/>
      <c r="F106" s="142"/>
      <c r="G106" s="142"/>
      <c r="H106" s="142"/>
      <c r="I106" s="142"/>
      <c r="J106" s="143"/>
      <c r="K106" s="144"/>
    </row>
    <row r="107" spans="1:12" s="62" customFormat="1" x14ac:dyDescent="0.2">
      <c r="A107" s="67" t="s">
        <v>115</v>
      </c>
      <c r="B107" s="132">
        <v>2021</v>
      </c>
      <c r="C107" s="172">
        <v>5245</v>
      </c>
      <c r="D107" s="173">
        <v>10910</v>
      </c>
      <c r="E107" s="173">
        <v>1715</v>
      </c>
      <c r="F107" s="173">
        <v>9220</v>
      </c>
      <c r="G107" s="173">
        <v>7780</v>
      </c>
      <c r="H107" s="173">
        <v>10885</v>
      </c>
      <c r="I107" s="173">
        <v>9570</v>
      </c>
      <c r="J107" s="174">
        <f>J101-J104</f>
        <v>55315</v>
      </c>
      <c r="K107" s="175"/>
    </row>
    <row r="108" spans="1:12" s="62" customFormat="1" x14ac:dyDescent="0.2">
      <c r="A108" s="77" t="s">
        <v>97</v>
      </c>
      <c r="B108" s="78"/>
      <c r="C108" s="133">
        <f t="shared" ref="C108:J108" si="40">C107/$J$107*100</f>
        <v>9.482057308144265</v>
      </c>
      <c r="D108" s="134">
        <f t="shared" si="40"/>
        <v>19.723402332097983</v>
      </c>
      <c r="E108" s="134">
        <f t="shared" si="40"/>
        <v>3.1004248395552745</v>
      </c>
      <c r="F108" s="134">
        <f t="shared" si="40"/>
        <v>16.66817318991232</v>
      </c>
      <c r="G108" s="134">
        <f t="shared" si="40"/>
        <v>14.064901021422759</v>
      </c>
      <c r="H108" s="134">
        <f t="shared" si="40"/>
        <v>19.678206634728372</v>
      </c>
      <c r="I108" s="134">
        <f t="shared" si="40"/>
        <v>17.300912953086865</v>
      </c>
      <c r="J108" s="177">
        <f t="shared" si="40"/>
        <v>100</v>
      </c>
      <c r="K108" s="144"/>
    </row>
    <row r="109" spans="1:12" s="62" customFormat="1" x14ac:dyDescent="0.2">
      <c r="A109" s="77"/>
      <c r="B109" s="78"/>
      <c r="C109" s="141"/>
      <c r="D109" s="142"/>
      <c r="E109" s="142"/>
      <c r="F109" s="142"/>
      <c r="G109" s="142"/>
      <c r="H109" s="142"/>
      <c r="I109" s="142"/>
      <c r="J109" s="143"/>
      <c r="K109" s="144"/>
    </row>
    <row r="110" spans="1:12" s="62" customFormat="1" x14ac:dyDescent="0.2">
      <c r="A110" s="67" t="s">
        <v>69</v>
      </c>
      <c r="B110" s="132">
        <v>2021</v>
      </c>
      <c r="C110" s="178">
        <v>85.808999999999997</v>
      </c>
      <c r="D110" s="179">
        <v>383.77</v>
      </c>
      <c r="E110" s="179">
        <v>92.881</v>
      </c>
      <c r="F110" s="179">
        <v>391.36599999999999</v>
      </c>
      <c r="G110" s="179">
        <v>348.15699999999998</v>
      </c>
      <c r="H110" s="179">
        <v>403.93</v>
      </c>
      <c r="I110" s="179">
        <v>374.61200000000002</v>
      </c>
      <c r="J110" s="180">
        <v>2080.5250000000001</v>
      </c>
      <c r="K110" s="181">
        <v>22553.955000000002</v>
      </c>
    </row>
    <row r="111" spans="1:12" s="62" customFormat="1" x14ac:dyDescent="0.2">
      <c r="A111" s="77" t="s">
        <v>97</v>
      </c>
      <c r="B111" s="132"/>
      <c r="C111" s="133">
        <f t="shared" ref="C111:J111" si="41">C110/$J$110*100</f>
        <v>4.124391679984619</v>
      </c>
      <c r="D111" s="134">
        <f t="shared" si="41"/>
        <v>18.44582497206234</v>
      </c>
      <c r="E111" s="134">
        <f t="shared" si="41"/>
        <v>4.4643058843320791</v>
      </c>
      <c r="F111" s="134">
        <f t="shared" si="41"/>
        <v>18.81092512707129</v>
      </c>
      <c r="G111" s="134">
        <f t="shared" si="41"/>
        <v>16.734093558116339</v>
      </c>
      <c r="H111" s="134">
        <f t="shared" si="41"/>
        <v>19.414811165451027</v>
      </c>
      <c r="I111" s="134">
        <f t="shared" si="41"/>
        <v>18.005647612982301</v>
      </c>
      <c r="J111" s="135">
        <f t="shared" si="41"/>
        <v>100</v>
      </c>
      <c r="K111" s="182"/>
    </row>
    <row r="112" spans="1:12" s="62" customFormat="1" x14ac:dyDescent="0.2">
      <c r="A112" s="77" t="s">
        <v>98</v>
      </c>
      <c r="B112" s="78"/>
      <c r="C112" s="141">
        <f t="shared" ref="C112:K112" si="42">C110/$K$110*100</f>
        <v>0.38046098788438654</v>
      </c>
      <c r="D112" s="142">
        <f t="shared" si="42"/>
        <v>1.7015640937476373</v>
      </c>
      <c r="E112" s="142">
        <f t="shared" si="42"/>
        <v>0.41181690750025879</v>
      </c>
      <c r="F112" s="142">
        <f t="shared" si="42"/>
        <v>1.7352433309368576</v>
      </c>
      <c r="G112" s="142">
        <f t="shared" si="42"/>
        <v>1.5436627411910679</v>
      </c>
      <c r="H112" s="142">
        <f t="shared" si="42"/>
        <v>1.7909497469512554</v>
      </c>
      <c r="I112" s="142">
        <f t="shared" si="42"/>
        <v>1.6609592419600021</v>
      </c>
      <c r="J112" s="150">
        <f t="shared" si="42"/>
        <v>9.2246570501714675</v>
      </c>
      <c r="K112" s="144">
        <f t="shared" si="42"/>
        <v>100</v>
      </c>
    </row>
    <row r="113" spans="1:11" s="62" customFormat="1" x14ac:dyDescent="0.2">
      <c r="A113" s="77"/>
      <c r="B113" s="78"/>
      <c r="C113" s="141"/>
      <c r="D113" s="142"/>
      <c r="E113" s="142"/>
      <c r="F113" s="142"/>
      <c r="G113" s="142"/>
      <c r="H113" s="142"/>
      <c r="I113" s="142"/>
      <c r="J113" s="143"/>
      <c r="K113" s="144"/>
    </row>
    <row r="114" spans="1:11" s="62" customFormat="1" x14ac:dyDescent="0.2">
      <c r="A114" s="67" t="s">
        <v>116</v>
      </c>
      <c r="B114" s="132">
        <v>2021</v>
      </c>
      <c r="C114" s="183">
        <v>71.191247000000004</v>
      </c>
      <c r="D114" s="184">
        <v>66.648788999999994</v>
      </c>
      <c r="E114" s="184">
        <v>69.502904999999998</v>
      </c>
      <c r="F114" s="184">
        <v>71.830805999999995</v>
      </c>
      <c r="G114" s="184">
        <v>68.360493000000005</v>
      </c>
      <c r="H114" s="184">
        <v>69.951362000000003</v>
      </c>
      <c r="I114" s="184">
        <v>69.955645000000004</v>
      </c>
      <c r="J114" s="185">
        <v>69.412499999999994</v>
      </c>
      <c r="K114" s="186">
        <v>64.482206000000005</v>
      </c>
    </row>
    <row r="115" spans="1:11" s="62" customFormat="1" x14ac:dyDescent="0.2">
      <c r="A115" s="77"/>
      <c r="B115" s="78"/>
      <c r="C115" s="187"/>
      <c r="D115" s="188"/>
      <c r="E115" s="188"/>
      <c r="F115" s="188"/>
      <c r="G115" s="188"/>
      <c r="H115" s="188"/>
      <c r="I115" s="188"/>
      <c r="J115" s="189"/>
      <c r="K115" s="190"/>
    </row>
    <row r="116" spans="1:11" s="62" customFormat="1" x14ac:dyDescent="0.2">
      <c r="A116" s="67" t="s">
        <v>117</v>
      </c>
      <c r="B116" s="132">
        <v>2021</v>
      </c>
      <c r="C116" s="183">
        <v>68.179760999999999</v>
      </c>
      <c r="D116" s="184">
        <v>62.897649000000001</v>
      </c>
      <c r="E116" s="184">
        <v>63.075485999999998</v>
      </c>
      <c r="F116" s="184">
        <v>68.249703999999994</v>
      </c>
      <c r="G116" s="184">
        <v>64.250259999999997</v>
      </c>
      <c r="H116" s="184">
        <v>66.602563000000004</v>
      </c>
      <c r="I116" s="184">
        <v>66.649221999999995</v>
      </c>
      <c r="J116" s="185">
        <v>65.691721999999999</v>
      </c>
      <c r="K116" s="186">
        <v>58.224406000000002</v>
      </c>
    </row>
    <row r="117" spans="1:11" s="62" customFormat="1" x14ac:dyDescent="0.2">
      <c r="A117" s="77"/>
      <c r="B117" s="78"/>
      <c r="C117" s="187"/>
      <c r="D117" s="188"/>
      <c r="E117" s="188"/>
      <c r="F117" s="188"/>
      <c r="G117" s="188"/>
      <c r="H117" s="188"/>
      <c r="I117" s="188"/>
      <c r="J117" s="189"/>
      <c r="K117" s="190"/>
    </row>
    <row r="118" spans="1:11" s="62" customFormat="1" x14ac:dyDescent="0.2">
      <c r="A118" s="67" t="s">
        <v>72</v>
      </c>
      <c r="B118" s="132">
        <v>2021</v>
      </c>
      <c r="C118" s="183">
        <v>4.239242</v>
      </c>
      <c r="D118" s="184">
        <v>5.5582260000000003</v>
      </c>
      <c r="E118" s="184">
        <v>9.092435</v>
      </c>
      <c r="F118" s="184">
        <v>4.9028200000000002</v>
      </c>
      <c r="G118" s="184">
        <v>6.0256550000000004</v>
      </c>
      <c r="H118" s="184">
        <v>4.6695510000000002</v>
      </c>
      <c r="I118" s="184">
        <v>4.6280039999999998</v>
      </c>
      <c r="J118" s="185">
        <v>5.2865859999999998</v>
      </c>
      <c r="K118" s="186">
        <v>9.5322510000000005</v>
      </c>
    </row>
    <row r="119" spans="1:11" s="62" customFormat="1" x14ac:dyDescent="0.2">
      <c r="A119" s="77"/>
      <c r="B119" s="78"/>
      <c r="C119" s="191"/>
      <c r="D119" s="192"/>
      <c r="E119" s="192"/>
      <c r="F119" s="192"/>
      <c r="G119" s="192"/>
      <c r="H119" s="192"/>
      <c r="I119" s="192"/>
      <c r="J119" s="193"/>
      <c r="K119" s="194"/>
    </row>
    <row r="120" spans="1:11" s="62" customFormat="1" x14ac:dyDescent="0.2">
      <c r="A120" s="67" t="s">
        <v>118</v>
      </c>
      <c r="B120" s="132">
        <v>2021</v>
      </c>
      <c r="C120" s="183">
        <v>7.8072939999999997</v>
      </c>
      <c r="D120" s="184">
        <v>13.176076999999999</v>
      </c>
      <c r="E120" s="184">
        <v>12.390642</v>
      </c>
      <c r="F120" s="184">
        <v>8.3861000000000008</v>
      </c>
      <c r="G120" s="184">
        <v>12.730062999999999</v>
      </c>
      <c r="H120" s="184">
        <v>8.0765560000000001</v>
      </c>
      <c r="I120" s="184">
        <v>6.5741319999999996</v>
      </c>
      <c r="J120" s="185">
        <v>9.6777840000000008</v>
      </c>
      <c r="K120" s="186">
        <v>17.852644999999999</v>
      </c>
    </row>
    <row r="121" spans="1:11" s="62" customFormat="1" x14ac:dyDescent="0.2">
      <c r="A121" s="67"/>
      <c r="B121" s="94"/>
      <c r="C121" s="195"/>
      <c r="D121" s="196"/>
      <c r="E121" s="196"/>
      <c r="F121" s="196"/>
      <c r="G121" s="196"/>
      <c r="H121" s="196"/>
      <c r="I121" s="196"/>
      <c r="J121" s="197"/>
      <c r="K121" s="198"/>
    </row>
    <row r="122" spans="1:11" s="62" customFormat="1" x14ac:dyDescent="0.2">
      <c r="A122" s="67" t="s">
        <v>119</v>
      </c>
      <c r="B122" s="132">
        <v>2021</v>
      </c>
      <c r="C122" s="183">
        <v>28.808752999999999</v>
      </c>
      <c r="D122" s="184">
        <v>33.351210999999999</v>
      </c>
      <c r="E122" s="184">
        <v>30.497095000000002</v>
      </c>
      <c r="F122" s="184">
        <v>28.169194000000001</v>
      </c>
      <c r="G122" s="184">
        <v>31.639506999999998</v>
      </c>
      <c r="H122" s="184">
        <v>30.048638</v>
      </c>
      <c r="I122" s="184">
        <v>30.044354999999999</v>
      </c>
      <c r="J122" s="185">
        <v>30.587499999999999</v>
      </c>
      <c r="K122" s="186">
        <v>35.517794000000002</v>
      </c>
    </row>
    <row r="123" spans="1:11" s="62" customFormat="1" x14ac:dyDescent="0.2">
      <c r="A123" s="67"/>
      <c r="B123" s="94"/>
      <c r="C123" s="195"/>
      <c r="D123" s="196"/>
      <c r="E123" s="196"/>
      <c r="F123" s="196"/>
      <c r="G123" s="196"/>
      <c r="H123" s="196"/>
      <c r="I123" s="196"/>
      <c r="J123" s="197"/>
      <c r="K123" s="198"/>
    </row>
    <row r="124" spans="1:11" x14ac:dyDescent="0.2">
      <c r="A124" s="3" t="s">
        <v>120</v>
      </c>
      <c r="B124" s="4"/>
      <c r="C124" s="54"/>
      <c r="D124" s="55"/>
      <c r="E124" s="55"/>
      <c r="F124" s="55"/>
      <c r="G124" s="55"/>
      <c r="H124" s="55"/>
      <c r="I124" s="55"/>
      <c r="J124" s="56"/>
      <c r="K124" s="57"/>
    </row>
    <row r="125" spans="1:11" s="62" customFormat="1" x14ac:dyDescent="0.2">
      <c r="A125" s="77"/>
      <c r="B125" s="61"/>
      <c r="C125" s="145"/>
      <c r="D125" s="146"/>
      <c r="E125" s="146"/>
      <c r="F125" s="146"/>
      <c r="G125" s="146"/>
      <c r="H125" s="146"/>
      <c r="I125" s="146"/>
      <c r="J125" s="147"/>
      <c r="K125" s="148"/>
    </row>
    <row r="126" spans="1:11" s="62" customFormat="1" x14ac:dyDescent="0.2">
      <c r="A126" s="67" t="s">
        <v>121</v>
      </c>
      <c r="B126" s="132">
        <v>2021</v>
      </c>
      <c r="C126" s="138">
        <v>4234.7221239999999</v>
      </c>
      <c r="D126" s="139">
        <v>11104.424859999999</v>
      </c>
      <c r="E126" s="139">
        <v>1648.7787579999999</v>
      </c>
      <c r="F126" s="139">
        <v>14462.760629</v>
      </c>
      <c r="G126" s="139">
        <v>5209.4488099999999</v>
      </c>
      <c r="H126" s="139">
        <v>13254.157155999999</v>
      </c>
      <c r="I126" s="139">
        <v>20338.197706999999</v>
      </c>
      <c r="J126" s="130">
        <v>70252.490044000006</v>
      </c>
      <c r="K126" s="131">
        <v>516261.75360900001</v>
      </c>
    </row>
    <row r="127" spans="1:11" s="62" customFormat="1" x14ac:dyDescent="0.2">
      <c r="A127" s="77" t="s">
        <v>97</v>
      </c>
      <c r="B127" s="132"/>
      <c r="C127" s="133">
        <f t="shared" ref="C127:J127" si="43">C126/$J$126*100</f>
        <v>6.0278605375378733</v>
      </c>
      <c r="D127" s="134">
        <f t="shared" si="43"/>
        <v>15.806450209871791</v>
      </c>
      <c r="E127" s="134">
        <f t="shared" si="43"/>
        <v>2.3469328374942289</v>
      </c>
      <c r="F127" s="134">
        <f t="shared" si="43"/>
        <v>20.586829904451491</v>
      </c>
      <c r="G127" s="134">
        <f t="shared" si="43"/>
        <v>7.415322655093445</v>
      </c>
      <c r="H127" s="134">
        <f t="shared" si="43"/>
        <v>18.866458893768399</v>
      </c>
      <c r="I127" s="134">
        <f t="shared" si="43"/>
        <v>28.950144961782755</v>
      </c>
      <c r="J127" s="135">
        <f t="shared" si="43"/>
        <v>100</v>
      </c>
      <c r="K127" s="137"/>
    </row>
    <row r="128" spans="1:11" s="62" customFormat="1" x14ac:dyDescent="0.2">
      <c r="A128" s="77" t="s">
        <v>98</v>
      </c>
      <c r="B128" s="78"/>
      <c r="C128" s="141">
        <f t="shared" ref="C128:K128" si="44">C126/$K$126*100</f>
        <v>0.82026648195350182</v>
      </c>
      <c r="D128" s="142">
        <f t="shared" si="44"/>
        <v>2.1509292103032935</v>
      </c>
      <c r="E128" s="142">
        <f t="shared" si="44"/>
        <v>0.31936875944692422</v>
      </c>
      <c r="F128" s="142">
        <f t="shared" si="44"/>
        <v>2.8014394883789184</v>
      </c>
      <c r="G128" s="142">
        <f t="shared" si="44"/>
        <v>1.0090712266757356</v>
      </c>
      <c r="H128" s="142">
        <f t="shared" si="44"/>
        <v>2.5673327654711899</v>
      </c>
      <c r="I128" s="142">
        <f t="shared" si="44"/>
        <v>3.939512769408732</v>
      </c>
      <c r="J128" s="150">
        <f t="shared" si="44"/>
        <v>13.607920701638296</v>
      </c>
      <c r="K128" s="151">
        <f t="shared" si="44"/>
        <v>100</v>
      </c>
    </row>
    <row r="129" spans="1:11" s="62" customFormat="1" x14ac:dyDescent="0.2">
      <c r="A129" s="77"/>
      <c r="B129" s="61"/>
      <c r="C129" s="145"/>
      <c r="D129" s="146"/>
      <c r="E129" s="146"/>
      <c r="F129" s="146"/>
      <c r="G129" s="146"/>
      <c r="H129" s="146"/>
      <c r="I129" s="146"/>
      <c r="J129" s="147"/>
      <c r="K129" s="148"/>
    </row>
    <row r="130" spans="1:11" s="62" customFormat="1" x14ac:dyDescent="0.2">
      <c r="A130" s="67" t="s">
        <v>122</v>
      </c>
      <c r="B130" s="132">
        <v>2021</v>
      </c>
      <c r="C130" s="138">
        <v>1007.95858</v>
      </c>
      <c r="D130" s="139">
        <v>8278.6662059999999</v>
      </c>
      <c r="E130" s="139">
        <v>3306.7904950000002</v>
      </c>
      <c r="F130" s="139">
        <v>7739.1628479999999</v>
      </c>
      <c r="G130" s="139">
        <v>6198.2396689999996</v>
      </c>
      <c r="H130" s="139">
        <v>16518.023971999999</v>
      </c>
      <c r="I130" s="139">
        <v>10254.921983</v>
      </c>
      <c r="J130" s="130">
        <v>53303.763752999999</v>
      </c>
      <c r="K130" s="131">
        <v>472070.07192800002</v>
      </c>
    </row>
    <row r="131" spans="1:11" s="62" customFormat="1" x14ac:dyDescent="0.2">
      <c r="A131" s="77" t="s">
        <v>97</v>
      </c>
      <c r="B131" s="132"/>
      <c r="C131" s="133">
        <f t="shared" ref="C131:J131" si="45">C130/$J$130*100</f>
        <v>1.8909707477143596</v>
      </c>
      <c r="D131" s="134">
        <f t="shared" si="45"/>
        <v>15.531110043864524</v>
      </c>
      <c r="E131" s="134">
        <f t="shared" si="45"/>
        <v>6.2036716775255671</v>
      </c>
      <c r="F131" s="134">
        <f t="shared" si="45"/>
        <v>14.518980092778966</v>
      </c>
      <c r="G131" s="134">
        <f t="shared" si="45"/>
        <v>11.628146368278085</v>
      </c>
      <c r="H131" s="134">
        <f t="shared" si="45"/>
        <v>30.988475876753345</v>
      </c>
      <c r="I131" s="134">
        <f t="shared" si="45"/>
        <v>19.238645193085151</v>
      </c>
      <c r="J131" s="135">
        <f t="shared" si="45"/>
        <v>100</v>
      </c>
      <c r="K131" s="137"/>
    </row>
    <row r="132" spans="1:11" s="62" customFormat="1" x14ac:dyDescent="0.2">
      <c r="A132" s="77" t="s">
        <v>98</v>
      </c>
      <c r="B132" s="78"/>
      <c r="C132" s="141">
        <f t="shared" ref="C132:K132" si="46">C130/$K$130*100</f>
        <v>0.21351884814120003</v>
      </c>
      <c r="D132" s="142">
        <f t="shared" si="46"/>
        <v>1.7536943556258018</v>
      </c>
      <c r="E132" s="142">
        <f t="shared" si="46"/>
        <v>0.70048721400503244</v>
      </c>
      <c r="F132" s="142">
        <f t="shared" si="46"/>
        <v>1.6394097631294819</v>
      </c>
      <c r="G132" s="142">
        <f t="shared" si="46"/>
        <v>1.3129914471564621</v>
      </c>
      <c r="H132" s="142">
        <f t="shared" si="46"/>
        <v>3.499061888108705</v>
      </c>
      <c r="I132" s="142">
        <f t="shared" si="46"/>
        <v>2.1723304638053982</v>
      </c>
      <c r="J132" s="150">
        <f t="shared" si="46"/>
        <v>11.291493979972083</v>
      </c>
      <c r="K132" s="151">
        <f t="shared" si="46"/>
        <v>100</v>
      </c>
    </row>
    <row r="133" spans="1:11" s="62" customFormat="1" x14ac:dyDescent="0.2">
      <c r="A133" s="97"/>
      <c r="B133" s="61"/>
      <c r="C133" s="145"/>
      <c r="D133" s="146"/>
      <c r="E133" s="146"/>
      <c r="F133" s="146"/>
      <c r="G133" s="146"/>
      <c r="H133" s="146"/>
      <c r="I133" s="146"/>
      <c r="J133" s="147"/>
      <c r="K133" s="148"/>
    </row>
    <row r="134" spans="1:11" s="62" customFormat="1" x14ac:dyDescent="0.2">
      <c r="A134" s="67" t="s">
        <v>123</v>
      </c>
      <c r="B134" s="132">
        <v>2021</v>
      </c>
      <c r="C134" s="138">
        <f t="shared" ref="C134:K134" si="47">C126-C130</f>
        <v>3226.7635439999999</v>
      </c>
      <c r="D134" s="139">
        <f t="shared" si="47"/>
        <v>2825.7586539999993</v>
      </c>
      <c r="E134" s="139">
        <f t="shared" si="47"/>
        <v>-1658.0117370000003</v>
      </c>
      <c r="F134" s="139">
        <f t="shared" si="47"/>
        <v>6723.5977810000004</v>
      </c>
      <c r="G134" s="139">
        <f t="shared" si="47"/>
        <v>-988.79085899999973</v>
      </c>
      <c r="H134" s="139">
        <f t="shared" si="47"/>
        <v>-3263.8668159999997</v>
      </c>
      <c r="I134" s="139">
        <f t="shared" si="47"/>
        <v>10083.275723999999</v>
      </c>
      <c r="J134" s="130">
        <f t="shared" si="47"/>
        <v>16948.726291000006</v>
      </c>
      <c r="K134" s="131">
        <f t="shared" si="47"/>
        <v>44191.681680999987</v>
      </c>
    </row>
    <row r="135" spans="1:11" s="62" customFormat="1" x14ac:dyDescent="0.2">
      <c r="A135" s="77" t="s">
        <v>97</v>
      </c>
      <c r="B135" s="132"/>
      <c r="C135" s="133">
        <f t="shared" ref="C135:J135" si="48">C134/$J$134*100</f>
        <v>19.038383702694244</v>
      </c>
      <c r="D135" s="134">
        <f t="shared" si="48"/>
        <v>16.672395349853009</v>
      </c>
      <c r="E135" s="134">
        <f t="shared" si="48"/>
        <v>-9.7825152671232054</v>
      </c>
      <c r="F135" s="134">
        <f t="shared" si="48"/>
        <v>39.670224567673372</v>
      </c>
      <c r="G135" s="134">
        <f t="shared" si="48"/>
        <v>-5.8340127867016207</v>
      </c>
      <c r="H135" s="134">
        <f t="shared" si="48"/>
        <v>-19.257298512945813</v>
      </c>
      <c r="I135" s="134">
        <f t="shared" si="48"/>
        <v>59.492822946549971</v>
      </c>
      <c r="J135" s="135">
        <f t="shared" si="48"/>
        <v>100</v>
      </c>
      <c r="K135" s="137"/>
    </row>
    <row r="136" spans="1:11" s="62" customFormat="1" x14ac:dyDescent="0.2">
      <c r="A136" s="77" t="s">
        <v>98</v>
      </c>
      <c r="B136" s="93"/>
      <c r="C136" s="141">
        <f t="shared" ref="C136:K136" si="49">C134/$K$134*100</f>
        <v>7.3017441773150091</v>
      </c>
      <c r="D136" s="142">
        <f t="shared" si="49"/>
        <v>6.3943225206904071</v>
      </c>
      <c r="E136" s="142">
        <f t="shared" si="49"/>
        <v>-3.7518638665268425</v>
      </c>
      <c r="F136" s="142">
        <f t="shared" si="49"/>
        <v>15.214623035924838</v>
      </c>
      <c r="G136" s="142">
        <f t="shared" si="49"/>
        <v>-2.2375044836212372</v>
      </c>
      <c r="H136" s="142">
        <f t="shared" si="49"/>
        <v>-7.3857040326285759</v>
      </c>
      <c r="I136" s="142">
        <f t="shared" si="49"/>
        <v>22.817135126892573</v>
      </c>
      <c r="J136" s="150">
        <f t="shared" si="49"/>
        <v>38.352752478046185</v>
      </c>
      <c r="K136" s="151">
        <f t="shared" si="49"/>
        <v>100</v>
      </c>
    </row>
    <row r="137" spans="1:11" s="62" customFormat="1" x14ac:dyDescent="0.2">
      <c r="A137" s="77"/>
      <c r="B137" s="93"/>
      <c r="C137" s="199"/>
      <c r="D137" s="200"/>
      <c r="E137" s="200"/>
      <c r="F137" s="200"/>
      <c r="G137" s="200"/>
      <c r="H137" s="200"/>
      <c r="I137" s="200"/>
      <c r="J137" s="201"/>
      <c r="K137" s="202"/>
    </row>
    <row r="138" spans="1:11" x14ac:dyDescent="0.2">
      <c r="A138" s="3" t="s">
        <v>124</v>
      </c>
      <c r="B138" s="4"/>
      <c r="C138" s="54"/>
      <c r="D138" s="55"/>
      <c r="E138" s="55"/>
      <c r="F138" s="55"/>
      <c r="G138" s="55"/>
      <c r="H138" s="55"/>
      <c r="I138" s="55"/>
      <c r="J138" s="56"/>
      <c r="K138" s="57"/>
    </row>
    <row r="139" spans="1:11" s="62" customFormat="1" x14ac:dyDescent="0.2">
      <c r="A139" s="97"/>
      <c r="B139" s="61"/>
      <c r="C139" s="145"/>
      <c r="D139" s="146"/>
      <c r="E139" s="146"/>
      <c r="F139" s="146"/>
      <c r="G139" s="146"/>
      <c r="H139" s="146"/>
      <c r="I139" s="146"/>
      <c r="J139" s="147"/>
      <c r="K139" s="148"/>
    </row>
    <row r="140" spans="1:11" s="62" customFormat="1" x14ac:dyDescent="0.2">
      <c r="A140" s="67" t="s">
        <v>125</v>
      </c>
      <c r="B140" s="132">
        <v>2021</v>
      </c>
      <c r="C140" s="138">
        <v>3143.03</v>
      </c>
      <c r="D140" s="139">
        <v>13075.86</v>
      </c>
      <c r="E140" s="139">
        <v>3056.77</v>
      </c>
      <c r="F140" s="139">
        <v>11073.98</v>
      </c>
      <c r="G140" s="139">
        <v>14095.9</v>
      </c>
      <c r="H140" s="139">
        <v>13792.61</v>
      </c>
      <c r="I140" s="139">
        <v>11317.09</v>
      </c>
      <c r="J140" s="130">
        <v>69555.240000000005</v>
      </c>
      <c r="K140" s="131">
        <v>748522.54</v>
      </c>
    </row>
    <row r="141" spans="1:11" s="62" customFormat="1" x14ac:dyDescent="0.2">
      <c r="A141" s="77" t="s">
        <v>97</v>
      </c>
      <c r="B141" s="132"/>
      <c r="C141" s="133">
        <f t="shared" ref="C141:J141" si="50">C140/$J$140*100</f>
        <v>4.5187537272533316</v>
      </c>
      <c r="D141" s="134">
        <f t="shared" si="50"/>
        <v>18.799245031718673</v>
      </c>
      <c r="E141" s="134">
        <f t="shared" si="50"/>
        <v>4.3947371901815018</v>
      </c>
      <c r="F141" s="134">
        <f t="shared" si="50"/>
        <v>15.921129738032674</v>
      </c>
      <c r="G141" s="134">
        <f t="shared" si="50"/>
        <v>20.265762867039204</v>
      </c>
      <c r="H141" s="134">
        <f t="shared" si="50"/>
        <v>19.829720952727644</v>
      </c>
      <c r="I141" s="134">
        <f t="shared" si="50"/>
        <v>16.270650493046965</v>
      </c>
      <c r="J141" s="135">
        <f t="shared" si="50"/>
        <v>100</v>
      </c>
      <c r="K141" s="137"/>
    </row>
    <row r="142" spans="1:11" s="62" customFormat="1" x14ac:dyDescent="0.2">
      <c r="A142" s="77" t="s">
        <v>98</v>
      </c>
      <c r="B142" s="78"/>
      <c r="C142" s="141">
        <f t="shared" ref="C142:K142" si="51">C140/$K$140*100</f>
        <v>0.41989784302287009</v>
      </c>
      <c r="D142" s="142">
        <f t="shared" si="51"/>
        <v>1.7468892787116337</v>
      </c>
      <c r="E142" s="142">
        <f t="shared" si="51"/>
        <v>0.40837380795506839</v>
      </c>
      <c r="F142" s="142">
        <f t="shared" si="51"/>
        <v>1.4794450945992887</v>
      </c>
      <c r="G142" s="142">
        <f t="shared" si="51"/>
        <v>1.8831630641343144</v>
      </c>
      <c r="H142" s="142">
        <f t="shared" si="51"/>
        <v>1.8426445782113654</v>
      </c>
      <c r="I142" s="142">
        <f t="shared" si="51"/>
        <v>1.5119237424700664</v>
      </c>
      <c r="J142" s="150">
        <f t="shared" si="51"/>
        <v>9.2923374091046078</v>
      </c>
      <c r="K142" s="151">
        <f t="shared" si="51"/>
        <v>100</v>
      </c>
    </row>
    <row r="143" spans="1:11" s="62" customFormat="1" x14ac:dyDescent="0.2">
      <c r="A143" s="77"/>
      <c r="B143" s="78"/>
      <c r="C143" s="141"/>
      <c r="D143" s="142"/>
      <c r="E143" s="142"/>
      <c r="F143" s="142"/>
      <c r="G143" s="142"/>
      <c r="H143" s="142"/>
      <c r="I143" s="142"/>
      <c r="J143" s="143"/>
      <c r="K143" s="144"/>
    </row>
    <row r="144" spans="1:11" x14ac:dyDescent="0.2">
      <c r="A144" s="3" t="s">
        <v>126</v>
      </c>
      <c r="B144" s="4"/>
      <c r="C144" s="54"/>
      <c r="D144" s="55"/>
      <c r="E144" s="55"/>
      <c r="F144" s="55"/>
      <c r="G144" s="55"/>
      <c r="H144" s="55"/>
      <c r="I144" s="55"/>
      <c r="J144" s="56"/>
      <c r="K144" s="57"/>
    </row>
    <row r="145" spans="1:11" s="62" customFormat="1" x14ac:dyDescent="0.2">
      <c r="A145" s="77"/>
      <c r="B145" s="100"/>
      <c r="C145" s="187"/>
      <c r="D145" s="188"/>
      <c r="E145" s="188"/>
      <c r="F145" s="188"/>
      <c r="G145" s="188"/>
      <c r="H145" s="188"/>
      <c r="I145" s="188"/>
      <c r="J145" s="203"/>
      <c r="K145" s="204"/>
    </row>
    <row r="146" spans="1:11" x14ac:dyDescent="0.2">
      <c r="A146" s="44" t="s">
        <v>79</v>
      </c>
      <c r="B146" s="44"/>
      <c r="C146" s="44"/>
      <c r="D146" s="45"/>
      <c r="E146" s="45"/>
      <c r="F146" s="45"/>
      <c r="G146" s="45"/>
      <c r="H146" s="45"/>
      <c r="I146" s="45"/>
      <c r="J146" s="44"/>
      <c r="K146" s="44"/>
    </row>
    <row r="147" spans="1:11" s="62" customFormat="1" x14ac:dyDescent="0.2">
      <c r="A147" s="205"/>
      <c r="B147" s="132"/>
      <c r="C147" s="138"/>
      <c r="D147" s="139"/>
      <c r="E147" s="139"/>
      <c r="F147" s="139"/>
      <c r="G147" s="139"/>
      <c r="H147" s="139"/>
      <c r="I147" s="139"/>
      <c r="J147" s="130"/>
      <c r="K147" s="131"/>
    </row>
    <row r="148" spans="1:11" s="62" customFormat="1" x14ac:dyDescent="0.2">
      <c r="A148" s="206" t="s">
        <v>127</v>
      </c>
      <c r="B148" s="132">
        <v>2021</v>
      </c>
      <c r="C148" s="207">
        <v>3.3919800000000002</v>
      </c>
      <c r="D148" s="208">
        <v>24.035456</v>
      </c>
      <c r="E148" s="98">
        <v>4.050624</v>
      </c>
      <c r="F148" s="98">
        <v>24.322821999999999</v>
      </c>
      <c r="G148" s="98">
        <v>20.280221000000001</v>
      </c>
      <c r="H148" s="98">
        <v>26.422895</v>
      </c>
      <c r="I148" s="188">
        <v>22.785675000000001</v>
      </c>
      <c r="J148" s="189">
        <v>125.28967400000001</v>
      </c>
      <c r="K148" s="190">
        <v>1318.093959</v>
      </c>
    </row>
    <row r="149" spans="1:11" s="62" customFormat="1" x14ac:dyDescent="0.2">
      <c r="A149" s="77" t="s">
        <v>97</v>
      </c>
      <c r="B149" s="132"/>
      <c r="C149" s="209">
        <f t="shared" ref="C149:J149" si="52">C148/$J$148*100</f>
        <v>2.7073101012298908</v>
      </c>
      <c r="D149" s="210">
        <f t="shared" si="52"/>
        <v>19.183908164690411</v>
      </c>
      <c r="E149" s="210">
        <f t="shared" si="52"/>
        <v>3.2330070553140717</v>
      </c>
      <c r="F149" s="210">
        <f t="shared" si="52"/>
        <v>19.413269444695018</v>
      </c>
      <c r="G149" s="210">
        <f t="shared" si="52"/>
        <v>16.186665949821212</v>
      </c>
      <c r="H149" s="210">
        <f t="shared" si="52"/>
        <v>21.089443492366339</v>
      </c>
      <c r="I149" s="210">
        <f t="shared" si="52"/>
        <v>18.186394993732684</v>
      </c>
      <c r="J149" s="135">
        <f t="shared" si="52"/>
        <v>100</v>
      </c>
      <c r="K149" s="137"/>
    </row>
    <row r="150" spans="1:11" s="62" customFormat="1" x14ac:dyDescent="0.2">
      <c r="A150" s="77" t="s">
        <v>98</v>
      </c>
      <c r="B150" s="132"/>
      <c r="C150" s="209">
        <f t="shared" ref="C150:K150" si="53">C148/$K$148*100</f>
        <v>0.25733977284695231</v>
      </c>
      <c r="D150" s="210">
        <f t="shared" si="53"/>
        <v>1.8235009602983849</v>
      </c>
      <c r="E150" s="210">
        <f t="shared" si="53"/>
        <v>0.30730919995059319</v>
      </c>
      <c r="F150" s="210">
        <f t="shared" si="53"/>
        <v>1.8453025927266233</v>
      </c>
      <c r="G150" s="210">
        <f t="shared" si="53"/>
        <v>1.5386020747250841</v>
      </c>
      <c r="H150" s="210">
        <f t="shared" si="53"/>
        <v>2.004629094882302</v>
      </c>
      <c r="I150" s="210">
        <f t="shared" si="53"/>
        <v>1.7286836681420523</v>
      </c>
      <c r="J150" s="135">
        <f t="shared" si="53"/>
        <v>9.5053674394391177</v>
      </c>
      <c r="K150" s="137">
        <f t="shared" si="53"/>
        <v>100</v>
      </c>
    </row>
    <row r="151" spans="1:11" s="62" customFormat="1" x14ac:dyDescent="0.2">
      <c r="A151" s="206"/>
      <c r="B151" s="132"/>
      <c r="C151" s="138"/>
      <c r="D151" s="139"/>
      <c r="E151" s="139"/>
      <c r="F151" s="139"/>
      <c r="G151" s="139"/>
      <c r="H151" s="139"/>
      <c r="I151" s="139"/>
      <c r="J151" s="189"/>
      <c r="K151" s="190"/>
    </row>
    <row r="152" spans="1:11" s="62" customFormat="1" x14ac:dyDescent="0.2">
      <c r="A152" s="206" t="s">
        <v>128</v>
      </c>
      <c r="B152" s="132">
        <v>2021</v>
      </c>
      <c r="C152" s="207">
        <v>6.2860699999999996</v>
      </c>
      <c r="D152" s="208">
        <v>31.135104999999999</v>
      </c>
      <c r="E152" s="98">
        <v>6.1439339999999998</v>
      </c>
      <c r="F152" s="98">
        <v>30.108328</v>
      </c>
      <c r="G152" s="98">
        <v>24.043924000000001</v>
      </c>
      <c r="H152" s="98">
        <v>30.677499000000001</v>
      </c>
      <c r="I152" s="94">
        <v>29.56682</v>
      </c>
      <c r="J152" s="189">
        <v>157.961679</v>
      </c>
      <c r="K152" s="190">
        <v>1671.7378940000001</v>
      </c>
    </row>
    <row r="153" spans="1:11" s="62" customFormat="1" x14ac:dyDescent="0.2">
      <c r="A153" s="77" t="s">
        <v>97</v>
      </c>
      <c r="B153" s="132"/>
      <c r="C153" s="209">
        <f t="shared" ref="C153:J153" si="54">C152/$J$152*100</f>
        <v>3.9794904940203879</v>
      </c>
      <c r="D153" s="210">
        <f t="shared" si="54"/>
        <v>19.710543213458752</v>
      </c>
      <c r="E153" s="210">
        <f t="shared" si="54"/>
        <v>3.8895091764629823</v>
      </c>
      <c r="F153" s="210">
        <f t="shared" si="54"/>
        <v>19.060526699010332</v>
      </c>
      <c r="G153" s="210">
        <f t="shared" si="54"/>
        <v>15.22136517680342</v>
      </c>
      <c r="H153" s="210">
        <f t="shared" si="54"/>
        <v>19.42084890095401</v>
      </c>
      <c r="I153" s="210">
        <f t="shared" si="54"/>
        <v>18.717716972355049</v>
      </c>
      <c r="J153" s="135">
        <f t="shared" si="54"/>
        <v>100</v>
      </c>
      <c r="K153" s="137"/>
    </row>
    <row r="154" spans="1:11" s="62" customFormat="1" x14ac:dyDescent="0.2">
      <c r="A154" s="77" t="s">
        <v>98</v>
      </c>
      <c r="B154" s="132"/>
      <c r="C154" s="209">
        <f t="shared" ref="C154:K154" si="55">C152/$K$152*100</f>
        <v>0.37602007004574123</v>
      </c>
      <c r="D154" s="210">
        <f t="shared" si="55"/>
        <v>1.8624393878816985</v>
      </c>
      <c r="E154" s="210">
        <f t="shared" si="55"/>
        <v>0.36751778027231818</v>
      </c>
      <c r="F154" s="210">
        <f t="shared" si="55"/>
        <v>1.8010196519479029</v>
      </c>
      <c r="G154" s="210">
        <f t="shared" si="55"/>
        <v>1.4382591963905078</v>
      </c>
      <c r="H154" s="210">
        <f t="shared" si="55"/>
        <v>1.8350663169210901</v>
      </c>
      <c r="I154" s="210">
        <f t="shared" si="55"/>
        <v>1.7686277320217281</v>
      </c>
      <c r="J154" s="135">
        <f t="shared" si="55"/>
        <v>9.4489500756629976</v>
      </c>
      <c r="K154" s="137">
        <f t="shared" si="55"/>
        <v>100</v>
      </c>
    </row>
    <row r="155" spans="1:11" s="62" customFormat="1" x14ac:dyDescent="0.2">
      <c r="A155" s="205"/>
      <c r="B155" s="132"/>
      <c r="C155" s="138"/>
      <c r="D155" s="139"/>
      <c r="E155" s="139"/>
      <c r="F155" s="139"/>
      <c r="G155" s="139"/>
      <c r="H155" s="139"/>
      <c r="I155" s="139"/>
      <c r="J155" s="211"/>
      <c r="K155" s="212"/>
    </row>
    <row r="156" spans="1:11" x14ac:dyDescent="0.2">
      <c r="A156" s="44" t="s">
        <v>40</v>
      </c>
      <c r="B156" s="44"/>
      <c r="C156" s="44"/>
      <c r="D156" s="45"/>
      <c r="E156" s="45"/>
      <c r="F156" s="45"/>
      <c r="G156" s="45"/>
      <c r="H156" s="45"/>
      <c r="I156" s="45"/>
      <c r="J156" s="44"/>
      <c r="K156" s="58"/>
    </row>
    <row r="157" spans="1:11" s="62" customFormat="1" x14ac:dyDescent="0.2">
      <c r="A157" s="205"/>
      <c r="B157" s="132"/>
      <c r="C157" s="138"/>
      <c r="D157" s="139"/>
      <c r="E157" s="139"/>
      <c r="F157" s="139"/>
      <c r="G157" s="139"/>
      <c r="H157" s="139"/>
      <c r="I157" s="139"/>
      <c r="J157" s="189"/>
      <c r="K157" s="212"/>
    </row>
    <row r="158" spans="1:11" s="62" customFormat="1" x14ac:dyDescent="0.2">
      <c r="A158" s="206" t="s">
        <v>127</v>
      </c>
      <c r="B158" s="132">
        <v>2021</v>
      </c>
      <c r="C158" s="207">
        <v>1.689468</v>
      </c>
      <c r="D158" s="208">
        <v>13.463240000000001</v>
      </c>
      <c r="E158" s="98">
        <v>2.1503019999999999</v>
      </c>
      <c r="F158" s="188">
        <v>15.171516</v>
      </c>
      <c r="G158" s="98">
        <v>11.023595</v>
      </c>
      <c r="H158" s="98">
        <v>16.784106000000001</v>
      </c>
      <c r="I158" s="94">
        <v>14.329295</v>
      </c>
      <c r="J158" s="189">
        <v>74.611523000000005</v>
      </c>
      <c r="K158" s="190">
        <v>743.05943200000002</v>
      </c>
    </row>
    <row r="159" spans="1:11" s="62" customFormat="1" x14ac:dyDescent="0.2">
      <c r="A159" s="77" t="s">
        <v>97</v>
      </c>
      <c r="B159" s="132"/>
      <c r="C159" s="209">
        <f t="shared" ref="C159:J159" si="56">C158/$J$158*100</f>
        <v>2.2643526523376289</v>
      </c>
      <c r="D159" s="210">
        <f t="shared" si="56"/>
        <v>18.044451391241537</v>
      </c>
      <c r="E159" s="210">
        <f t="shared" si="56"/>
        <v>2.8819971949909129</v>
      </c>
      <c r="F159" s="210">
        <f t="shared" si="56"/>
        <v>20.334011946117222</v>
      </c>
      <c r="G159" s="210">
        <f t="shared" si="56"/>
        <v>14.774654847884555</v>
      </c>
      <c r="H159" s="210">
        <f t="shared" si="56"/>
        <v>22.49532689474788</v>
      </c>
      <c r="I159" s="210">
        <f t="shared" si="56"/>
        <v>19.205203732404712</v>
      </c>
      <c r="J159" s="135">
        <f t="shared" si="56"/>
        <v>100</v>
      </c>
      <c r="K159" s="137"/>
    </row>
    <row r="160" spans="1:11" s="62" customFormat="1" x14ac:dyDescent="0.2">
      <c r="A160" s="77" t="s">
        <v>98</v>
      </c>
      <c r="B160" s="132"/>
      <c r="C160" s="209">
        <f t="shared" ref="C160:K160" si="57">C158/$K$158*100</f>
        <v>0.22736646992726686</v>
      </c>
      <c r="D160" s="210">
        <f t="shared" si="57"/>
        <v>1.8118658374018191</v>
      </c>
      <c r="E160" s="210">
        <f t="shared" si="57"/>
        <v>0.28938492769175966</v>
      </c>
      <c r="F160" s="210">
        <f t="shared" si="57"/>
        <v>2.0417634642177585</v>
      </c>
      <c r="G160" s="210">
        <f t="shared" si="57"/>
        <v>1.4835414941613985</v>
      </c>
      <c r="H160" s="210">
        <f t="shared" si="57"/>
        <v>2.2587837899889549</v>
      </c>
      <c r="I160" s="210">
        <f t="shared" si="57"/>
        <v>1.9284184256206305</v>
      </c>
      <c r="J160" s="135">
        <f t="shared" si="57"/>
        <v>10.041124543588326</v>
      </c>
      <c r="K160" s="137">
        <f t="shared" si="57"/>
        <v>100</v>
      </c>
    </row>
    <row r="161" spans="1:11" s="62" customFormat="1" x14ac:dyDescent="0.2">
      <c r="A161" s="206"/>
      <c r="B161" s="132"/>
      <c r="C161" s="133"/>
      <c r="D161" s="134"/>
      <c r="E161" s="134"/>
      <c r="F161" s="134"/>
      <c r="G161" s="134"/>
      <c r="H161" s="134"/>
      <c r="I161" s="134"/>
      <c r="J161" s="177"/>
      <c r="K161" s="182"/>
    </row>
    <row r="162" spans="1:11" s="62" customFormat="1" x14ac:dyDescent="0.2">
      <c r="A162" s="206" t="s">
        <v>41</v>
      </c>
      <c r="B162" s="132">
        <v>2021</v>
      </c>
      <c r="C162" s="95">
        <v>1.1299999999999999</v>
      </c>
      <c r="D162" s="94">
        <v>1.022</v>
      </c>
      <c r="E162" s="98">
        <v>1.3009999999999999</v>
      </c>
      <c r="F162" s="98">
        <v>1.3049999999999999</v>
      </c>
      <c r="G162" s="98">
        <v>1.4970000000000001</v>
      </c>
      <c r="H162" s="98">
        <v>1.3959999999999999</v>
      </c>
      <c r="I162" s="94">
        <v>0.75900000000000001</v>
      </c>
      <c r="J162" s="189">
        <v>1.1910000000000001</v>
      </c>
      <c r="K162" s="190">
        <v>1.6839999999999999</v>
      </c>
    </row>
    <row r="163" spans="1:11" s="62" customFormat="1" ht="15" x14ac:dyDescent="0.25">
      <c r="A163" s="213"/>
      <c r="B163" s="78"/>
      <c r="C163" s="141"/>
      <c r="D163" s="142"/>
      <c r="E163" s="142"/>
      <c r="F163" s="142"/>
      <c r="G163" s="142"/>
      <c r="H163" s="142"/>
      <c r="I163" s="142"/>
      <c r="J163" s="214"/>
      <c r="K163" s="182"/>
    </row>
    <row r="164" spans="1:11" x14ac:dyDescent="0.2">
      <c r="A164" s="44" t="s">
        <v>42</v>
      </c>
      <c r="B164" s="44"/>
      <c r="C164" s="44"/>
      <c r="D164" s="45"/>
      <c r="E164" s="45"/>
      <c r="F164" s="45"/>
      <c r="G164" s="45"/>
      <c r="H164" s="45"/>
      <c r="I164" s="45"/>
      <c r="J164" s="44"/>
      <c r="K164" s="58"/>
    </row>
    <row r="165" spans="1:11" s="62" customFormat="1" x14ac:dyDescent="0.2">
      <c r="A165" s="205"/>
      <c r="B165" s="132"/>
      <c r="C165" s="133"/>
      <c r="D165" s="134"/>
      <c r="E165" s="134"/>
      <c r="F165" s="134"/>
      <c r="G165" s="134"/>
      <c r="H165" s="134"/>
      <c r="I165" s="134"/>
      <c r="J165" s="177"/>
      <c r="K165" s="182"/>
    </row>
    <row r="166" spans="1:11" s="62" customFormat="1" x14ac:dyDescent="0.2">
      <c r="A166" s="206" t="s">
        <v>127</v>
      </c>
      <c r="B166" s="132">
        <v>2021</v>
      </c>
      <c r="C166" s="207">
        <v>1.702512</v>
      </c>
      <c r="D166" s="208">
        <v>10.572215999999999</v>
      </c>
      <c r="E166" s="98">
        <v>1.9003220000000001</v>
      </c>
      <c r="F166" s="98">
        <v>9.1513059999999999</v>
      </c>
      <c r="G166" s="98">
        <v>9.2566260000000007</v>
      </c>
      <c r="H166" s="98">
        <v>9.6387889999999992</v>
      </c>
      <c r="I166" s="94">
        <v>8.4563799999999993</v>
      </c>
      <c r="J166" s="189">
        <v>50.678151</v>
      </c>
      <c r="K166" s="190">
        <v>575.03452700000003</v>
      </c>
    </row>
    <row r="167" spans="1:11" s="62" customFormat="1" x14ac:dyDescent="0.2">
      <c r="A167" s="77" t="s">
        <v>97</v>
      </c>
      <c r="B167" s="78"/>
      <c r="C167" s="209">
        <f t="shared" ref="C167:J167" si="58">C166/$J$166*100</f>
        <v>3.3594595824934501</v>
      </c>
      <c r="D167" s="210">
        <f t="shared" si="58"/>
        <v>20.861487231450095</v>
      </c>
      <c r="E167" s="210">
        <f t="shared" si="58"/>
        <v>3.7497855831401585</v>
      </c>
      <c r="F167" s="210">
        <f t="shared" si="58"/>
        <v>18.057695119934429</v>
      </c>
      <c r="G167" s="210">
        <f t="shared" si="58"/>
        <v>18.265516435277998</v>
      </c>
      <c r="H167" s="210">
        <f t="shared" si="58"/>
        <v>19.019614586964703</v>
      </c>
      <c r="I167" s="210">
        <f t="shared" si="58"/>
        <v>16.686441460739164</v>
      </c>
      <c r="J167" s="135">
        <f t="shared" si="58"/>
        <v>100</v>
      </c>
      <c r="K167" s="210"/>
    </row>
    <row r="168" spans="1:11" s="62" customFormat="1" x14ac:dyDescent="0.2">
      <c r="A168" s="77" t="s">
        <v>98</v>
      </c>
      <c r="B168" s="78"/>
      <c r="C168" s="209">
        <f t="shared" ref="C168:K168" si="59">C166/$K$166*100</f>
        <v>0.29607126529986605</v>
      </c>
      <c r="D168" s="210">
        <f t="shared" si="59"/>
        <v>1.8385358623865726</v>
      </c>
      <c r="E168" s="210">
        <f t="shared" si="59"/>
        <v>0.33047093883459977</v>
      </c>
      <c r="F168" s="210">
        <f t="shared" si="59"/>
        <v>1.5914359173775317</v>
      </c>
      <c r="G168" s="210">
        <f t="shared" si="59"/>
        <v>1.6097513393313163</v>
      </c>
      <c r="H168" s="210">
        <f t="shared" si="59"/>
        <v>1.6762104790970227</v>
      </c>
      <c r="I168" s="210">
        <f t="shared" si="59"/>
        <v>1.4705864783663674</v>
      </c>
      <c r="J168" s="135">
        <f t="shared" si="59"/>
        <v>8.813062280693277</v>
      </c>
      <c r="K168" s="137">
        <f t="shared" si="59"/>
        <v>100</v>
      </c>
    </row>
    <row r="169" spans="1:11" s="62" customFormat="1" x14ac:dyDescent="0.2">
      <c r="A169" s="206"/>
      <c r="B169" s="78"/>
      <c r="C169" s="141"/>
      <c r="D169" s="142"/>
      <c r="E169" s="142"/>
      <c r="F169" s="142"/>
      <c r="G169" s="142"/>
      <c r="H169" s="142"/>
      <c r="I169" s="142"/>
      <c r="J169" s="211"/>
      <c r="K169" s="182"/>
    </row>
    <row r="170" spans="1:11" s="62" customFormat="1" x14ac:dyDescent="0.2">
      <c r="A170" s="206" t="s">
        <v>41</v>
      </c>
      <c r="B170" s="132">
        <v>2021</v>
      </c>
      <c r="C170" s="95">
        <v>0.58299999999999996</v>
      </c>
      <c r="D170" s="94">
        <v>0.67500000000000004</v>
      </c>
      <c r="E170" s="98">
        <v>1.198</v>
      </c>
      <c r="F170" s="98">
        <v>0.76100000000000001</v>
      </c>
      <c r="G170" s="98">
        <v>0.91300000000000003</v>
      </c>
      <c r="H170" s="98">
        <v>0.66</v>
      </c>
      <c r="I170" s="94">
        <v>0.755</v>
      </c>
      <c r="J170" s="189">
        <v>0.76100000000000001</v>
      </c>
      <c r="K170" s="190">
        <v>1.0009999999999999</v>
      </c>
    </row>
    <row r="171" spans="1:11" s="62" customFormat="1" x14ac:dyDescent="0.2">
      <c r="A171" s="119"/>
      <c r="B171" s="119"/>
      <c r="C171" s="215"/>
      <c r="D171" s="216"/>
      <c r="E171" s="216"/>
      <c r="F171" s="216"/>
      <c r="G171" s="216"/>
      <c r="H171" s="216"/>
      <c r="I171" s="216"/>
      <c r="J171" s="217"/>
      <c r="K171" s="218"/>
    </row>
    <row r="172" spans="1:11" x14ac:dyDescent="0.2">
      <c r="A172" s="3" t="s">
        <v>129</v>
      </c>
      <c r="B172" s="4"/>
      <c r="C172" s="54"/>
      <c r="D172" s="55"/>
      <c r="E172" s="55"/>
      <c r="F172" s="55"/>
      <c r="G172" s="55"/>
      <c r="H172" s="55"/>
      <c r="I172" s="55"/>
      <c r="J172" s="56"/>
      <c r="K172" s="57"/>
    </row>
    <row r="173" spans="1:11" s="62" customFormat="1" x14ac:dyDescent="0.2">
      <c r="A173" s="67"/>
      <c r="B173" s="61"/>
      <c r="C173" s="145"/>
      <c r="D173" s="146"/>
      <c r="E173" s="146"/>
      <c r="F173" s="146"/>
      <c r="G173" s="146"/>
      <c r="H173" s="146"/>
      <c r="I173" s="146"/>
      <c r="J173" s="189"/>
      <c r="K173" s="219"/>
    </row>
    <row r="174" spans="1:11" s="62" customFormat="1" x14ac:dyDescent="0.2">
      <c r="A174" s="67" t="s">
        <v>130</v>
      </c>
      <c r="B174" s="132">
        <v>2021</v>
      </c>
      <c r="C174" s="138">
        <v>734.16</v>
      </c>
      <c r="D174" s="139">
        <v>1104.383</v>
      </c>
      <c r="E174" s="139">
        <v>230.446</v>
      </c>
      <c r="F174" s="139">
        <v>476.82799999999997</v>
      </c>
      <c r="G174" s="139">
        <v>5558.7489999999998</v>
      </c>
      <c r="H174" s="139">
        <v>3232.0169999999998</v>
      </c>
      <c r="I174" s="139">
        <v>517.07600000000002</v>
      </c>
      <c r="J174" s="130">
        <v>11853.659</v>
      </c>
      <c r="K174" s="131">
        <v>73875.28</v>
      </c>
    </row>
    <row r="175" spans="1:11" s="62" customFormat="1" x14ac:dyDescent="0.2">
      <c r="A175" s="77" t="s">
        <v>97</v>
      </c>
      <c r="B175" s="132"/>
      <c r="C175" s="133">
        <f t="shared" ref="C175:J175" si="60">C174/$J$174*100</f>
        <v>6.1935306220636175</v>
      </c>
      <c r="D175" s="134">
        <f t="shared" si="60"/>
        <v>9.3168109526349632</v>
      </c>
      <c r="E175" s="134">
        <f t="shared" si="60"/>
        <v>1.9440916935437405</v>
      </c>
      <c r="F175" s="134">
        <f t="shared" si="60"/>
        <v>4.022622888004455</v>
      </c>
      <c r="G175" s="134">
        <f t="shared" si="60"/>
        <v>46.894794257199401</v>
      </c>
      <c r="H175" s="134">
        <f t="shared" si="60"/>
        <v>27.265985971082852</v>
      </c>
      <c r="I175" s="134">
        <f t="shared" si="60"/>
        <v>4.36216361547097</v>
      </c>
      <c r="J175" s="135">
        <f t="shared" si="60"/>
        <v>100</v>
      </c>
      <c r="K175" s="220"/>
    </row>
    <row r="176" spans="1:11" s="62" customFormat="1" x14ac:dyDescent="0.2">
      <c r="A176" s="77" t="s">
        <v>98</v>
      </c>
      <c r="B176" s="78"/>
      <c r="C176" s="141">
        <f t="shared" ref="C176:K176" si="61">C174/$K$174*100</f>
        <v>0.99378303540778457</v>
      </c>
      <c r="D176" s="142">
        <f t="shared" si="61"/>
        <v>1.4949290209120021</v>
      </c>
      <c r="E176" s="142">
        <f t="shared" si="61"/>
        <v>0.31193925762447194</v>
      </c>
      <c r="F176" s="142">
        <f t="shared" si="61"/>
        <v>0.64545000709303568</v>
      </c>
      <c r="G176" s="142">
        <f t="shared" si="61"/>
        <v>7.524504814059588</v>
      </c>
      <c r="H176" s="142">
        <f t="shared" si="61"/>
        <v>4.374964128731559</v>
      </c>
      <c r="I176" s="142">
        <f t="shared" si="61"/>
        <v>0.69993101887397247</v>
      </c>
      <c r="J176" s="150">
        <f t="shared" si="61"/>
        <v>16.045501282702414</v>
      </c>
      <c r="K176" s="151">
        <f t="shared" si="61"/>
        <v>100</v>
      </c>
    </row>
    <row r="177" spans="1:11" s="62" customFormat="1" x14ac:dyDescent="0.2">
      <c r="A177" s="77"/>
      <c r="B177" s="61"/>
      <c r="C177" s="145"/>
      <c r="D177" s="146"/>
      <c r="E177" s="146"/>
      <c r="F177" s="146"/>
      <c r="G177" s="146"/>
      <c r="H177" s="146"/>
      <c r="I177" s="146"/>
      <c r="J177" s="130"/>
      <c r="K177" s="148"/>
    </row>
    <row r="178" spans="1:11" s="62" customFormat="1" x14ac:dyDescent="0.2">
      <c r="A178" s="67" t="s">
        <v>131</v>
      </c>
      <c r="B178" s="132">
        <v>2021</v>
      </c>
      <c r="C178" s="138">
        <v>2848.056</v>
      </c>
      <c r="D178" s="139">
        <v>3453.9549999999999</v>
      </c>
      <c r="E178" s="139">
        <v>1350.9280000000001</v>
      </c>
      <c r="F178" s="139">
        <v>1371.502</v>
      </c>
      <c r="G178" s="139">
        <v>27088.084999999999</v>
      </c>
      <c r="H178" s="139">
        <v>12895.562</v>
      </c>
      <c r="I178" s="139">
        <v>1629.7650000000001</v>
      </c>
      <c r="J178" s="130">
        <v>50637.853000000003</v>
      </c>
      <c r="K178" s="131">
        <v>280187.53499999997</v>
      </c>
    </row>
    <row r="179" spans="1:11" s="62" customFormat="1" x14ac:dyDescent="0.2">
      <c r="A179" s="77" t="s">
        <v>97</v>
      </c>
      <c r="B179" s="132"/>
      <c r="C179" s="133">
        <f t="shared" ref="C179:J179" si="62">C178/$J$178*100</f>
        <v>5.6243616805791508</v>
      </c>
      <c r="D179" s="134">
        <f t="shared" si="62"/>
        <v>6.8208954277741585</v>
      </c>
      <c r="E179" s="134">
        <f t="shared" si="62"/>
        <v>2.6678224292013333</v>
      </c>
      <c r="F179" s="134">
        <f t="shared" si="62"/>
        <v>2.7084521138761546</v>
      </c>
      <c r="G179" s="134">
        <f t="shared" si="62"/>
        <v>53.493747059141704</v>
      </c>
      <c r="H179" s="134">
        <f t="shared" si="62"/>
        <v>25.466249526811492</v>
      </c>
      <c r="I179" s="134">
        <f t="shared" si="62"/>
        <v>3.218471762616002</v>
      </c>
      <c r="J179" s="135">
        <f t="shared" si="62"/>
        <v>100</v>
      </c>
      <c r="K179" s="136"/>
    </row>
    <row r="180" spans="1:11" s="62" customFormat="1" x14ac:dyDescent="0.2">
      <c r="A180" s="77" t="s">
        <v>98</v>
      </c>
      <c r="B180" s="78"/>
      <c r="C180" s="141">
        <f t="shared" ref="C180:K180" si="63">C178/$K$178*100</f>
        <v>1.0164820501383118</v>
      </c>
      <c r="D180" s="142">
        <f t="shared" si="63"/>
        <v>1.2327297144036047</v>
      </c>
      <c r="E180" s="142">
        <f t="shared" si="63"/>
        <v>0.48215135623360272</v>
      </c>
      <c r="F180" s="142">
        <f t="shared" si="63"/>
        <v>0.48949429531188815</v>
      </c>
      <c r="G180" s="142">
        <f t="shared" si="63"/>
        <v>9.6678408623709835</v>
      </c>
      <c r="H180" s="142">
        <f t="shared" si="63"/>
        <v>4.6024752671456284</v>
      </c>
      <c r="I180" s="142">
        <f t="shared" si="63"/>
        <v>0.58166934514056812</v>
      </c>
      <c r="J180" s="150">
        <f t="shared" si="63"/>
        <v>18.072842890744589</v>
      </c>
      <c r="K180" s="151">
        <f t="shared" si="63"/>
        <v>100</v>
      </c>
    </row>
    <row r="181" spans="1:11" s="62" customFormat="1" x14ac:dyDescent="0.2">
      <c r="A181" s="77"/>
      <c r="B181" s="104"/>
      <c r="C181" s="221"/>
      <c r="D181" s="222"/>
      <c r="E181" s="222"/>
      <c r="F181" s="222"/>
      <c r="G181" s="222"/>
      <c r="H181" s="222"/>
      <c r="I181" s="222"/>
      <c r="J181" s="223"/>
      <c r="K181" s="224"/>
    </row>
    <row r="182" spans="1:11" x14ac:dyDescent="0.2">
      <c r="A182" s="3" t="s">
        <v>132</v>
      </c>
      <c r="B182" s="4"/>
      <c r="C182" s="54"/>
      <c r="D182" s="55"/>
      <c r="E182" s="55"/>
      <c r="F182" s="55"/>
      <c r="G182" s="55"/>
      <c r="H182" s="55"/>
      <c r="I182" s="55"/>
      <c r="J182" s="56"/>
      <c r="K182" s="57"/>
    </row>
    <row r="183" spans="1:11" s="62" customFormat="1" x14ac:dyDescent="0.2">
      <c r="A183" s="67"/>
      <c r="B183" s="61"/>
      <c r="C183" s="145"/>
      <c r="D183" s="146"/>
      <c r="E183" s="146"/>
      <c r="F183" s="146"/>
      <c r="G183" s="146"/>
      <c r="H183" s="146"/>
      <c r="I183" s="146"/>
      <c r="J183" s="147"/>
      <c r="K183" s="148"/>
    </row>
    <row r="184" spans="1:11" s="62" customFormat="1" x14ac:dyDescent="0.2">
      <c r="A184" s="67" t="s">
        <v>133</v>
      </c>
      <c r="B184" s="132">
        <v>2021</v>
      </c>
      <c r="C184" s="187">
        <v>1.9</v>
      </c>
      <c r="D184" s="188">
        <v>2</v>
      </c>
      <c r="E184" s="188">
        <v>2.1</v>
      </c>
      <c r="F184" s="188">
        <v>2.2999999999999998</v>
      </c>
      <c r="G184" s="188">
        <v>1.6</v>
      </c>
      <c r="H184" s="188">
        <v>1.7</v>
      </c>
      <c r="I184" s="188">
        <v>1.7</v>
      </c>
      <c r="J184" s="189">
        <v>1.9</v>
      </c>
      <c r="K184" s="190">
        <v>1.9</v>
      </c>
    </row>
    <row r="185" spans="1:11" s="62" customFormat="1" x14ac:dyDescent="0.2">
      <c r="A185" s="77"/>
      <c r="B185" s="104"/>
      <c r="C185" s="221"/>
      <c r="D185" s="222"/>
      <c r="E185" s="222"/>
      <c r="F185" s="222"/>
      <c r="G185" s="222"/>
      <c r="H185" s="222"/>
      <c r="I185" s="222"/>
      <c r="J185" s="223"/>
      <c r="K185" s="224"/>
    </row>
    <row r="186" spans="1:11" s="62" customFormat="1" x14ac:dyDescent="0.2">
      <c r="A186" s="67" t="s">
        <v>82</v>
      </c>
      <c r="B186" s="132">
        <v>2021</v>
      </c>
      <c r="C186" s="138">
        <v>4948</v>
      </c>
      <c r="D186" s="139">
        <v>22456</v>
      </c>
      <c r="E186" s="139">
        <v>4857</v>
      </c>
      <c r="F186" s="139">
        <v>18694</v>
      </c>
      <c r="G186" s="139">
        <v>15927</v>
      </c>
      <c r="H186" s="139">
        <v>21966</v>
      </c>
      <c r="I186" s="139">
        <v>22199</v>
      </c>
      <c r="J186" s="130">
        <v>111047</v>
      </c>
      <c r="K186" s="131">
        <v>1457801</v>
      </c>
    </row>
    <row r="187" spans="1:11" s="62" customFormat="1" x14ac:dyDescent="0.2">
      <c r="A187" s="77" t="s">
        <v>97</v>
      </c>
      <c r="B187" s="132"/>
      <c r="C187" s="133">
        <f t="shared" ref="C187:J187" si="64">C186/$J$186*100</f>
        <v>4.4557709798553766</v>
      </c>
      <c r="D187" s="134">
        <f t="shared" si="64"/>
        <v>20.22206813331292</v>
      </c>
      <c r="E187" s="134">
        <f t="shared" si="64"/>
        <v>4.3738236962727495</v>
      </c>
      <c r="F187" s="134">
        <f t="shared" si="64"/>
        <v>16.834313398831124</v>
      </c>
      <c r="G187" s="134">
        <f t="shared" si="64"/>
        <v>14.342575666159373</v>
      </c>
      <c r="H187" s="134">
        <f t="shared" si="64"/>
        <v>19.780813529406469</v>
      </c>
      <c r="I187" s="134">
        <f t="shared" si="64"/>
        <v>19.990634596161986</v>
      </c>
      <c r="J187" s="135">
        <f t="shared" si="64"/>
        <v>100</v>
      </c>
      <c r="K187" s="136"/>
    </row>
    <row r="188" spans="1:11" s="62" customFormat="1" x14ac:dyDescent="0.2">
      <c r="A188" s="77" t="s">
        <v>98</v>
      </c>
      <c r="B188" s="78"/>
      <c r="C188" s="141">
        <f t="shared" ref="C188:K188" si="65">C186/$K$186*100</f>
        <v>0.33941532486258413</v>
      </c>
      <c r="D188" s="142">
        <f t="shared" si="65"/>
        <v>1.5404022908476533</v>
      </c>
      <c r="E188" s="142">
        <f t="shared" si="65"/>
        <v>0.33317304625254068</v>
      </c>
      <c r="F188" s="142">
        <f t="shared" si="65"/>
        <v>1.2823423773203613</v>
      </c>
      <c r="G188" s="142">
        <f t="shared" si="65"/>
        <v>1.0925359496940941</v>
      </c>
      <c r="H188" s="142">
        <f t="shared" si="65"/>
        <v>1.5067900214089578</v>
      </c>
      <c r="I188" s="142">
        <f t="shared" si="65"/>
        <v>1.5227729985093987</v>
      </c>
      <c r="J188" s="150">
        <f t="shared" si="65"/>
        <v>7.61743200889559</v>
      </c>
      <c r="K188" s="151">
        <f t="shared" si="65"/>
        <v>100</v>
      </c>
    </row>
    <row r="189" spans="1:11" s="62" customFormat="1" x14ac:dyDescent="0.2">
      <c r="A189" s="77"/>
      <c r="B189" s="78"/>
      <c r="C189" s="141"/>
      <c r="D189" s="142"/>
      <c r="E189" s="142"/>
      <c r="F189" s="142"/>
      <c r="G189" s="142"/>
      <c r="H189" s="142"/>
      <c r="I189" s="142"/>
      <c r="J189" s="143"/>
      <c r="K189" s="144"/>
    </row>
    <row r="190" spans="1:11" s="62" customFormat="1" x14ac:dyDescent="0.2">
      <c r="A190" s="107" t="s">
        <v>134</v>
      </c>
      <c r="B190" s="78"/>
      <c r="C190" s="141"/>
      <c r="D190" s="142"/>
      <c r="E190" s="142"/>
      <c r="F190" s="142"/>
      <c r="G190" s="142"/>
      <c r="H190" s="142"/>
      <c r="I190" s="142"/>
      <c r="J190" s="143"/>
      <c r="K190" s="144"/>
    </row>
    <row r="191" spans="1:11" s="62" customFormat="1" x14ac:dyDescent="0.2">
      <c r="A191" s="106" t="s">
        <v>135</v>
      </c>
      <c r="B191" s="78"/>
      <c r="C191" s="141"/>
      <c r="D191" s="142"/>
      <c r="E191" s="142"/>
      <c r="F191" s="142"/>
      <c r="G191" s="142"/>
      <c r="H191" s="142"/>
      <c r="I191" s="142"/>
      <c r="J191" s="143"/>
      <c r="K191" s="144"/>
    </row>
    <row r="192" spans="1:11" s="62" customFormat="1" x14ac:dyDescent="0.2">
      <c r="A192" s="108" t="s">
        <v>136</v>
      </c>
      <c r="B192" s="78"/>
      <c r="C192" s="141"/>
      <c r="D192" s="142"/>
      <c r="E192" s="142"/>
      <c r="F192" s="142"/>
      <c r="G192" s="142"/>
      <c r="H192" s="142"/>
      <c r="I192" s="142"/>
      <c r="J192" s="143"/>
      <c r="K192" s="144"/>
    </row>
    <row r="193" spans="1:11" s="62" customFormat="1" x14ac:dyDescent="0.2">
      <c r="A193" s="110"/>
      <c r="B193" s="110"/>
      <c r="C193" s="73"/>
      <c r="D193" s="225"/>
      <c r="E193" s="225"/>
      <c r="F193" s="225"/>
      <c r="G193" s="225"/>
      <c r="H193" s="225"/>
      <c r="I193" s="225"/>
      <c r="J193" s="226"/>
      <c r="K193" s="227"/>
    </row>
    <row r="194" spans="1:11" s="62" customFormat="1" x14ac:dyDescent="0.2">
      <c r="A194" s="112" t="s">
        <v>55</v>
      </c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1:11" s="62" customFormat="1" x14ac:dyDescent="0.2"/>
    <row r="196" spans="1:11" s="62" customFormat="1" x14ac:dyDescent="0.2"/>
  </sheetData>
  <mergeCells count="1">
    <mergeCell ref="A2:K5"/>
  </mergeCells>
  <pageMargins left="0.23622047244094491" right="0.23622047244094491" top="1.0437007874015749" bottom="1.0437007874015749" header="0.74803149606299213" footer="0.74803149606299213"/>
  <pageSetup paperSize="0" fitToHeight="0" pageOrder="overThenDown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9</vt:i4>
      </vt:variant>
    </vt:vector>
  </HeadingPairs>
  <TitlesOfParts>
    <vt:vector size="12" baseType="lpstr">
      <vt:lpstr>Tavola 1. Trim</vt:lpstr>
      <vt:lpstr>Tavola 2. Anno</vt:lpstr>
      <vt:lpstr>Tavola 3. Confronto</vt:lpstr>
      <vt:lpstr>'Tavola 1. Trim'!_xlnm.Print_Area</vt:lpstr>
      <vt:lpstr>'Tavola 2. Anno'!_xlnm.Print_Area</vt:lpstr>
      <vt:lpstr>'Tavola 3. Confronto'!_xlnm.Print_Area</vt:lpstr>
      <vt:lpstr>'Tavola 1. Trim'!_xlnm.Print_Titles</vt:lpstr>
      <vt:lpstr>'Tavola 2. Anno'!_xlnm.Print_Titles</vt:lpstr>
      <vt:lpstr>'Tavola 3. Confronto'!_xlnm.Print_Titles</vt:lpstr>
      <vt:lpstr>'Tavola 1. Trim'!Area_stampa</vt:lpstr>
      <vt:lpstr>'Tavola 2. Anno'!Area_stampa</vt:lpstr>
      <vt:lpstr>'Tavola 3. Confronto'!Area_stampa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EUV001</cp:lastModifiedBy>
  <cp:revision>2</cp:revision>
  <dcterms:created xsi:type="dcterms:W3CDTF">2023-01-23T14:21:57Z</dcterms:created>
  <dcterms:modified xsi:type="dcterms:W3CDTF">2023-01-23T14:41:25Z</dcterms:modified>
</cp:coreProperties>
</file>