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7250" windowHeight="5925" firstSheet="3" activeTab="10"/>
  </bookViews>
  <sheets>
    <sheet name="Indice tavole" sheetId="1" r:id="rId1"/>
    <sheet name="1.1" sheetId="2" r:id="rId2"/>
    <sheet name="1.2" sheetId="3" r:id="rId3"/>
    <sheet name="1.3" sheetId="131" r:id="rId4"/>
    <sheet name="1.4" sheetId="132" r:id="rId5"/>
    <sheet name="1.5" sheetId="147" r:id="rId6"/>
    <sheet name="1.6" sheetId="134" r:id="rId7"/>
    <sheet name="1.7" sheetId="135" r:id="rId8"/>
    <sheet name="1.8" sheetId="145" r:id="rId9"/>
    <sheet name="1.9" sheetId="146" r:id="rId10"/>
    <sheet name="2.1" sheetId="138" r:id="rId11"/>
    <sheet name="2.2" sheetId="139" r:id="rId12"/>
    <sheet name="2.3" sheetId="140" r:id="rId13"/>
    <sheet name="2.4" sheetId="148" r:id="rId14"/>
    <sheet name="2.5" sheetId="149" r:id="rId15"/>
    <sheet name="2.6" sheetId="143" r:id="rId16"/>
    <sheet name="2.7" sheetId="150" r:id="rId17"/>
  </sheets>
  <definedNames>
    <definedName name="_xlnm._FilterDatabase" localSheetId="0" hidden="1">'Indice tavole'!#REF!</definedName>
    <definedName name="_xlnm.Print_Area" localSheetId="1">'1.1'!$A$1:$N$17</definedName>
    <definedName name="_xlnm.Print_Area" localSheetId="2">'1.2'!$A$1:$Z$36</definedName>
    <definedName name="_xlnm.Print_Area" localSheetId="3">'1.3'!$A$1:$Q$36</definedName>
    <definedName name="_xlnm.Print_Area" localSheetId="4">'1.4'!$A$1:$W$3</definedName>
    <definedName name="_xlnm.Print_Area" localSheetId="5">'1.5'!$A$1:$W$3</definedName>
    <definedName name="_xlnm.Print_Area" localSheetId="6">'1.6'!$A$1:$W$40</definedName>
    <definedName name="_xlnm.Print_Area" localSheetId="7">'1.7'!$A$1:$W$16</definedName>
    <definedName name="_xlnm.Print_Area" localSheetId="8">'1.8'!$A$1:$Q$2</definedName>
    <definedName name="_xlnm.Print_Area" localSheetId="9">'1.9'!$A$1:$Q$2</definedName>
    <definedName name="_xlnm.Print_Area" localSheetId="10">'2.1'!$A$1:$S$17</definedName>
    <definedName name="_xlnm.Print_Area" localSheetId="11">'2.2'!$A$1:$U$36</definedName>
    <definedName name="_xlnm.Print_Area" localSheetId="12">'2.3'!$A$1:$U$36</definedName>
    <definedName name="_xlnm.Print_Area" localSheetId="13">'2.4'!$A$1:$AA$3</definedName>
    <definedName name="_xlnm.Print_Area" localSheetId="14">'2.5'!$A$1:$W$3</definedName>
    <definedName name="_xlnm.Print_Area" localSheetId="15">'2.6'!$A$1:$Z$40</definedName>
    <definedName name="HTML_CodePage" hidden="1">1252</definedName>
    <definedName name="HTML_Control" hidden="1">{"'Tav19'!$A$1:$AB$128"}</definedName>
    <definedName name="HTML_Description" hidden="1">""</definedName>
    <definedName name="HTML_Email" hidden="1">""</definedName>
    <definedName name="HTML_Header" hidden="1">"Tav19"</definedName>
    <definedName name="HTML_LastUpdate" hidden="1">"09/10/98"</definedName>
    <definedName name="HTML_LineAfter" hidden="1">FALSE</definedName>
    <definedName name="HTML_LineBefore" hidden="1">FALSE</definedName>
    <definedName name="HTML_Name" hidden="1">"lab. inf."</definedName>
    <definedName name="HTML_OBDlg2" hidden="1">TRUE</definedName>
    <definedName name="HTML_OBDlg4" hidden="1">TRUE</definedName>
    <definedName name="HTML_OS" hidden="1">0</definedName>
    <definedName name="HTML_PathFile" hidden="1">"c:\_\prova1"</definedName>
    <definedName name="HTML_Title" hidden="1">"SINT5_0"</definedName>
    <definedName name="Tav.1.1___Commercio_estero_delle_province_venete._Importazioni__esportazioni_e_saldi._Anni_2015__2016_e_2017._Valori_in_milioni_di_euro_e_variazioni_percentuali">'1.1'!$A$1</definedName>
    <definedName name="Tav.1.2___Importazioni_delle_province_venete_per_voce_merceologica_._Anno_2017._Valori_in_milioni_di_euro_e_variazioni_percentuali_rispetto_all_anno_precedente">'1.2'!$A$1</definedName>
    <definedName name="x" hidden="1">{"'Tav19'!$A$1:$AB$128"}</definedName>
  </definedNames>
  <calcPr calcId="125725"/>
</workbook>
</file>

<file path=xl/calcChain.xml><?xml version="1.0" encoding="utf-8"?>
<calcChain xmlns="http://schemas.openxmlformats.org/spreadsheetml/2006/main">
  <c r="AO233" i="143"/>
  <c r="AP40"/>
  <c r="AP41"/>
  <c r="AP42"/>
  <c r="AP43"/>
  <c r="AP44"/>
  <c r="AP45"/>
  <c r="AP46"/>
  <c r="AP47"/>
  <c r="AP48"/>
  <c r="AP49"/>
  <c r="AP50"/>
  <c r="AP51"/>
  <c r="AP52"/>
  <c r="AP53"/>
  <c r="AP54"/>
  <c r="AP55"/>
  <c r="AP56"/>
  <c r="AP57"/>
  <c r="AP58"/>
  <c r="AP59"/>
  <c r="AP60"/>
  <c r="AP61"/>
  <c r="AP62"/>
  <c r="AP63"/>
  <c r="AP64"/>
  <c r="AP65"/>
  <c r="AP66"/>
  <c r="AP67"/>
  <c r="AP68"/>
  <c r="AP69"/>
  <c r="AP70"/>
  <c r="AP71"/>
  <c r="AP72"/>
  <c r="AP73"/>
  <c r="AP74"/>
  <c r="AP75"/>
  <c r="AP76"/>
  <c r="AP77"/>
  <c r="AP78"/>
  <c r="AP79"/>
  <c r="AP80"/>
  <c r="AP81"/>
  <c r="AP82"/>
  <c r="AP83"/>
  <c r="AP84"/>
  <c r="AP85"/>
  <c r="AP86"/>
  <c r="AP87"/>
  <c r="AP88"/>
  <c r="AP89"/>
  <c r="AP90"/>
  <c r="AP91"/>
  <c r="AP92"/>
  <c r="AP93"/>
  <c r="AP94"/>
  <c r="AP95"/>
  <c r="AP96"/>
  <c r="AP97"/>
  <c r="AP98"/>
  <c r="AP99"/>
  <c r="AP100"/>
  <c r="AP101"/>
  <c r="AP102"/>
  <c r="AP103"/>
  <c r="AP104"/>
  <c r="AP105"/>
  <c r="AP106"/>
  <c r="AP107"/>
  <c r="AP108"/>
  <c r="AP109"/>
  <c r="AP110"/>
  <c r="AP111"/>
  <c r="AP112"/>
  <c r="AP113"/>
  <c r="AP114"/>
  <c r="AP115"/>
  <c r="AP116"/>
  <c r="AP117"/>
  <c r="AP118"/>
  <c r="AP119"/>
  <c r="AP120"/>
  <c r="AP121"/>
  <c r="AP122"/>
  <c r="AP123"/>
  <c r="AP124"/>
  <c r="AP125"/>
  <c r="AP126"/>
  <c r="AP127"/>
  <c r="AP128"/>
  <c r="AP129"/>
  <c r="AP130"/>
  <c r="AP131"/>
  <c r="AP132"/>
  <c r="AP133"/>
  <c r="AP134"/>
  <c r="AP135"/>
  <c r="AP136"/>
  <c r="AP137"/>
  <c r="AP138"/>
  <c r="AP139"/>
  <c r="AP140"/>
  <c r="AP141"/>
  <c r="AP142"/>
  <c r="AP143"/>
  <c r="AP144"/>
  <c r="AP145"/>
  <c r="AP146"/>
  <c r="AP147"/>
  <c r="AP148"/>
  <c r="AP149"/>
  <c r="AP150"/>
  <c r="AP151"/>
  <c r="AP152"/>
  <c r="AP153"/>
  <c r="AP154"/>
  <c r="AP155"/>
  <c r="AP156"/>
  <c r="AP157"/>
  <c r="AP158"/>
  <c r="AP159"/>
  <c r="AP160"/>
  <c r="AP161"/>
  <c r="AP162"/>
  <c r="AP163"/>
  <c r="AP164"/>
  <c r="AP165"/>
  <c r="AP166"/>
  <c r="AP167"/>
  <c r="AP168"/>
  <c r="AP169"/>
  <c r="AP170"/>
  <c r="AP171"/>
  <c r="AP172"/>
  <c r="AP173"/>
  <c r="AP174"/>
  <c r="AP175"/>
  <c r="AP176"/>
  <c r="AP177"/>
  <c r="AP178"/>
  <c r="AP179"/>
  <c r="AP180"/>
  <c r="AP181"/>
  <c r="AP182"/>
  <c r="AP183"/>
  <c r="AP184"/>
  <c r="AP185"/>
  <c r="AP186"/>
  <c r="AP187"/>
  <c r="AP188"/>
  <c r="AP189"/>
  <c r="AP190"/>
  <c r="AP191"/>
  <c r="AP192"/>
  <c r="AP193"/>
  <c r="AP194"/>
  <c r="AP195"/>
  <c r="AP196"/>
  <c r="AP197"/>
  <c r="AP198"/>
  <c r="AP199"/>
  <c r="AP200"/>
  <c r="AP201"/>
  <c r="AP202"/>
  <c r="AP203"/>
  <c r="AP204"/>
  <c r="AP205"/>
  <c r="AP206"/>
  <c r="AP207"/>
  <c r="AP208"/>
  <c r="AP209"/>
  <c r="AP210"/>
  <c r="AP211"/>
  <c r="AP212"/>
  <c r="AP213"/>
  <c r="AP214"/>
  <c r="AP215"/>
  <c r="AP216"/>
  <c r="AP217"/>
  <c r="AP218"/>
  <c r="AP219"/>
  <c r="AP220"/>
  <c r="AP221"/>
  <c r="AP222"/>
  <c r="AP223"/>
  <c r="AP224"/>
  <c r="AP225"/>
  <c r="AP226"/>
  <c r="AP227"/>
  <c r="AP228"/>
  <c r="AP229"/>
  <c r="AP230"/>
  <c r="AP231"/>
  <c r="AP232"/>
  <c r="AP39"/>
  <c r="R233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39"/>
  <c r="AP7" i="150"/>
  <c r="AP8"/>
  <c r="AP9"/>
  <c r="AP10"/>
  <c r="AP11"/>
  <c r="AP12"/>
  <c r="AP13"/>
  <c r="AP14"/>
  <c r="AP15"/>
  <c r="AP16"/>
  <c r="AP17"/>
  <c r="AP18"/>
  <c r="AP19"/>
  <c r="AP20"/>
  <c r="AP21"/>
  <c r="AP22"/>
  <c r="AP23"/>
  <c r="AP24"/>
  <c r="AP25"/>
  <c r="AP26"/>
  <c r="AP27"/>
  <c r="AP28"/>
  <c r="AP29"/>
  <c r="AP30"/>
  <c r="AP31"/>
  <c r="AP32"/>
  <c r="AP33"/>
  <c r="AP34"/>
  <c r="AP35"/>
  <c r="AP36"/>
  <c r="AP37"/>
  <c r="AP38"/>
  <c r="AP39"/>
  <c r="AP40"/>
  <c r="AP41"/>
  <c r="AP42"/>
  <c r="AP43"/>
  <c r="AP44"/>
  <c r="AP45"/>
  <c r="AP46"/>
  <c r="AP47"/>
  <c r="AP48"/>
  <c r="AP49"/>
  <c r="AP50"/>
  <c r="AP51"/>
  <c r="AP52"/>
  <c r="AP53"/>
  <c r="AP54"/>
  <c r="AP55"/>
  <c r="AP56"/>
  <c r="AP57"/>
  <c r="AP58"/>
  <c r="AP59"/>
  <c r="AP60"/>
  <c r="AP61"/>
  <c r="AP62"/>
  <c r="AP63"/>
  <c r="AP64"/>
  <c r="AP65"/>
  <c r="AP66"/>
  <c r="AP67"/>
  <c r="AP68"/>
  <c r="AP69"/>
  <c r="AP70"/>
  <c r="AP71"/>
  <c r="AP72"/>
  <c r="AP73"/>
  <c r="AP74"/>
  <c r="AP75"/>
  <c r="AP76"/>
  <c r="AP77"/>
  <c r="AP78"/>
  <c r="AP79"/>
  <c r="AP80"/>
  <c r="AP81"/>
  <c r="AP82"/>
  <c r="AP83"/>
  <c r="AP84"/>
  <c r="AP85"/>
  <c r="AP86"/>
  <c r="AP87"/>
  <c r="AP88"/>
  <c r="AP89"/>
  <c r="AP90"/>
  <c r="AP91"/>
  <c r="AP92"/>
  <c r="AP93"/>
  <c r="AP94"/>
  <c r="AP95"/>
  <c r="AP96"/>
  <c r="AP97"/>
  <c r="AP98"/>
  <c r="AP99"/>
  <c r="AP100"/>
  <c r="AP101"/>
  <c r="AP102"/>
  <c r="AP103"/>
  <c r="AP104"/>
  <c r="AP105"/>
  <c r="AP106"/>
  <c r="AP107"/>
  <c r="AP108"/>
  <c r="AP109"/>
  <c r="AP110"/>
  <c r="AP111"/>
  <c r="AP112"/>
  <c r="AP113"/>
  <c r="AP114"/>
  <c r="AP115"/>
  <c r="AP116"/>
  <c r="AP117"/>
  <c r="AP118"/>
  <c r="AP119"/>
  <c r="AP120"/>
  <c r="AP121"/>
  <c r="AP122"/>
  <c r="AP123"/>
  <c r="AP124"/>
  <c r="AP125"/>
  <c r="AP126"/>
  <c r="AP6"/>
  <c r="AO12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6"/>
  <c r="R126"/>
  <c r="AP7" i="143"/>
  <c r="AP8"/>
  <c r="AP9"/>
  <c r="AP10"/>
  <c r="AP11"/>
  <c r="AP12"/>
  <c r="AP13"/>
  <c r="AP14"/>
  <c r="AP15"/>
  <c r="AP16"/>
  <c r="AP17"/>
  <c r="AP18"/>
  <c r="AP19"/>
  <c r="AP20"/>
  <c r="AP21"/>
  <c r="AP22"/>
  <c r="AP23"/>
  <c r="AP24"/>
  <c r="AP25"/>
  <c r="AP26"/>
  <c r="AP27"/>
  <c r="AP28"/>
  <c r="AP29"/>
  <c r="AP30"/>
  <c r="AP31"/>
  <c r="AP32"/>
  <c r="AP33"/>
  <c r="AP34"/>
  <c r="AP6"/>
  <c r="AO35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6"/>
  <c r="R35"/>
  <c r="R6" i="149"/>
  <c r="R7"/>
  <c r="R8"/>
  <c r="R9"/>
  <c r="R10"/>
  <c r="R11"/>
  <c r="R12"/>
  <c r="R13"/>
  <c r="R14"/>
  <c r="R15"/>
  <c r="R16"/>
  <c r="R17"/>
  <c r="R5"/>
  <c r="Q17"/>
  <c r="R6" i="148"/>
  <c r="R7"/>
  <c r="R8"/>
  <c r="R9"/>
  <c r="R10"/>
  <c r="R11"/>
  <c r="R12"/>
  <c r="R13"/>
  <c r="R14"/>
  <c r="R15"/>
  <c r="R16"/>
  <c r="R17"/>
  <c r="R5"/>
  <c r="Q17"/>
  <c r="R33" i="140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5"/>
  <c r="Q33"/>
  <c r="R6" i="139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5"/>
  <c r="Q33"/>
  <c r="S20" i="138"/>
  <c r="S21"/>
  <c r="S22"/>
  <c r="S23"/>
  <c r="S24"/>
  <c r="S25"/>
  <c r="S26"/>
  <c r="S19"/>
  <c r="S6"/>
  <c r="S7"/>
  <c r="S8"/>
  <c r="S9"/>
  <c r="S10"/>
  <c r="S11"/>
  <c r="S12"/>
  <c r="S5"/>
  <c r="R26"/>
  <c r="R12"/>
  <c r="AH233" i="143"/>
  <c r="AP233" s="1"/>
  <c r="AI233"/>
  <c r="AK233"/>
  <c r="AM233"/>
  <c r="AG233"/>
  <c r="L233"/>
  <c r="N233"/>
  <c r="P233"/>
  <c r="K233"/>
  <c r="S233" s="1"/>
  <c r="AL125"/>
  <c r="O125"/>
  <c r="AI35"/>
  <c r="AK35"/>
  <c r="AM35"/>
  <c r="AH35"/>
  <c r="L35"/>
  <c r="N35"/>
  <c r="P35"/>
  <c r="K35"/>
  <c r="AM126" i="150"/>
  <c r="AK126"/>
  <c r="K126"/>
  <c r="L126"/>
  <c r="N126"/>
  <c r="P126"/>
  <c r="J126"/>
  <c r="K17" i="148"/>
  <c r="M17"/>
  <c r="O17"/>
  <c r="J17"/>
  <c r="K17" i="149"/>
  <c r="M17"/>
  <c r="O17"/>
  <c r="J17"/>
  <c r="O33" i="140"/>
  <c r="M33"/>
  <c r="K33" i="139"/>
  <c r="M33"/>
  <c r="O33"/>
  <c r="J33"/>
  <c r="P12" i="138"/>
  <c r="N12"/>
  <c r="L12"/>
  <c r="K12"/>
  <c r="L26"/>
  <c r="N26"/>
  <c r="P26"/>
  <c r="K26"/>
  <c r="S126" i="135"/>
  <c r="O126"/>
  <c r="P126"/>
  <c r="Q126"/>
  <c r="V126"/>
  <c r="R126"/>
  <c r="T8"/>
  <c r="U8"/>
  <c r="V8"/>
  <c r="W8"/>
  <c r="T9"/>
  <c r="U9"/>
  <c r="V9"/>
  <c r="W9"/>
  <c r="T10"/>
  <c r="U10"/>
  <c r="V10"/>
  <c r="W10"/>
  <c r="T11"/>
  <c r="U11"/>
  <c r="V11"/>
  <c r="W11"/>
  <c r="T12"/>
  <c r="U12"/>
  <c r="V12"/>
  <c r="W12"/>
  <c r="T13"/>
  <c r="U13"/>
  <c r="V13"/>
  <c r="W13"/>
  <c r="T14"/>
  <c r="U14"/>
  <c r="V14"/>
  <c r="W14"/>
  <c r="T15"/>
  <c r="U15"/>
  <c r="V15"/>
  <c r="W15"/>
  <c r="T16"/>
  <c r="U16"/>
  <c r="V16"/>
  <c r="W16"/>
  <c r="T17"/>
  <c r="U17"/>
  <c r="V17"/>
  <c r="W17"/>
  <c r="T18"/>
  <c r="U18"/>
  <c r="V18"/>
  <c r="W18"/>
  <c r="T19"/>
  <c r="U19"/>
  <c r="V19"/>
  <c r="W19"/>
  <c r="T20"/>
  <c r="U20"/>
  <c r="V20"/>
  <c r="W20"/>
  <c r="T21"/>
  <c r="U21"/>
  <c r="V21"/>
  <c r="W21"/>
  <c r="T22"/>
  <c r="U22"/>
  <c r="V22"/>
  <c r="W22"/>
  <c r="T23"/>
  <c r="U23"/>
  <c r="V23"/>
  <c r="W23"/>
  <c r="T24"/>
  <c r="U24"/>
  <c r="V24"/>
  <c r="W24"/>
  <c r="T25"/>
  <c r="U25"/>
  <c r="V25"/>
  <c r="W25"/>
  <c r="T26"/>
  <c r="U26"/>
  <c r="V26"/>
  <c r="W26"/>
  <c r="T27"/>
  <c r="U27"/>
  <c r="V27"/>
  <c r="W27"/>
  <c r="T28"/>
  <c r="U28"/>
  <c r="V28"/>
  <c r="W28"/>
  <c r="T29"/>
  <c r="U29"/>
  <c r="V29"/>
  <c r="W29"/>
  <c r="T30"/>
  <c r="U30"/>
  <c r="V30"/>
  <c r="W30"/>
  <c r="T31"/>
  <c r="U31"/>
  <c r="V31"/>
  <c r="W31"/>
  <c r="T32"/>
  <c r="U32"/>
  <c r="V32"/>
  <c r="W32"/>
  <c r="T33"/>
  <c r="U33"/>
  <c r="V33"/>
  <c r="W33"/>
  <c r="T34"/>
  <c r="U34"/>
  <c r="V34"/>
  <c r="W34"/>
  <c r="T35"/>
  <c r="U35"/>
  <c r="V35"/>
  <c r="W35"/>
  <c r="T36"/>
  <c r="U36"/>
  <c r="V36"/>
  <c r="W36"/>
  <c r="T37"/>
  <c r="U37"/>
  <c r="V37"/>
  <c r="W37"/>
  <c r="T38"/>
  <c r="U38"/>
  <c r="V38"/>
  <c r="W38"/>
  <c r="T39"/>
  <c r="U39"/>
  <c r="V39"/>
  <c r="W39"/>
  <c r="T40"/>
  <c r="U40"/>
  <c r="V40"/>
  <c r="W40"/>
  <c r="T41"/>
  <c r="U41"/>
  <c r="V41"/>
  <c r="W41"/>
  <c r="T42"/>
  <c r="U42"/>
  <c r="V42"/>
  <c r="W42"/>
  <c r="T43"/>
  <c r="U43"/>
  <c r="V43"/>
  <c r="W43"/>
  <c r="T44"/>
  <c r="U44"/>
  <c r="V44"/>
  <c r="W44"/>
  <c r="T45"/>
  <c r="U45"/>
  <c r="V45"/>
  <c r="W45"/>
  <c r="T46"/>
  <c r="U46"/>
  <c r="V46"/>
  <c r="W46"/>
  <c r="T47"/>
  <c r="U47"/>
  <c r="V47"/>
  <c r="W47"/>
  <c r="T48"/>
  <c r="U48"/>
  <c r="V48"/>
  <c r="W48"/>
  <c r="T49"/>
  <c r="U49"/>
  <c r="V49"/>
  <c r="W49"/>
  <c r="T50"/>
  <c r="U50"/>
  <c r="V50"/>
  <c r="W50"/>
  <c r="T51"/>
  <c r="U51"/>
  <c r="V51"/>
  <c r="W51"/>
  <c r="T52"/>
  <c r="U52"/>
  <c r="V52"/>
  <c r="W52"/>
  <c r="T53"/>
  <c r="U53"/>
  <c r="V53"/>
  <c r="W53"/>
  <c r="T54"/>
  <c r="U54"/>
  <c r="V54"/>
  <c r="W54"/>
  <c r="T55"/>
  <c r="U55"/>
  <c r="V55"/>
  <c r="W55"/>
  <c r="T56"/>
  <c r="U56"/>
  <c r="V56"/>
  <c r="W56"/>
  <c r="T57"/>
  <c r="U57"/>
  <c r="V57"/>
  <c r="W57"/>
  <c r="T58"/>
  <c r="U58"/>
  <c r="V58"/>
  <c r="W58"/>
  <c r="T59"/>
  <c r="U59"/>
  <c r="V59"/>
  <c r="W59"/>
  <c r="T60"/>
  <c r="U60"/>
  <c r="V60"/>
  <c r="W60"/>
  <c r="T61"/>
  <c r="U61"/>
  <c r="V61"/>
  <c r="W61"/>
  <c r="T62"/>
  <c r="U62"/>
  <c r="V62"/>
  <c r="W62"/>
  <c r="T63"/>
  <c r="U63"/>
  <c r="V63"/>
  <c r="W63"/>
  <c r="T64"/>
  <c r="U64"/>
  <c r="V64"/>
  <c r="W64"/>
  <c r="T65"/>
  <c r="U65"/>
  <c r="V65"/>
  <c r="W65"/>
  <c r="T66"/>
  <c r="U66"/>
  <c r="V66"/>
  <c r="W66"/>
  <c r="T67"/>
  <c r="U67"/>
  <c r="V67"/>
  <c r="W67"/>
  <c r="T68"/>
  <c r="U68"/>
  <c r="V68"/>
  <c r="W68"/>
  <c r="T69"/>
  <c r="U69"/>
  <c r="V69"/>
  <c r="W69"/>
  <c r="T70"/>
  <c r="U70"/>
  <c r="V70"/>
  <c r="W70"/>
  <c r="T71"/>
  <c r="U71"/>
  <c r="V71"/>
  <c r="W71"/>
  <c r="T72"/>
  <c r="U72"/>
  <c r="V72"/>
  <c r="W72"/>
  <c r="T73"/>
  <c r="U73"/>
  <c r="V73"/>
  <c r="W73"/>
  <c r="T74"/>
  <c r="U74"/>
  <c r="V74"/>
  <c r="W74"/>
  <c r="T75"/>
  <c r="U75"/>
  <c r="V75"/>
  <c r="W75"/>
  <c r="T76"/>
  <c r="U76"/>
  <c r="V76"/>
  <c r="W76"/>
  <c r="T77"/>
  <c r="U77"/>
  <c r="V77"/>
  <c r="W77"/>
  <c r="T78"/>
  <c r="U78"/>
  <c r="V78"/>
  <c r="W78"/>
  <c r="T79"/>
  <c r="U79"/>
  <c r="V79"/>
  <c r="W79"/>
  <c r="T80"/>
  <c r="U80"/>
  <c r="V80"/>
  <c r="W80"/>
  <c r="T81"/>
  <c r="U81"/>
  <c r="V81"/>
  <c r="W81"/>
  <c r="T82"/>
  <c r="U82"/>
  <c r="V82"/>
  <c r="W82"/>
  <c r="T83"/>
  <c r="U83"/>
  <c r="V83"/>
  <c r="W83"/>
  <c r="T84"/>
  <c r="U84"/>
  <c r="V84"/>
  <c r="W84"/>
  <c r="T85"/>
  <c r="U85"/>
  <c r="V85"/>
  <c r="W85"/>
  <c r="T86"/>
  <c r="U86"/>
  <c r="V86"/>
  <c r="W86"/>
  <c r="T87"/>
  <c r="U87"/>
  <c r="V87"/>
  <c r="W87"/>
  <c r="T88"/>
  <c r="U88"/>
  <c r="V88"/>
  <c r="W88"/>
  <c r="T89"/>
  <c r="U89"/>
  <c r="V89"/>
  <c r="W89"/>
  <c r="T90"/>
  <c r="U90"/>
  <c r="V90"/>
  <c r="W90"/>
  <c r="T91"/>
  <c r="U91"/>
  <c r="V91"/>
  <c r="W91"/>
  <c r="T92"/>
  <c r="U92"/>
  <c r="V92"/>
  <c r="W92"/>
  <c r="T93"/>
  <c r="U93"/>
  <c r="V93"/>
  <c r="W93"/>
  <c r="T94"/>
  <c r="U94"/>
  <c r="V94"/>
  <c r="W94"/>
  <c r="T95"/>
  <c r="U95"/>
  <c r="V95"/>
  <c r="W95"/>
  <c r="T96"/>
  <c r="U96"/>
  <c r="V96"/>
  <c r="W96"/>
  <c r="T97"/>
  <c r="U97"/>
  <c r="V97"/>
  <c r="W97"/>
  <c r="T98"/>
  <c r="U98"/>
  <c r="V98"/>
  <c r="W98"/>
  <c r="T99"/>
  <c r="U99"/>
  <c r="V99"/>
  <c r="W99"/>
  <c r="T100"/>
  <c r="U100"/>
  <c r="V100"/>
  <c r="W100"/>
  <c r="T101"/>
  <c r="U101"/>
  <c r="V101"/>
  <c r="W101"/>
  <c r="T102"/>
  <c r="U102"/>
  <c r="V102"/>
  <c r="W102"/>
  <c r="T103"/>
  <c r="U103"/>
  <c r="V103"/>
  <c r="W103"/>
  <c r="T104"/>
  <c r="U104"/>
  <c r="V104"/>
  <c r="W104"/>
  <c r="T105"/>
  <c r="U105"/>
  <c r="V105"/>
  <c r="W105"/>
  <c r="T106"/>
  <c r="U106"/>
  <c r="V106"/>
  <c r="W106"/>
  <c r="T107"/>
  <c r="U107"/>
  <c r="V107"/>
  <c r="W107"/>
  <c r="T108"/>
  <c r="U108"/>
  <c r="V108"/>
  <c r="W108"/>
  <c r="T109"/>
  <c r="U109"/>
  <c r="V109"/>
  <c r="W109"/>
  <c r="T110"/>
  <c r="U110"/>
  <c r="V110"/>
  <c r="W110"/>
  <c r="T111"/>
  <c r="U111"/>
  <c r="V111"/>
  <c r="W111"/>
  <c r="T112"/>
  <c r="U112"/>
  <c r="V112"/>
  <c r="W112"/>
  <c r="T113"/>
  <c r="U113"/>
  <c r="V113"/>
  <c r="W113"/>
  <c r="T114"/>
  <c r="U114"/>
  <c r="V114"/>
  <c r="W114"/>
  <c r="T115"/>
  <c r="U115"/>
  <c r="V115"/>
  <c r="W115"/>
  <c r="T116"/>
  <c r="U116"/>
  <c r="V116"/>
  <c r="W116"/>
  <c r="T117"/>
  <c r="U117"/>
  <c r="V117"/>
  <c r="W117"/>
  <c r="T118"/>
  <c r="U118"/>
  <c r="V118"/>
  <c r="W118"/>
  <c r="T119"/>
  <c r="U119"/>
  <c r="V119"/>
  <c r="W119"/>
  <c r="T120"/>
  <c r="U120"/>
  <c r="V120"/>
  <c r="W120"/>
  <c r="T121"/>
  <c r="U121"/>
  <c r="V121"/>
  <c r="W121"/>
  <c r="T122"/>
  <c r="U122"/>
  <c r="V122"/>
  <c r="W122"/>
  <c r="T123"/>
  <c r="U123"/>
  <c r="V123"/>
  <c r="W123"/>
  <c r="T124"/>
  <c r="U124"/>
  <c r="V124"/>
  <c r="W124"/>
  <c r="T125"/>
  <c r="U125"/>
  <c r="V125"/>
  <c r="W125"/>
  <c r="W126"/>
  <c r="G126"/>
  <c r="H125"/>
  <c r="I125"/>
  <c r="J125"/>
  <c r="K125"/>
  <c r="H124"/>
  <c r="H8"/>
  <c r="I8"/>
  <c r="J8"/>
  <c r="K8"/>
  <c r="H9"/>
  <c r="I9"/>
  <c r="J9"/>
  <c r="K9"/>
  <c r="H10"/>
  <c r="I10"/>
  <c r="J10"/>
  <c r="K10"/>
  <c r="H11"/>
  <c r="I11"/>
  <c r="J11"/>
  <c r="K11"/>
  <c r="H12"/>
  <c r="I12"/>
  <c r="J12"/>
  <c r="K12"/>
  <c r="H13"/>
  <c r="I13"/>
  <c r="J13"/>
  <c r="K13"/>
  <c r="H14"/>
  <c r="I14"/>
  <c r="J14"/>
  <c r="K14"/>
  <c r="H15"/>
  <c r="I15"/>
  <c r="J15"/>
  <c r="K15"/>
  <c r="H16"/>
  <c r="I16"/>
  <c r="J16"/>
  <c r="K16"/>
  <c r="H17"/>
  <c r="I17"/>
  <c r="J17"/>
  <c r="K17"/>
  <c r="H18"/>
  <c r="I18"/>
  <c r="J18"/>
  <c r="K18"/>
  <c r="H19"/>
  <c r="I19"/>
  <c r="J19"/>
  <c r="K19"/>
  <c r="H20"/>
  <c r="I20"/>
  <c r="J20"/>
  <c r="K20"/>
  <c r="H21"/>
  <c r="I21"/>
  <c r="J21"/>
  <c r="K21"/>
  <c r="H22"/>
  <c r="I22"/>
  <c r="J22"/>
  <c r="K22"/>
  <c r="H23"/>
  <c r="I23"/>
  <c r="J23"/>
  <c r="K23"/>
  <c r="H24"/>
  <c r="I24"/>
  <c r="J24"/>
  <c r="K24"/>
  <c r="H25"/>
  <c r="I25"/>
  <c r="J25"/>
  <c r="K25"/>
  <c r="H26"/>
  <c r="I26"/>
  <c r="J26"/>
  <c r="K26"/>
  <c r="H27"/>
  <c r="I27"/>
  <c r="J27"/>
  <c r="K27"/>
  <c r="H28"/>
  <c r="I28"/>
  <c r="J28"/>
  <c r="K28"/>
  <c r="H29"/>
  <c r="I29"/>
  <c r="J29"/>
  <c r="K29"/>
  <c r="H30"/>
  <c r="I30"/>
  <c r="J30"/>
  <c r="K30"/>
  <c r="H31"/>
  <c r="I31"/>
  <c r="J31"/>
  <c r="K31"/>
  <c r="H32"/>
  <c r="I32"/>
  <c r="J32"/>
  <c r="K32"/>
  <c r="H33"/>
  <c r="I33"/>
  <c r="J33"/>
  <c r="K33"/>
  <c r="H34"/>
  <c r="I34"/>
  <c r="J34"/>
  <c r="K34"/>
  <c r="H35"/>
  <c r="I35"/>
  <c r="J35"/>
  <c r="K35"/>
  <c r="H36"/>
  <c r="I36"/>
  <c r="J36"/>
  <c r="K36"/>
  <c r="H37"/>
  <c r="I37"/>
  <c r="J37"/>
  <c r="K37"/>
  <c r="H38"/>
  <c r="I38"/>
  <c r="J38"/>
  <c r="K38"/>
  <c r="H39"/>
  <c r="I39"/>
  <c r="J39"/>
  <c r="K39"/>
  <c r="H40"/>
  <c r="I40"/>
  <c r="J40"/>
  <c r="K40"/>
  <c r="H41"/>
  <c r="I41"/>
  <c r="J41"/>
  <c r="K41"/>
  <c r="H42"/>
  <c r="I42"/>
  <c r="J42"/>
  <c r="K42"/>
  <c r="H43"/>
  <c r="I43"/>
  <c r="J43"/>
  <c r="K43"/>
  <c r="H44"/>
  <c r="I44"/>
  <c r="J44"/>
  <c r="K44"/>
  <c r="H45"/>
  <c r="I45"/>
  <c r="J45"/>
  <c r="K45"/>
  <c r="H46"/>
  <c r="I46"/>
  <c r="J46"/>
  <c r="K46"/>
  <c r="H47"/>
  <c r="I47"/>
  <c r="J47"/>
  <c r="K47"/>
  <c r="H48"/>
  <c r="I48"/>
  <c r="J48"/>
  <c r="K48"/>
  <c r="H49"/>
  <c r="I49"/>
  <c r="J49"/>
  <c r="K49"/>
  <c r="H50"/>
  <c r="I50"/>
  <c r="J50"/>
  <c r="K50"/>
  <c r="H51"/>
  <c r="I51"/>
  <c r="J51"/>
  <c r="K51"/>
  <c r="H52"/>
  <c r="I52"/>
  <c r="J52"/>
  <c r="K52"/>
  <c r="H53"/>
  <c r="I53"/>
  <c r="J53"/>
  <c r="K53"/>
  <c r="H54"/>
  <c r="I54"/>
  <c r="J54"/>
  <c r="K54"/>
  <c r="H55"/>
  <c r="I55"/>
  <c r="J55"/>
  <c r="K55"/>
  <c r="H56"/>
  <c r="I56"/>
  <c r="J56"/>
  <c r="K56"/>
  <c r="H57"/>
  <c r="I57"/>
  <c r="J57"/>
  <c r="K57"/>
  <c r="H58"/>
  <c r="I58"/>
  <c r="J58"/>
  <c r="K58"/>
  <c r="H59"/>
  <c r="I59"/>
  <c r="J59"/>
  <c r="K59"/>
  <c r="H60"/>
  <c r="I60"/>
  <c r="J60"/>
  <c r="K60"/>
  <c r="H61"/>
  <c r="I61"/>
  <c r="J61"/>
  <c r="K61"/>
  <c r="H62"/>
  <c r="I62"/>
  <c r="J62"/>
  <c r="K62"/>
  <c r="H63"/>
  <c r="I63"/>
  <c r="J63"/>
  <c r="K63"/>
  <c r="H64"/>
  <c r="I64"/>
  <c r="J64"/>
  <c r="K64"/>
  <c r="H65"/>
  <c r="I65"/>
  <c r="J65"/>
  <c r="K65"/>
  <c r="H66"/>
  <c r="I66"/>
  <c r="J66"/>
  <c r="K66"/>
  <c r="H67"/>
  <c r="I67"/>
  <c r="J67"/>
  <c r="K67"/>
  <c r="H68"/>
  <c r="I68"/>
  <c r="J68"/>
  <c r="K68"/>
  <c r="H69"/>
  <c r="I69"/>
  <c r="J69"/>
  <c r="K69"/>
  <c r="H70"/>
  <c r="I70"/>
  <c r="J70"/>
  <c r="K70"/>
  <c r="H71"/>
  <c r="I71"/>
  <c r="J71"/>
  <c r="K71"/>
  <c r="H72"/>
  <c r="I72"/>
  <c r="J72"/>
  <c r="K72"/>
  <c r="H73"/>
  <c r="I73"/>
  <c r="J73"/>
  <c r="K73"/>
  <c r="H74"/>
  <c r="I74"/>
  <c r="J74"/>
  <c r="K74"/>
  <c r="H75"/>
  <c r="I75"/>
  <c r="J75"/>
  <c r="K75"/>
  <c r="H76"/>
  <c r="I76"/>
  <c r="J76"/>
  <c r="K76"/>
  <c r="H77"/>
  <c r="I77"/>
  <c r="J77"/>
  <c r="K77"/>
  <c r="H78"/>
  <c r="I78"/>
  <c r="J78"/>
  <c r="K78"/>
  <c r="H79"/>
  <c r="I79"/>
  <c r="J79"/>
  <c r="K79"/>
  <c r="H80"/>
  <c r="I80"/>
  <c r="J80"/>
  <c r="K80"/>
  <c r="H81"/>
  <c r="I81"/>
  <c r="J81"/>
  <c r="K81"/>
  <c r="H82"/>
  <c r="I82"/>
  <c r="J82"/>
  <c r="K82"/>
  <c r="H83"/>
  <c r="I83"/>
  <c r="J83"/>
  <c r="K83"/>
  <c r="H84"/>
  <c r="I84"/>
  <c r="J84"/>
  <c r="K84"/>
  <c r="H85"/>
  <c r="I85"/>
  <c r="J85"/>
  <c r="K85"/>
  <c r="H86"/>
  <c r="I86"/>
  <c r="J86"/>
  <c r="K86"/>
  <c r="H87"/>
  <c r="I87"/>
  <c r="J87"/>
  <c r="K87"/>
  <c r="H88"/>
  <c r="I88"/>
  <c r="J88"/>
  <c r="K88"/>
  <c r="H89"/>
  <c r="I89"/>
  <c r="J89"/>
  <c r="K89"/>
  <c r="H90"/>
  <c r="I90"/>
  <c r="J90"/>
  <c r="K90"/>
  <c r="H91"/>
  <c r="I91"/>
  <c r="J91"/>
  <c r="K91"/>
  <c r="H92"/>
  <c r="I92"/>
  <c r="J92"/>
  <c r="K92"/>
  <c r="H93"/>
  <c r="I93"/>
  <c r="J93"/>
  <c r="K93"/>
  <c r="H94"/>
  <c r="I94"/>
  <c r="J94"/>
  <c r="K94"/>
  <c r="H95"/>
  <c r="I95"/>
  <c r="J95"/>
  <c r="K95"/>
  <c r="H96"/>
  <c r="I96"/>
  <c r="J96"/>
  <c r="K96"/>
  <c r="H97"/>
  <c r="I97"/>
  <c r="J97"/>
  <c r="K97"/>
  <c r="H98"/>
  <c r="I98"/>
  <c r="J98"/>
  <c r="K98"/>
  <c r="H99"/>
  <c r="I99"/>
  <c r="J99"/>
  <c r="K99"/>
  <c r="H100"/>
  <c r="I100"/>
  <c r="J100"/>
  <c r="K100"/>
  <c r="H101"/>
  <c r="I101"/>
  <c r="J101"/>
  <c r="K101"/>
  <c r="H102"/>
  <c r="I102"/>
  <c r="J102"/>
  <c r="K102"/>
  <c r="H103"/>
  <c r="I103"/>
  <c r="J103"/>
  <c r="K103"/>
  <c r="H104"/>
  <c r="I104"/>
  <c r="J104"/>
  <c r="K104"/>
  <c r="H105"/>
  <c r="I105"/>
  <c r="J105"/>
  <c r="K105"/>
  <c r="H106"/>
  <c r="I106"/>
  <c r="J106"/>
  <c r="K106"/>
  <c r="H107"/>
  <c r="I107"/>
  <c r="J107"/>
  <c r="K107"/>
  <c r="H108"/>
  <c r="I108"/>
  <c r="J108"/>
  <c r="K108"/>
  <c r="H109"/>
  <c r="I109"/>
  <c r="J109"/>
  <c r="K109"/>
  <c r="H110"/>
  <c r="I110"/>
  <c r="J110"/>
  <c r="K110"/>
  <c r="H111"/>
  <c r="I111"/>
  <c r="J111"/>
  <c r="K111"/>
  <c r="H112"/>
  <c r="I112"/>
  <c r="J112"/>
  <c r="K112"/>
  <c r="H113"/>
  <c r="I113"/>
  <c r="J113"/>
  <c r="K113"/>
  <c r="H114"/>
  <c r="I114"/>
  <c r="J114"/>
  <c r="K114"/>
  <c r="H115"/>
  <c r="I115"/>
  <c r="J115"/>
  <c r="K115"/>
  <c r="H116"/>
  <c r="I116"/>
  <c r="J116"/>
  <c r="K116"/>
  <c r="H117"/>
  <c r="I117"/>
  <c r="J117"/>
  <c r="K117"/>
  <c r="H118"/>
  <c r="I118"/>
  <c r="J118"/>
  <c r="K118"/>
  <c r="H119"/>
  <c r="I119"/>
  <c r="J119"/>
  <c r="K119"/>
  <c r="H120"/>
  <c r="I120"/>
  <c r="J120"/>
  <c r="K120"/>
  <c r="H121"/>
  <c r="I121"/>
  <c r="J121"/>
  <c r="K121"/>
  <c r="H122"/>
  <c r="I122"/>
  <c r="J122"/>
  <c r="K122"/>
  <c r="H123"/>
  <c r="I123"/>
  <c r="J123"/>
  <c r="K123"/>
  <c r="I124"/>
  <c r="J124"/>
  <c r="K124"/>
  <c r="S240" i="134"/>
  <c r="T43"/>
  <c r="U43"/>
  <c r="V43"/>
  <c r="W43"/>
  <c r="T44"/>
  <c r="U44"/>
  <c r="V44"/>
  <c r="W44"/>
  <c r="T45"/>
  <c r="U45"/>
  <c r="V45"/>
  <c r="W45"/>
  <c r="T46"/>
  <c r="U46"/>
  <c r="V46"/>
  <c r="W46"/>
  <c r="T47"/>
  <c r="U47"/>
  <c r="V47"/>
  <c r="W47"/>
  <c r="T48"/>
  <c r="U48"/>
  <c r="V48"/>
  <c r="W48"/>
  <c r="T49"/>
  <c r="U49"/>
  <c r="V49"/>
  <c r="W49"/>
  <c r="T50"/>
  <c r="U50"/>
  <c r="V50"/>
  <c r="W50"/>
  <c r="T51"/>
  <c r="U51"/>
  <c r="V51"/>
  <c r="W51"/>
  <c r="T52"/>
  <c r="U52"/>
  <c r="V52"/>
  <c r="W52"/>
  <c r="T53"/>
  <c r="U53"/>
  <c r="V53"/>
  <c r="W53"/>
  <c r="T54"/>
  <c r="U54"/>
  <c r="V54"/>
  <c r="W54"/>
  <c r="T55"/>
  <c r="U55"/>
  <c r="V55"/>
  <c r="W55"/>
  <c r="T56"/>
  <c r="U56"/>
  <c r="V56"/>
  <c r="W56"/>
  <c r="T57"/>
  <c r="U57"/>
  <c r="V57"/>
  <c r="W57"/>
  <c r="T58"/>
  <c r="U58"/>
  <c r="V58"/>
  <c r="W58"/>
  <c r="T59"/>
  <c r="U59"/>
  <c r="V59"/>
  <c r="W59"/>
  <c r="T60"/>
  <c r="U60"/>
  <c r="V60"/>
  <c r="W60"/>
  <c r="T61"/>
  <c r="U61"/>
  <c r="V61"/>
  <c r="W61"/>
  <c r="T62"/>
  <c r="U62"/>
  <c r="V62"/>
  <c r="W62"/>
  <c r="T63"/>
  <c r="U63"/>
  <c r="V63"/>
  <c r="W63"/>
  <c r="T64"/>
  <c r="U64"/>
  <c r="V64"/>
  <c r="W64"/>
  <c r="T65"/>
  <c r="U65"/>
  <c r="V65"/>
  <c r="W65"/>
  <c r="T66"/>
  <c r="U66"/>
  <c r="V66"/>
  <c r="W66"/>
  <c r="T67"/>
  <c r="U67"/>
  <c r="V67"/>
  <c r="W67"/>
  <c r="T68"/>
  <c r="U68"/>
  <c r="V68"/>
  <c r="W68"/>
  <c r="T69"/>
  <c r="U69"/>
  <c r="V69"/>
  <c r="W69"/>
  <c r="T70"/>
  <c r="U70"/>
  <c r="V70"/>
  <c r="W70"/>
  <c r="T71"/>
  <c r="U71"/>
  <c r="V71"/>
  <c r="W71"/>
  <c r="T72"/>
  <c r="U72"/>
  <c r="V72"/>
  <c r="W72"/>
  <c r="T73"/>
  <c r="U73"/>
  <c r="V73"/>
  <c r="W73"/>
  <c r="T74"/>
  <c r="U74"/>
  <c r="V74"/>
  <c r="W74"/>
  <c r="T75"/>
  <c r="U75"/>
  <c r="V75"/>
  <c r="W75"/>
  <c r="T76"/>
  <c r="U76"/>
  <c r="V76"/>
  <c r="W76"/>
  <c r="T77"/>
  <c r="U77"/>
  <c r="V77"/>
  <c r="W77"/>
  <c r="T78"/>
  <c r="U78"/>
  <c r="V78"/>
  <c r="W78"/>
  <c r="T79"/>
  <c r="U79"/>
  <c r="V79"/>
  <c r="W79"/>
  <c r="T80"/>
  <c r="U80"/>
  <c r="V80"/>
  <c r="W80"/>
  <c r="T81"/>
  <c r="U81"/>
  <c r="V81"/>
  <c r="W81"/>
  <c r="T82"/>
  <c r="U82"/>
  <c r="V82"/>
  <c r="W82"/>
  <c r="T83"/>
  <c r="U83"/>
  <c r="V83"/>
  <c r="W83"/>
  <c r="T84"/>
  <c r="U84"/>
  <c r="V84"/>
  <c r="W84"/>
  <c r="T85"/>
  <c r="U85"/>
  <c r="V85"/>
  <c r="W85"/>
  <c r="T86"/>
  <c r="U86"/>
  <c r="V86"/>
  <c r="W86"/>
  <c r="T87"/>
  <c r="U87"/>
  <c r="V87"/>
  <c r="W87"/>
  <c r="T88"/>
  <c r="U88"/>
  <c r="V88"/>
  <c r="W88"/>
  <c r="T89"/>
  <c r="U89"/>
  <c r="V89"/>
  <c r="W89"/>
  <c r="T90"/>
  <c r="U90"/>
  <c r="V90"/>
  <c r="W90"/>
  <c r="T91"/>
  <c r="U91"/>
  <c r="V91"/>
  <c r="W91"/>
  <c r="T92"/>
  <c r="U92"/>
  <c r="V92"/>
  <c r="W92"/>
  <c r="T93"/>
  <c r="U93"/>
  <c r="V93"/>
  <c r="W93"/>
  <c r="T94"/>
  <c r="U94"/>
  <c r="V94"/>
  <c r="W94"/>
  <c r="T95"/>
  <c r="U95"/>
  <c r="V95"/>
  <c r="W95"/>
  <c r="T96"/>
  <c r="U96"/>
  <c r="V96"/>
  <c r="W96"/>
  <c r="T97"/>
  <c r="U97"/>
  <c r="V97"/>
  <c r="W97"/>
  <c r="T98"/>
  <c r="U98"/>
  <c r="V98"/>
  <c r="W98"/>
  <c r="T99"/>
  <c r="U99"/>
  <c r="V99"/>
  <c r="W99"/>
  <c r="T100"/>
  <c r="U100"/>
  <c r="V100"/>
  <c r="W100"/>
  <c r="T101"/>
  <c r="U101"/>
  <c r="V101"/>
  <c r="W101"/>
  <c r="T102"/>
  <c r="U102"/>
  <c r="V102"/>
  <c r="W102"/>
  <c r="T103"/>
  <c r="U103"/>
  <c r="V103"/>
  <c r="W103"/>
  <c r="T104"/>
  <c r="U104"/>
  <c r="V104"/>
  <c r="W104"/>
  <c r="T105"/>
  <c r="U105"/>
  <c r="V105"/>
  <c r="W105"/>
  <c r="T106"/>
  <c r="U106"/>
  <c r="V106"/>
  <c r="W106"/>
  <c r="T107"/>
  <c r="U107"/>
  <c r="V107"/>
  <c r="W107"/>
  <c r="T108"/>
  <c r="U108"/>
  <c r="V108"/>
  <c r="W108"/>
  <c r="T109"/>
  <c r="U109"/>
  <c r="V109"/>
  <c r="W109"/>
  <c r="T110"/>
  <c r="U110"/>
  <c r="V110"/>
  <c r="W110"/>
  <c r="T111"/>
  <c r="U111"/>
  <c r="V111"/>
  <c r="W111"/>
  <c r="T112"/>
  <c r="U112"/>
  <c r="V112"/>
  <c r="W112"/>
  <c r="T113"/>
  <c r="U113"/>
  <c r="V113"/>
  <c r="W113"/>
  <c r="T114"/>
  <c r="U114"/>
  <c r="V114"/>
  <c r="W114"/>
  <c r="T115"/>
  <c r="U115"/>
  <c r="V115"/>
  <c r="W115"/>
  <c r="T116"/>
  <c r="U116"/>
  <c r="V116"/>
  <c r="W116"/>
  <c r="T117"/>
  <c r="U117"/>
  <c r="V117"/>
  <c r="W117"/>
  <c r="T118"/>
  <c r="U118"/>
  <c r="V118"/>
  <c r="W118"/>
  <c r="T119"/>
  <c r="U119"/>
  <c r="V119"/>
  <c r="W119"/>
  <c r="T120"/>
  <c r="U120"/>
  <c r="V120"/>
  <c r="W120"/>
  <c r="T121"/>
  <c r="U121"/>
  <c r="V121"/>
  <c r="W121"/>
  <c r="T122"/>
  <c r="U122"/>
  <c r="V122"/>
  <c r="W122"/>
  <c r="T123"/>
  <c r="U123"/>
  <c r="V123"/>
  <c r="W123"/>
  <c r="T124"/>
  <c r="U124"/>
  <c r="V124"/>
  <c r="W124"/>
  <c r="T125"/>
  <c r="U125"/>
  <c r="V125"/>
  <c r="W125"/>
  <c r="T126"/>
  <c r="U126"/>
  <c r="V126"/>
  <c r="W126"/>
  <c r="T127"/>
  <c r="U127"/>
  <c r="V127"/>
  <c r="W127"/>
  <c r="T128"/>
  <c r="U128"/>
  <c r="V128"/>
  <c r="W128"/>
  <c r="T129"/>
  <c r="U129"/>
  <c r="V129"/>
  <c r="W129"/>
  <c r="T130"/>
  <c r="U130"/>
  <c r="V130"/>
  <c r="W130"/>
  <c r="T131"/>
  <c r="U131"/>
  <c r="V131"/>
  <c r="W131"/>
  <c r="T132"/>
  <c r="U132"/>
  <c r="V132"/>
  <c r="W132"/>
  <c r="T133"/>
  <c r="U133"/>
  <c r="V133"/>
  <c r="W133"/>
  <c r="T134"/>
  <c r="U134"/>
  <c r="V134"/>
  <c r="W134"/>
  <c r="T135"/>
  <c r="U135"/>
  <c r="V135"/>
  <c r="W135"/>
  <c r="T136"/>
  <c r="U136"/>
  <c r="V136"/>
  <c r="W136"/>
  <c r="T137"/>
  <c r="U137"/>
  <c r="V137"/>
  <c r="W137"/>
  <c r="T138"/>
  <c r="U138"/>
  <c r="V138"/>
  <c r="W138"/>
  <c r="T139"/>
  <c r="U139"/>
  <c r="V139"/>
  <c r="W139"/>
  <c r="T140"/>
  <c r="U140"/>
  <c r="V140"/>
  <c r="W140"/>
  <c r="T141"/>
  <c r="U141"/>
  <c r="V141"/>
  <c r="W141"/>
  <c r="T142"/>
  <c r="U142"/>
  <c r="V142"/>
  <c r="W142"/>
  <c r="T143"/>
  <c r="U143"/>
  <c r="V143"/>
  <c r="W143"/>
  <c r="T144"/>
  <c r="U144"/>
  <c r="V144"/>
  <c r="W144"/>
  <c r="T145"/>
  <c r="U145"/>
  <c r="V145"/>
  <c r="W145"/>
  <c r="T146"/>
  <c r="U146"/>
  <c r="V146"/>
  <c r="W146"/>
  <c r="T147"/>
  <c r="U147"/>
  <c r="V147"/>
  <c r="W147"/>
  <c r="T148"/>
  <c r="U148"/>
  <c r="V148"/>
  <c r="W148"/>
  <c r="T149"/>
  <c r="U149"/>
  <c r="V149"/>
  <c r="W149"/>
  <c r="T150"/>
  <c r="U150"/>
  <c r="V150"/>
  <c r="W150"/>
  <c r="T151"/>
  <c r="U151"/>
  <c r="V151"/>
  <c r="W151"/>
  <c r="T152"/>
  <c r="U152"/>
  <c r="V152"/>
  <c r="W152"/>
  <c r="T153"/>
  <c r="U153"/>
  <c r="V153"/>
  <c r="W153"/>
  <c r="T154"/>
  <c r="U154"/>
  <c r="V154"/>
  <c r="W154"/>
  <c r="T155"/>
  <c r="U155"/>
  <c r="V155"/>
  <c r="W155"/>
  <c r="T156"/>
  <c r="U156"/>
  <c r="V156"/>
  <c r="W156"/>
  <c r="T157"/>
  <c r="U157"/>
  <c r="V157"/>
  <c r="W157"/>
  <c r="T158"/>
  <c r="U158"/>
  <c r="V158"/>
  <c r="W158"/>
  <c r="T159"/>
  <c r="U159"/>
  <c r="V159"/>
  <c r="W159"/>
  <c r="T160"/>
  <c r="U160"/>
  <c r="V160"/>
  <c r="W160"/>
  <c r="T161"/>
  <c r="U161"/>
  <c r="V161"/>
  <c r="W161"/>
  <c r="T162"/>
  <c r="U162"/>
  <c r="V162"/>
  <c r="W162"/>
  <c r="T163"/>
  <c r="U163"/>
  <c r="V163"/>
  <c r="W163"/>
  <c r="T164"/>
  <c r="U164"/>
  <c r="V164"/>
  <c r="W164"/>
  <c r="T165"/>
  <c r="U165"/>
  <c r="V165"/>
  <c r="W165"/>
  <c r="T166"/>
  <c r="U166"/>
  <c r="V166"/>
  <c r="W166"/>
  <c r="T167"/>
  <c r="U167"/>
  <c r="V167"/>
  <c r="W167"/>
  <c r="T168"/>
  <c r="U168"/>
  <c r="V168"/>
  <c r="W168"/>
  <c r="T169"/>
  <c r="U169"/>
  <c r="V169"/>
  <c r="W169"/>
  <c r="T170"/>
  <c r="U170"/>
  <c r="V170"/>
  <c r="W170"/>
  <c r="T171"/>
  <c r="U171"/>
  <c r="V171"/>
  <c r="W171"/>
  <c r="T172"/>
  <c r="U172"/>
  <c r="V172"/>
  <c r="W172"/>
  <c r="T173"/>
  <c r="U173"/>
  <c r="V173"/>
  <c r="W173"/>
  <c r="T174"/>
  <c r="U174"/>
  <c r="V174"/>
  <c r="W174"/>
  <c r="T175"/>
  <c r="U175"/>
  <c r="V175"/>
  <c r="W175"/>
  <c r="T176"/>
  <c r="U176"/>
  <c r="V176"/>
  <c r="W176"/>
  <c r="T177"/>
  <c r="U177"/>
  <c r="V177"/>
  <c r="W177"/>
  <c r="T178"/>
  <c r="U178"/>
  <c r="V178"/>
  <c r="W178"/>
  <c r="T179"/>
  <c r="U179"/>
  <c r="V179"/>
  <c r="W179"/>
  <c r="T180"/>
  <c r="U180"/>
  <c r="V180"/>
  <c r="W180"/>
  <c r="T181"/>
  <c r="U181"/>
  <c r="V181"/>
  <c r="W181"/>
  <c r="T182"/>
  <c r="U182"/>
  <c r="V182"/>
  <c r="W182"/>
  <c r="T183"/>
  <c r="U183"/>
  <c r="V183"/>
  <c r="W183"/>
  <c r="T184"/>
  <c r="U184"/>
  <c r="V184"/>
  <c r="W184"/>
  <c r="T185"/>
  <c r="U185"/>
  <c r="V185"/>
  <c r="W185"/>
  <c r="T186"/>
  <c r="U186"/>
  <c r="V186"/>
  <c r="W186"/>
  <c r="T187"/>
  <c r="U187"/>
  <c r="V187"/>
  <c r="W187"/>
  <c r="T188"/>
  <c r="U188"/>
  <c r="V188"/>
  <c r="W188"/>
  <c r="T189"/>
  <c r="U189"/>
  <c r="V189"/>
  <c r="W189"/>
  <c r="T190"/>
  <c r="U190"/>
  <c r="V190"/>
  <c r="W190"/>
  <c r="T191"/>
  <c r="U191"/>
  <c r="V191"/>
  <c r="W191"/>
  <c r="T192"/>
  <c r="U192"/>
  <c r="V192"/>
  <c r="W192"/>
  <c r="T193"/>
  <c r="U193"/>
  <c r="V193"/>
  <c r="W193"/>
  <c r="T194"/>
  <c r="U194"/>
  <c r="V194"/>
  <c r="W194"/>
  <c r="T195"/>
  <c r="U195"/>
  <c r="V195"/>
  <c r="W195"/>
  <c r="T196"/>
  <c r="U196"/>
  <c r="V196"/>
  <c r="W196"/>
  <c r="T197"/>
  <c r="U197"/>
  <c r="V197"/>
  <c r="W197"/>
  <c r="T198"/>
  <c r="U198"/>
  <c r="V198"/>
  <c r="W198"/>
  <c r="T199"/>
  <c r="U199"/>
  <c r="V199"/>
  <c r="W199"/>
  <c r="T200"/>
  <c r="U200"/>
  <c r="V200"/>
  <c r="W200"/>
  <c r="T201"/>
  <c r="U201"/>
  <c r="V201"/>
  <c r="W201"/>
  <c r="T202"/>
  <c r="U202"/>
  <c r="V202"/>
  <c r="W202"/>
  <c r="T203"/>
  <c r="U203"/>
  <c r="V203"/>
  <c r="W203"/>
  <c r="T204"/>
  <c r="U204"/>
  <c r="V204"/>
  <c r="W204"/>
  <c r="T205"/>
  <c r="U205"/>
  <c r="V205"/>
  <c r="W205"/>
  <c r="T206"/>
  <c r="U206"/>
  <c r="V206"/>
  <c r="W206"/>
  <c r="T207"/>
  <c r="U207"/>
  <c r="V207"/>
  <c r="W207"/>
  <c r="T208"/>
  <c r="U208"/>
  <c r="V208"/>
  <c r="W208"/>
  <c r="T209"/>
  <c r="U209"/>
  <c r="V209"/>
  <c r="W209"/>
  <c r="T210"/>
  <c r="U210"/>
  <c r="V210"/>
  <c r="W210"/>
  <c r="T211"/>
  <c r="U211"/>
  <c r="V211"/>
  <c r="W211"/>
  <c r="T212"/>
  <c r="U212"/>
  <c r="V212"/>
  <c r="W212"/>
  <c r="T213"/>
  <c r="U213"/>
  <c r="V213"/>
  <c r="W213"/>
  <c r="T214"/>
  <c r="U214"/>
  <c r="V214"/>
  <c r="W214"/>
  <c r="T215"/>
  <c r="U215"/>
  <c r="V215"/>
  <c r="W215"/>
  <c r="T216"/>
  <c r="U216"/>
  <c r="V216"/>
  <c r="W216"/>
  <c r="T217"/>
  <c r="U217"/>
  <c r="V217"/>
  <c r="W217"/>
  <c r="T218"/>
  <c r="U218"/>
  <c r="V218"/>
  <c r="W218"/>
  <c r="T219"/>
  <c r="U219"/>
  <c r="V219"/>
  <c r="W219"/>
  <c r="T220"/>
  <c r="U220"/>
  <c r="V220"/>
  <c r="W220"/>
  <c r="T221"/>
  <c r="U221"/>
  <c r="V221"/>
  <c r="W221"/>
  <c r="T222"/>
  <c r="U222"/>
  <c r="V222"/>
  <c r="W222"/>
  <c r="T223"/>
  <c r="U223"/>
  <c r="V223"/>
  <c r="W223"/>
  <c r="T224"/>
  <c r="U224"/>
  <c r="V224"/>
  <c r="W224"/>
  <c r="T225"/>
  <c r="U225"/>
  <c r="V225"/>
  <c r="W225"/>
  <c r="T226"/>
  <c r="U226"/>
  <c r="V226"/>
  <c r="W226"/>
  <c r="T227"/>
  <c r="U227"/>
  <c r="V227"/>
  <c r="W227"/>
  <c r="T228"/>
  <c r="U228"/>
  <c r="V228"/>
  <c r="W228"/>
  <c r="T229"/>
  <c r="U229"/>
  <c r="V229"/>
  <c r="W229"/>
  <c r="T230"/>
  <c r="U230"/>
  <c r="V230"/>
  <c r="W230"/>
  <c r="T231"/>
  <c r="U231"/>
  <c r="V231"/>
  <c r="W231"/>
  <c r="T232"/>
  <c r="U232"/>
  <c r="V232"/>
  <c r="W232"/>
  <c r="T233"/>
  <c r="U233"/>
  <c r="V233"/>
  <c r="W233"/>
  <c r="T234"/>
  <c r="U234"/>
  <c r="V234"/>
  <c r="W234"/>
  <c r="T235"/>
  <c r="U235"/>
  <c r="V235"/>
  <c r="W235"/>
  <c r="T236"/>
  <c r="U236"/>
  <c r="V236"/>
  <c r="W236"/>
  <c r="T237"/>
  <c r="U237"/>
  <c r="V237"/>
  <c r="W237"/>
  <c r="T238"/>
  <c r="U238"/>
  <c r="V238"/>
  <c r="W238"/>
  <c r="T239"/>
  <c r="U239"/>
  <c r="V239"/>
  <c r="W239"/>
  <c r="T41"/>
  <c r="G240"/>
  <c r="H43"/>
  <c r="I43"/>
  <c r="J43"/>
  <c r="K43"/>
  <c r="H44"/>
  <c r="I44"/>
  <c r="J44"/>
  <c r="K44"/>
  <c r="H45"/>
  <c r="I45"/>
  <c r="J45"/>
  <c r="K45"/>
  <c r="H46"/>
  <c r="I46"/>
  <c r="J46"/>
  <c r="K46"/>
  <c r="H47"/>
  <c r="I47"/>
  <c r="J47"/>
  <c r="K47"/>
  <c r="H48"/>
  <c r="I48"/>
  <c r="J48"/>
  <c r="K48"/>
  <c r="H49"/>
  <c r="I49"/>
  <c r="J49"/>
  <c r="K49"/>
  <c r="H50"/>
  <c r="I50"/>
  <c r="J50"/>
  <c r="K50"/>
  <c r="H51"/>
  <c r="I51"/>
  <c r="J51"/>
  <c r="K51"/>
  <c r="H52"/>
  <c r="I52"/>
  <c r="J52"/>
  <c r="K52"/>
  <c r="H53"/>
  <c r="I53"/>
  <c r="J53"/>
  <c r="K53"/>
  <c r="H54"/>
  <c r="I54"/>
  <c r="J54"/>
  <c r="K54"/>
  <c r="H55"/>
  <c r="I55"/>
  <c r="J55"/>
  <c r="K55"/>
  <c r="H56"/>
  <c r="I56"/>
  <c r="J56"/>
  <c r="K56"/>
  <c r="H57"/>
  <c r="I57"/>
  <c r="J57"/>
  <c r="K57"/>
  <c r="H58"/>
  <c r="I58"/>
  <c r="J58"/>
  <c r="K58"/>
  <c r="H59"/>
  <c r="I59"/>
  <c r="J59"/>
  <c r="K59"/>
  <c r="H60"/>
  <c r="I60"/>
  <c r="J60"/>
  <c r="K60"/>
  <c r="H61"/>
  <c r="I61"/>
  <c r="J61"/>
  <c r="K61"/>
  <c r="H62"/>
  <c r="I62"/>
  <c r="J62"/>
  <c r="K62"/>
  <c r="H63"/>
  <c r="I63"/>
  <c r="J63"/>
  <c r="K63"/>
  <c r="H64"/>
  <c r="I64"/>
  <c r="J64"/>
  <c r="K64"/>
  <c r="H65"/>
  <c r="I65"/>
  <c r="J65"/>
  <c r="K65"/>
  <c r="H66"/>
  <c r="I66"/>
  <c r="J66"/>
  <c r="K66"/>
  <c r="H67"/>
  <c r="I67"/>
  <c r="J67"/>
  <c r="K67"/>
  <c r="H68"/>
  <c r="I68"/>
  <c r="J68"/>
  <c r="K68"/>
  <c r="H69"/>
  <c r="I69"/>
  <c r="J69"/>
  <c r="K69"/>
  <c r="H70"/>
  <c r="I70"/>
  <c r="J70"/>
  <c r="K70"/>
  <c r="H71"/>
  <c r="I71"/>
  <c r="J71"/>
  <c r="K71"/>
  <c r="H72"/>
  <c r="I72"/>
  <c r="J72"/>
  <c r="K72"/>
  <c r="H73"/>
  <c r="I73"/>
  <c r="J73"/>
  <c r="K73"/>
  <c r="H74"/>
  <c r="I74"/>
  <c r="J74"/>
  <c r="K74"/>
  <c r="H75"/>
  <c r="I75"/>
  <c r="J75"/>
  <c r="K75"/>
  <c r="H76"/>
  <c r="I76"/>
  <c r="J76"/>
  <c r="K76"/>
  <c r="H77"/>
  <c r="I77"/>
  <c r="J77"/>
  <c r="K77"/>
  <c r="H78"/>
  <c r="I78"/>
  <c r="J78"/>
  <c r="K78"/>
  <c r="H79"/>
  <c r="I79"/>
  <c r="J79"/>
  <c r="K79"/>
  <c r="H80"/>
  <c r="I80"/>
  <c r="J80"/>
  <c r="K80"/>
  <c r="H81"/>
  <c r="I81"/>
  <c r="J81"/>
  <c r="K81"/>
  <c r="H82"/>
  <c r="I82"/>
  <c r="J82"/>
  <c r="K82"/>
  <c r="H83"/>
  <c r="I83"/>
  <c r="J83"/>
  <c r="K83"/>
  <c r="H84"/>
  <c r="I84"/>
  <c r="J84"/>
  <c r="K84"/>
  <c r="H85"/>
  <c r="I85"/>
  <c r="J85"/>
  <c r="K85"/>
  <c r="H86"/>
  <c r="I86"/>
  <c r="J86"/>
  <c r="K86"/>
  <c r="H87"/>
  <c r="I87"/>
  <c r="J87"/>
  <c r="K87"/>
  <c r="H88"/>
  <c r="I88"/>
  <c r="J88"/>
  <c r="K88"/>
  <c r="H89"/>
  <c r="I89"/>
  <c r="J89"/>
  <c r="K89"/>
  <c r="H90"/>
  <c r="I90"/>
  <c r="J90"/>
  <c r="K90"/>
  <c r="H91"/>
  <c r="I91"/>
  <c r="J91"/>
  <c r="K91"/>
  <c r="H92"/>
  <c r="I92"/>
  <c r="J92"/>
  <c r="K92"/>
  <c r="H93"/>
  <c r="I93"/>
  <c r="J93"/>
  <c r="K93"/>
  <c r="H94"/>
  <c r="I94"/>
  <c r="J94"/>
  <c r="K94"/>
  <c r="H95"/>
  <c r="I95"/>
  <c r="J95"/>
  <c r="K95"/>
  <c r="H96"/>
  <c r="I96"/>
  <c r="J96"/>
  <c r="K96"/>
  <c r="H97"/>
  <c r="I97"/>
  <c r="J97"/>
  <c r="K97"/>
  <c r="H98"/>
  <c r="I98"/>
  <c r="J98"/>
  <c r="K98"/>
  <c r="H99"/>
  <c r="I99"/>
  <c r="J99"/>
  <c r="K99"/>
  <c r="H100"/>
  <c r="I100"/>
  <c r="J100"/>
  <c r="K100"/>
  <c r="H101"/>
  <c r="I101"/>
  <c r="J101"/>
  <c r="K101"/>
  <c r="H102"/>
  <c r="I102"/>
  <c r="J102"/>
  <c r="K102"/>
  <c r="H103"/>
  <c r="I103"/>
  <c r="J103"/>
  <c r="K103"/>
  <c r="H104"/>
  <c r="I104"/>
  <c r="J104"/>
  <c r="K104"/>
  <c r="H105"/>
  <c r="I105"/>
  <c r="J105"/>
  <c r="K105"/>
  <c r="H106"/>
  <c r="I106"/>
  <c r="J106"/>
  <c r="K106"/>
  <c r="H107"/>
  <c r="I107"/>
  <c r="J107"/>
  <c r="K107"/>
  <c r="H108"/>
  <c r="I108"/>
  <c r="J108"/>
  <c r="K108"/>
  <c r="H109"/>
  <c r="I109"/>
  <c r="J109"/>
  <c r="K109"/>
  <c r="H110"/>
  <c r="I110"/>
  <c r="J110"/>
  <c r="K110"/>
  <c r="H111"/>
  <c r="I111"/>
  <c r="J111"/>
  <c r="K111"/>
  <c r="H112"/>
  <c r="I112"/>
  <c r="J112"/>
  <c r="K112"/>
  <c r="H113"/>
  <c r="I113"/>
  <c r="J113"/>
  <c r="K113"/>
  <c r="H114"/>
  <c r="I114"/>
  <c r="J114"/>
  <c r="K114"/>
  <c r="H115"/>
  <c r="I115"/>
  <c r="J115"/>
  <c r="K115"/>
  <c r="H116"/>
  <c r="I116"/>
  <c r="J116"/>
  <c r="K116"/>
  <c r="H117"/>
  <c r="I117"/>
  <c r="J117"/>
  <c r="K117"/>
  <c r="H118"/>
  <c r="I118"/>
  <c r="J118"/>
  <c r="K118"/>
  <c r="H119"/>
  <c r="I119"/>
  <c r="J119"/>
  <c r="K119"/>
  <c r="H120"/>
  <c r="I120"/>
  <c r="J120"/>
  <c r="K120"/>
  <c r="H121"/>
  <c r="I121"/>
  <c r="J121"/>
  <c r="K121"/>
  <c r="H122"/>
  <c r="I122"/>
  <c r="J122"/>
  <c r="K122"/>
  <c r="H123"/>
  <c r="I123"/>
  <c r="J123"/>
  <c r="K123"/>
  <c r="H124"/>
  <c r="I124"/>
  <c r="J124"/>
  <c r="K124"/>
  <c r="H125"/>
  <c r="I125"/>
  <c r="J125"/>
  <c r="K125"/>
  <c r="H126"/>
  <c r="I126"/>
  <c r="J126"/>
  <c r="K126"/>
  <c r="H127"/>
  <c r="I127"/>
  <c r="J127"/>
  <c r="K127"/>
  <c r="H128"/>
  <c r="I128"/>
  <c r="J128"/>
  <c r="K128"/>
  <c r="H129"/>
  <c r="I129"/>
  <c r="J129"/>
  <c r="K129"/>
  <c r="H130"/>
  <c r="I130"/>
  <c r="J130"/>
  <c r="K130"/>
  <c r="H131"/>
  <c r="I131"/>
  <c r="J131"/>
  <c r="K131"/>
  <c r="H132"/>
  <c r="I132"/>
  <c r="J132"/>
  <c r="K132"/>
  <c r="H133"/>
  <c r="I133"/>
  <c r="J133"/>
  <c r="K133"/>
  <c r="H134"/>
  <c r="I134"/>
  <c r="J134"/>
  <c r="K134"/>
  <c r="H135"/>
  <c r="I135"/>
  <c r="J135"/>
  <c r="K135"/>
  <c r="H136"/>
  <c r="I136"/>
  <c r="J136"/>
  <c r="K136"/>
  <c r="H137"/>
  <c r="I137"/>
  <c r="J137"/>
  <c r="K137"/>
  <c r="H138"/>
  <c r="I138"/>
  <c r="J138"/>
  <c r="K138"/>
  <c r="H139"/>
  <c r="I139"/>
  <c r="J139"/>
  <c r="K139"/>
  <c r="H140"/>
  <c r="I140"/>
  <c r="J140"/>
  <c r="K140"/>
  <c r="H141"/>
  <c r="I141"/>
  <c r="J141"/>
  <c r="K141"/>
  <c r="H142"/>
  <c r="I142"/>
  <c r="J142"/>
  <c r="K142"/>
  <c r="H143"/>
  <c r="I143"/>
  <c r="J143"/>
  <c r="K143"/>
  <c r="H144"/>
  <c r="I144"/>
  <c r="J144"/>
  <c r="K144"/>
  <c r="H145"/>
  <c r="I145"/>
  <c r="J145"/>
  <c r="K145"/>
  <c r="H146"/>
  <c r="I146"/>
  <c r="J146"/>
  <c r="K146"/>
  <c r="H147"/>
  <c r="I147"/>
  <c r="J147"/>
  <c r="K147"/>
  <c r="H148"/>
  <c r="I148"/>
  <c r="J148"/>
  <c r="K148"/>
  <c r="H149"/>
  <c r="I149"/>
  <c r="J149"/>
  <c r="K149"/>
  <c r="H150"/>
  <c r="I150"/>
  <c r="J150"/>
  <c r="K150"/>
  <c r="H151"/>
  <c r="I151"/>
  <c r="J151"/>
  <c r="K151"/>
  <c r="H152"/>
  <c r="I152"/>
  <c r="J152"/>
  <c r="K152"/>
  <c r="H153"/>
  <c r="I153"/>
  <c r="J153"/>
  <c r="K153"/>
  <c r="H154"/>
  <c r="I154"/>
  <c r="J154"/>
  <c r="K154"/>
  <c r="H155"/>
  <c r="I155"/>
  <c r="J155"/>
  <c r="K155"/>
  <c r="H156"/>
  <c r="I156"/>
  <c r="J156"/>
  <c r="K156"/>
  <c r="H157"/>
  <c r="I157"/>
  <c r="J157"/>
  <c r="K157"/>
  <c r="H158"/>
  <c r="I158"/>
  <c r="J158"/>
  <c r="K158"/>
  <c r="H159"/>
  <c r="I159"/>
  <c r="J159"/>
  <c r="K159"/>
  <c r="H160"/>
  <c r="I160"/>
  <c r="J160"/>
  <c r="K160"/>
  <c r="H161"/>
  <c r="I161"/>
  <c r="J161"/>
  <c r="K161"/>
  <c r="H162"/>
  <c r="I162"/>
  <c r="J162"/>
  <c r="K162"/>
  <c r="H163"/>
  <c r="I163"/>
  <c r="J163"/>
  <c r="K163"/>
  <c r="H164"/>
  <c r="I164"/>
  <c r="J164"/>
  <c r="K164"/>
  <c r="H165"/>
  <c r="I165"/>
  <c r="J165"/>
  <c r="K165"/>
  <c r="H166"/>
  <c r="I166"/>
  <c r="J166"/>
  <c r="K166"/>
  <c r="H167"/>
  <c r="I167"/>
  <c r="J167"/>
  <c r="K167"/>
  <c r="H168"/>
  <c r="I168"/>
  <c r="J168"/>
  <c r="K168"/>
  <c r="H169"/>
  <c r="I169"/>
  <c r="J169"/>
  <c r="K169"/>
  <c r="H170"/>
  <c r="I170"/>
  <c r="J170"/>
  <c r="K170"/>
  <c r="H171"/>
  <c r="I171"/>
  <c r="J171"/>
  <c r="K171"/>
  <c r="H172"/>
  <c r="I172"/>
  <c r="J172"/>
  <c r="K172"/>
  <c r="H173"/>
  <c r="I173"/>
  <c r="J173"/>
  <c r="K173"/>
  <c r="H174"/>
  <c r="I174"/>
  <c r="J174"/>
  <c r="K174"/>
  <c r="H175"/>
  <c r="I175"/>
  <c r="J175"/>
  <c r="K175"/>
  <c r="H176"/>
  <c r="I176"/>
  <c r="J176"/>
  <c r="K176"/>
  <c r="H177"/>
  <c r="I177"/>
  <c r="J177"/>
  <c r="K177"/>
  <c r="H178"/>
  <c r="I178"/>
  <c r="J178"/>
  <c r="K178"/>
  <c r="H179"/>
  <c r="I179"/>
  <c r="J179"/>
  <c r="K179"/>
  <c r="H180"/>
  <c r="I180"/>
  <c r="J180"/>
  <c r="K180"/>
  <c r="H181"/>
  <c r="I181"/>
  <c r="J181"/>
  <c r="K181"/>
  <c r="H182"/>
  <c r="I182"/>
  <c r="J182"/>
  <c r="K182"/>
  <c r="H183"/>
  <c r="I183"/>
  <c r="J183"/>
  <c r="K183"/>
  <c r="H184"/>
  <c r="I184"/>
  <c r="J184"/>
  <c r="K184"/>
  <c r="H185"/>
  <c r="I185"/>
  <c r="J185"/>
  <c r="K185"/>
  <c r="H186"/>
  <c r="I186"/>
  <c r="J186"/>
  <c r="K186"/>
  <c r="H187"/>
  <c r="I187"/>
  <c r="J187"/>
  <c r="K187"/>
  <c r="H188"/>
  <c r="I188"/>
  <c r="J188"/>
  <c r="K188"/>
  <c r="H189"/>
  <c r="I189"/>
  <c r="J189"/>
  <c r="K189"/>
  <c r="H190"/>
  <c r="I190"/>
  <c r="J190"/>
  <c r="K190"/>
  <c r="H191"/>
  <c r="I191"/>
  <c r="J191"/>
  <c r="K191"/>
  <c r="H192"/>
  <c r="I192"/>
  <c r="J192"/>
  <c r="K192"/>
  <c r="H193"/>
  <c r="I193"/>
  <c r="J193"/>
  <c r="K193"/>
  <c r="H194"/>
  <c r="I194"/>
  <c r="J194"/>
  <c r="K194"/>
  <c r="H195"/>
  <c r="I195"/>
  <c r="J195"/>
  <c r="K195"/>
  <c r="H196"/>
  <c r="I196"/>
  <c r="J196"/>
  <c r="K196"/>
  <c r="H197"/>
  <c r="I197"/>
  <c r="J197"/>
  <c r="K197"/>
  <c r="H198"/>
  <c r="I198"/>
  <c r="J198"/>
  <c r="K198"/>
  <c r="H199"/>
  <c r="I199"/>
  <c r="J199"/>
  <c r="K199"/>
  <c r="H200"/>
  <c r="I200"/>
  <c r="J200"/>
  <c r="K200"/>
  <c r="H201"/>
  <c r="I201"/>
  <c r="J201"/>
  <c r="K201"/>
  <c r="H202"/>
  <c r="I202"/>
  <c r="J202"/>
  <c r="K202"/>
  <c r="H203"/>
  <c r="I203"/>
  <c r="J203"/>
  <c r="K203"/>
  <c r="H204"/>
  <c r="I204"/>
  <c r="J204"/>
  <c r="K204"/>
  <c r="H205"/>
  <c r="I205"/>
  <c r="J205"/>
  <c r="K205"/>
  <c r="H206"/>
  <c r="I206"/>
  <c r="J206"/>
  <c r="K206"/>
  <c r="H207"/>
  <c r="I207"/>
  <c r="J207"/>
  <c r="K207"/>
  <c r="H208"/>
  <c r="I208"/>
  <c r="J208"/>
  <c r="K208"/>
  <c r="H209"/>
  <c r="I209"/>
  <c r="J209"/>
  <c r="K209"/>
  <c r="H210"/>
  <c r="I210"/>
  <c r="J210"/>
  <c r="K210"/>
  <c r="H211"/>
  <c r="I211"/>
  <c r="J211"/>
  <c r="K211"/>
  <c r="H212"/>
  <c r="I212"/>
  <c r="J212"/>
  <c r="K212"/>
  <c r="H213"/>
  <c r="I213"/>
  <c r="J213"/>
  <c r="K213"/>
  <c r="H214"/>
  <c r="I214"/>
  <c r="J214"/>
  <c r="K214"/>
  <c r="H215"/>
  <c r="I215"/>
  <c r="J215"/>
  <c r="K215"/>
  <c r="H216"/>
  <c r="I216"/>
  <c r="J216"/>
  <c r="K216"/>
  <c r="H217"/>
  <c r="I217"/>
  <c r="J217"/>
  <c r="K217"/>
  <c r="H218"/>
  <c r="I218"/>
  <c r="J218"/>
  <c r="K218"/>
  <c r="H219"/>
  <c r="I219"/>
  <c r="J219"/>
  <c r="K219"/>
  <c r="H220"/>
  <c r="I220"/>
  <c r="J220"/>
  <c r="K220"/>
  <c r="H221"/>
  <c r="I221"/>
  <c r="J221"/>
  <c r="K221"/>
  <c r="H222"/>
  <c r="I222"/>
  <c r="J222"/>
  <c r="K222"/>
  <c r="H223"/>
  <c r="I223"/>
  <c r="J223"/>
  <c r="K223"/>
  <c r="H224"/>
  <c r="I224"/>
  <c r="J224"/>
  <c r="K224"/>
  <c r="H225"/>
  <c r="I225"/>
  <c r="J225"/>
  <c r="K225"/>
  <c r="H226"/>
  <c r="I226"/>
  <c r="J226"/>
  <c r="K226"/>
  <c r="H227"/>
  <c r="I227"/>
  <c r="J227"/>
  <c r="K227"/>
  <c r="H228"/>
  <c r="I228"/>
  <c r="J228"/>
  <c r="K228"/>
  <c r="H229"/>
  <c r="I229"/>
  <c r="J229"/>
  <c r="K229"/>
  <c r="H230"/>
  <c r="I230"/>
  <c r="J230"/>
  <c r="K230"/>
  <c r="H231"/>
  <c r="I231"/>
  <c r="J231"/>
  <c r="K231"/>
  <c r="H232"/>
  <c r="I232"/>
  <c r="J232"/>
  <c r="K232"/>
  <c r="H233"/>
  <c r="I233"/>
  <c r="J233"/>
  <c r="K233"/>
  <c r="H234"/>
  <c r="I234"/>
  <c r="J234"/>
  <c r="K234"/>
  <c r="H235"/>
  <c r="I235"/>
  <c r="J235"/>
  <c r="K235"/>
  <c r="H236"/>
  <c r="I236"/>
  <c r="J236"/>
  <c r="K236"/>
  <c r="H237"/>
  <c r="I237"/>
  <c r="J237"/>
  <c r="K237"/>
  <c r="H238"/>
  <c r="I238"/>
  <c r="J238"/>
  <c r="K238"/>
  <c r="H239"/>
  <c r="I239"/>
  <c r="J239"/>
  <c r="K239"/>
  <c r="S35"/>
  <c r="T8"/>
  <c r="U8"/>
  <c r="V8"/>
  <c r="W8"/>
  <c r="T9"/>
  <c r="U9"/>
  <c r="V9"/>
  <c r="W9"/>
  <c r="T10"/>
  <c r="U10"/>
  <c r="V10"/>
  <c r="W10"/>
  <c r="T11"/>
  <c r="U11"/>
  <c r="V11"/>
  <c r="W11"/>
  <c r="T12"/>
  <c r="U12"/>
  <c r="V12"/>
  <c r="W12"/>
  <c r="T13"/>
  <c r="U13"/>
  <c r="V13"/>
  <c r="W13"/>
  <c r="T14"/>
  <c r="U14"/>
  <c r="V14"/>
  <c r="W14"/>
  <c r="T15"/>
  <c r="U15"/>
  <c r="V15"/>
  <c r="W15"/>
  <c r="T16"/>
  <c r="U16"/>
  <c r="V16"/>
  <c r="W16"/>
  <c r="T17"/>
  <c r="U17"/>
  <c r="V17"/>
  <c r="W17"/>
  <c r="T18"/>
  <c r="U18"/>
  <c r="V18"/>
  <c r="W18"/>
  <c r="T19"/>
  <c r="U19"/>
  <c r="V19"/>
  <c r="W19"/>
  <c r="T20"/>
  <c r="U20"/>
  <c r="V20"/>
  <c r="W20"/>
  <c r="T21"/>
  <c r="U21"/>
  <c r="V21"/>
  <c r="W21"/>
  <c r="T22"/>
  <c r="U22"/>
  <c r="V22"/>
  <c r="W22"/>
  <c r="T23"/>
  <c r="U23"/>
  <c r="V23"/>
  <c r="W23"/>
  <c r="T24"/>
  <c r="U24"/>
  <c r="V24"/>
  <c r="W24"/>
  <c r="T25"/>
  <c r="U25"/>
  <c r="V25"/>
  <c r="W25"/>
  <c r="T26"/>
  <c r="U26"/>
  <c r="V26"/>
  <c r="W26"/>
  <c r="T27"/>
  <c r="U27"/>
  <c r="V27"/>
  <c r="W27"/>
  <c r="T28"/>
  <c r="U28"/>
  <c r="V28"/>
  <c r="W28"/>
  <c r="T29"/>
  <c r="U29"/>
  <c r="V29"/>
  <c r="W29"/>
  <c r="T30"/>
  <c r="U30"/>
  <c r="V30"/>
  <c r="W30"/>
  <c r="T31"/>
  <c r="U31"/>
  <c r="V31"/>
  <c r="W31"/>
  <c r="T32"/>
  <c r="U32"/>
  <c r="V32"/>
  <c r="W32"/>
  <c r="T33"/>
  <c r="U33"/>
  <c r="V33"/>
  <c r="W33"/>
  <c r="T34"/>
  <c r="U34"/>
  <c r="V34"/>
  <c r="W34"/>
  <c r="G35"/>
  <c r="H8"/>
  <c r="I8"/>
  <c r="J8"/>
  <c r="K8"/>
  <c r="H9"/>
  <c r="I9"/>
  <c r="J9"/>
  <c r="K9"/>
  <c r="H10"/>
  <c r="I10"/>
  <c r="J10"/>
  <c r="K10"/>
  <c r="H11"/>
  <c r="I11"/>
  <c r="J11"/>
  <c r="K11"/>
  <c r="H12"/>
  <c r="I12"/>
  <c r="J12"/>
  <c r="K12"/>
  <c r="H13"/>
  <c r="I13"/>
  <c r="J13"/>
  <c r="K13"/>
  <c r="H14"/>
  <c r="I14"/>
  <c r="J14"/>
  <c r="K14"/>
  <c r="H15"/>
  <c r="I15"/>
  <c r="J15"/>
  <c r="K15"/>
  <c r="H16"/>
  <c r="I16"/>
  <c r="J16"/>
  <c r="K16"/>
  <c r="H17"/>
  <c r="I17"/>
  <c r="J17"/>
  <c r="K17"/>
  <c r="H18"/>
  <c r="I18"/>
  <c r="J18"/>
  <c r="K18"/>
  <c r="H19"/>
  <c r="I19"/>
  <c r="J19"/>
  <c r="K19"/>
  <c r="H20"/>
  <c r="I20"/>
  <c r="J20"/>
  <c r="K20"/>
  <c r="H21"/>
  <c r="I21"/>
  <c r="J21"/>
  <c r="K21"/>
  <c r="H22"/>
  <c r="I22"/>
  <c r="J22"/>
  <c r="K22"/>
  <c r="H23"/>
  <c r="I23"/>
  <c r="J23"/>
  <c r="K23"/>
  <c r="H24"/>
  <c r="I24"/>
  <c r="J24"/>
  <c r="K24"/>
  <c r="H25"/>
  <c r="I25"/>
  <c r="J25"/>
  <c r="K25"/>
  <c r="H26"/>
  <c r="I26"/>
  <c r="J26"/>
  <c r="K26"/>
  <c r="H27"/>
  <c r="I27"/>
  <c r="J27"/>
  <c r="K27"/>
  <c r="H28"/>
  <c r="I28"/>
  <c r="J28"/>
  <c r="K28"/>
  <c r="H29"/>
  <c r="I29"/>
  <c r="J29"/>
  <c r="K29"/>
  <c r="H30"/>
  <c r="I30"/>
  <c r="J30"/>
  <c r="K30"/>
  <c r="H31"/>
  <c r="I31"/>
  <c r="J31"/>
  <c r="K31"/>
  <c r="H32"/>
  <c r="I32"/>
  <c r="J32"/>
  <c r="K32"/>
  <c r="H33"/>
  <c r="I33"/>
  <c r="J33"/>
  <c r="K33"/>
  <c r="H34"/>
  <c r="I34"/>
  <c r="J34"/>
  <c r="K34"/>
  <c r="K7" i="135"/>
  <c r="J7"/>
  <c r="I7"/>
  <c r="H7"/>
  <c r="K6"/>
  <c r="J6"/>
  <c r="I6"/>
  <c r="H6"/>
  <c r="W7"/>
  <c r="V7"/>
  <c r="U7"/>
  <c r="T7"/>
  <c r="W6"/>
  <c r="V6"/>
  <c r="U6"/>
  <c r="T6"/>
  <c r="K42" i="134"/>
  <c r="J42"/>
  <c r="I42"/>
  <c r="H42"/>
  <c r="K41"/>
  <c r="J41"/>
  <c r="I41"/>
  <c r="H41"/>
  <c r="K7"/>
  <c r="J7"/>
  <c r="I7"/>
  <c r="H7"/>
  <c r="K6"/>
  <c r="J6"/>
  <c r="I6"/>
  <c r="H6"/>
  <c r="W42"/>
  <c r="V42"/>
  <c r="U42"/>
  <c r="T42"/>
  <c r="W41"/>
  <c r="V41"/>
  <c r="U41"/>
  <c r="W7"/>
  <c r="V7"/>
  <c r="U7"/>
  <c r="T7"/>
  <c r="W6"/>
  <c r="V6"/>
  <c r="U6"/>
  <c r="T6"/>
  <c r="J114" i="147"/>
  <c r="I114"/>
  <c r="H114"/>
  <c r="G114"/>
  <c r="G113"/>
  <c r="F113"/>
  <c r="E113"/>
  <c r="J113"/>
  <c r="D113"/>
  <c r="C113"/>
  <c r="B113"/>
  <c r="J112"/>
  <c r="I112"/>
  <c r="H112"/>
  <c r="G112"/>
  <c r="J111"/>
  <c r="I111"/>
  <c r="H111"/>
  <c r="G111"/>
  <c r="J110"/>
  <c r="I110"/>
  <c r="H110"/>
  <c r="G110"/>
  <c r="J109"/>
  <c r="I109"/>
  <c r="H109"/>
  <c r="G109"/>
  <c r="J108"/>
  <c r="I108"/>
  <c r="H108"/>
  <c r="G108"/>
  <c r="J107"/>
  <c r="I107"/>
  <c r="H107"/>
  <c r="G107"/>
  <c r="J106"/>
  <c r="I106"/>
  <c r="H106"/>
  <c r="G106"/>
  <c r="J105"/>
  <c r="I105"/>
  <c r="H105"/>
  <c r="G105"/>
  <c r="J104"/>
  <c r="I104"/>
  <c r="H104"/>
  <c r="G104"/>
  <c r="J103"/>
  <c r="I103"/>
  <c r="H103"/>
  <c r="G103"/>
  <c r="J102"/>
  <c r="I102"/>
  <c r="H102"/>
  <c r="G102"/>
  <c r="J101"/>
  <c r="I101"/>
  <c r="H101"/>
  <c r="G101"/>
  <c r="H97"/>
  <c r="G97"/>
  <c r="F97"/>
  <c r="E97"/>
  <c r="J97"/>
  <c r="D97"/>
  <c r="C97"/>
  <c r="B97"/>
  <c r="J96"/>
  <c r="I96"/>
  <c r="H96"/>
  <c r="G96"/>
  <c r="J95"/>
  <c r="I95"/>
  <c r="H95"/>
  <c r="G95"/>
  <c r="J94"/>
  <c r="I94"/>
  <c r="H94"/>
  <c r="G94"/>
  <c r="J93"/>
  <c r="I93"/>
  <c r="H93"/>
  <c r="G93"/>
  <c r="J92"/>
  <c r="I92"/>
  <c r="H92"/>
  <c r="G92"/>
  <c r="J91"/>
  <c r="I91"/>
  <c r="H91"/>
  <c r="G91"/>
  <c r="J90"/>
  <c r="I90"/>
  <c r="H90"/>
  <c r="G90"/>
  <c r="J89"/>
  <c r="I89"/>
  <c r="H89"/>
  <c r="G89"/>
  <c r="J88"/>
  <c r="I88"/>
  <c r="H88"/>
  <c r="G88"/>
  <c r="J87"/>
  <c r="I87"/>
  <c r="H87"/>
  <c r="G87"/>
  <c r="J86"/>
  <c r="I86"/>
  <c r="H86"/>
  <c r="G86"/>
  <c r="J85"/>
  <c r="I85"/>
  <c r="H85"/>
  <c r="G85"/>
  <c r="I81"/>
  <c r="H81"/>
  <c r="F81"/>
  <c r="E81"/>
  <c r="D81"/>
  <c r="C81"/>
  <c r="B81"/>
  <c r="G81"/>
  <c r="J80"/>
  <c r="I80"/>
  <c r="H80"/>
  <c r="G80"/>
  <c r="J79"/>
  <c r="I79"/>
  <c r="H79"/>
  <c r="G79"/>
  <c r="J78"/>
  <c r="I78"/>
  <c r="H78"/>
  <c r="G78"/>
  <c r="J77"/>
  <c r="I77"/>
  <c r="H77"/>
  <c r="G77"/>
  <c r="J76"/>
  <c r="I76"/>
  <c r="H76"/>
  <c r="G76"/>
  <c r="J75"/>
  <c r="I75"/>
  <c r="H75"/>
  <c r="G75"/>
  <c r="J74"/>
  <c r="I74"/>
  <c r="H74"/>
  <c r="G74"/>
  <c r="J73"/>
  <c r="I73"/>
  <c r="H73"/>
  <c r="G73"/>
  <c r="J72"/>
  <c r="I72"/>
  <c r="H72"/>
  <c r="G72"/>
  <c r="J71"/>
  <c r="I71"/>
  <c r="H71"/>
  <c r="G71"/>
  <c r="J70"/>
  <c r="I70"/>
  <c r="H70"/>
  <c r="G70"/>
  <c r="J69"/>
  <c r="I69"/>
  <c r="H69"/>
  <c r="G69"/>
  <c r="F65"/>
  <c r="I65"/>
  <c r="E65"/>
  <c r="D65"/>
  <c r="C65"/>
  <c r="B65"/>
  <c r="J64"/>
  <c r="I64"/>
  <c r="H64"/>
  <c r="G64"/>
  <c r="J63"/>
  <c r="I63"/>
  <c r="H63"/>
  <c r="G63"/>
  <c r="J62"/>
  <c r="I62"/>
  <c r="H62"/>
  <c r="G62"/>
  <c r="J61"/>
  <c r="I61"/>
  <c r="H61"/>
  <c r="G61"/>
  <c r="J60"/>
  <c r="I60"/>
  <c r="H60"/>
  <c r="G60"/>
  <c r="J59"/>
  <c r="I59"/>
  <c r="H59"/>
  <c r="G59"/>
  <c r="J58"/>
  <c r="I58"/>
  <c r="H58"/>
  <c r="G58"/>
  <c r="J57"/>
  <c r="I57"/>
  <c r="H57"/>
  <c r="G57"/>
  <c r="J56"/>
  <c r="I56"/>
  <c r="H56"/>
  <c r="G56"/>
  <c r="J55"/>
  <c r="I55"/>
  <c r="H55"/>
  <c r="G55"/>
  <c r="J54"/>
  <c r="I54"/>
  <c r="H54"/>
  <c r="G54"/>
  <c r="J53"/>
  <c r="I53"/>
  <c r="H53"/>
  <c r="G53"/>
  <c r="F49"/>
  <c r="G49"/>
  <c r="J49"/>
  <c r="E49"/>
  <c r="D49"/>
  <c r="C49"/>
  <c r="B49"/>
  <c r="J48"/>
  <c r="I48"/>
  <c r="H48"/>
  <c r="G48"/>
  <c r="J47"/>
  <c r="I47"/>
  <c r="H47"/>
  <c r="G47"/>
  <c r="J46"/>
  <c r="I46"/>
  <c r="H46"/>
  <c r="G46"/>
  <c r="J45"/>
  <c r="I45"/>
  <c r="H45"/>
  <c r="G45"/>
  <c r="J44"/>
  <c r="I44"/>
  <c r="H44"/>
  <c r="G44"/>
  <c r="J43"/>
  <c r="I43"/>
  <c r="H43"/>
  <c r="G43"/>
  <c r="J42"/>
  <c r="I42"/>
  <c r="H42"/>
  <c r="G42"/>
  <c r="J41"/>
  <c r="I41"/>
  <c r="H41"/>
  <c r="G41"/>
  <c r="J40"/>
  <c r="I40"/>
  <c r="H40"/>
  <c r="G40"/>
  <c r="J39"/>
  <c r="I39"/>
  <c r="H39"/>
  <c r="G39"/>
  <c r="J38"/>
  <c r="I38"/>
  <c r="H38"/>
  <c r="G38"/>
  <c r="J37"/>
  <c r="I37"/>
  <c r="H37"/>
  <c r="G37"/>
  <c r="H33"/>
  <c r="F33"/>
  <c r="G33"/>
  <c r="J33"/>
  <c r="E33"/>
  <c r="D33"/>
  <c r="C33"/>
  <c r="B33"/>
  <c r="J32"/>
  <c r="I32"/>
  <c r="H32"/>
  <c r="G32"/>
  <c r="J31"/>
  <c r="I31"/>
  <c r="H31"/>
  <c r="G31"/>
  <c r="J30"/>
  <c r="I30"/>
  <c r="H30"/>
  <c r="G30"/>
  <c r="J29"/>
  <c r="I29"/>
  <c r="H29"/>
  <c r="G29"/>
  <c r="J28"/>
  <c r="I28"/>
  <c r="H28"/>
  <c r="G28"/>
  <c r="J27"/>
  <c r="I27"/>
  <c r="H27"/>
  <c r="G27"/>
  <c r="J26"/>
  <c r="I26"/>
  <c r="H26"/>
  <c r="G26"/>
  <c r="J25"/>
  <c r="I25"/>
  <c r="H25"/>
  <c r="G25"/>
  <c r="J24"/>
  <c r="I24"/>
  <c r="H24"/>
  <c r="G24"/>
  <c r="J23"/>
  <c r="I23"/>
  <c r="H23"/>
  <c r="G23"/>
  <c r="J22"/>
  <c r="I22"/>
  <c r="H22"/>
  <c r="G22"/>
  <c r="J21"/>
  <c r="I21"/>
  <c r="H21"/>
  <c r="G21"/>
  <c r="I17"/>
  <c r="F17"/>
  <c r="H17"/>
  <c r="E17"/>
  <c r="D17"/>
  <c r="C17"/>
  <c r="B17"/>
  <c r="G17"/>
  <c r="J16"/>
  <c r="I16"/>
  <c r="H16"/>
  <c r="G16"/>
  <c r="J15"/>
  <c r="I15"/>
  <c r="H15"/>
  <c r="G15"/>
  <c r="J14"/>
  <c r="I14"/>
  <c r="H14"/>
  <c r="G14"/>
  <c r="J13"/>
  <c r="I13"/>
  <c r="H13"/>
  <c r="G13"/>
  <c r="J12"/>
  <c r="I12"/>
  <c r="H12"/>
  <c r="G12"/>
  <c r="J11"/>
  <c r="I11"/>
  <c r="H11"/>
  <c r="G11"/>
  <c r="J10"/>
  <c r="I10"/>
  <c r="H10"/>
  <c r="G10"/>
  <c r="J9"/>
  <c r="I9"/>
  <c r="H9"/>
  <c r="G9"/>
  <c r="J8"/>
  <c r="I8"/>
  <c r="H8"/>
  <c r="G8"/>
  <c r="J7"/>
  <c r="I7"/>
  <c r="H7"/>
  <c r="G7"/>
  <c r="J6"/>
  <c r="I6"/>
  <c r="H6"/>
  <c r="G6"/>
  <c r="J5"/>
  <c r="I5"/>
  <c r="H5"/>
  <c r="G5"/>
  <c r="G114" i="132"/>
  <c r="F114"/>
  <c r="E114"/>
  <c r="J114"/>
  <c r="D114"/>
  <c r="C114"/>
  <c r="B114"/>
  <c r="J113"/>
  <c r="I113"/>
  <c r="H113"/>
  <c r="G113"/>
  <c r="J112"/>
  <c r="I112"/>
  <c r="H112"/>
  <c r="G112"/>
  <c r="J111"/>
  <c r="I111"/>
  <c r="H111"/>
  <c r="G111"/>
  <c r="J110"/>
  <c r="I110"/>
  <c r="H110"/>
  <c r="G110"/>
  <c r="J109"/>
  <c r="I109"/>
  <c r="H109"/>
  <c r="G109"/>
  <c r="J108"/>
  <c r="I108"/>
  <c r="H108"/>
  <c r="G108"/>
  <c r="J107"/>
  <c r="I107"/>
  <c r="H107"/>
  <c r="G107"/>
  <c r="J106"/>
  <c r="I106"/>
  <c r="H106"/>
  <c r="G106"/>
  <c r="J105"/>
  <c r="I105"/>
  <c r="H105"/>
  <c r="G105"/>
  <c r="J104"/>
  <c r="I104"/>
  <c r="H104"/>
  <c r="G104"/>
  <c r="J103"/>
  <c r="I103"/>
  <c r="H103"/>
  <c r="G103"/>
  <c r="J102"/>
  <c r="I102"/>
  <c r="H102"/>
  <c r="G102"/>
  <c r="H98"/>
  <c r="F98"/>
  <c r="J98"/>
  <c r="E98"/>
  <c r="D98"/>
  <c r="C98"/>
  <c r="B98"/>
  <c r="J97"/>
  <c r="I97"/>
  <c r="H97"/>
  <c r="G97"/>
  <c r="J96"/>
  <c r="I96"/>
  <c r="H96"/>
  <c r="G96"/>
  <c r="J95"/>
  <c r="I95"/>
  <c r="H95"/>
  <c r="G95"/>
  <c r="J94"/>
  <c r="I94"/>
  <c r="H94"/>
  <c r="G94"/>
  <c r="J93"/>
  <c r="I93"/>
  <c r="H93"/>
  <c r="G93"/>
  <c r="J92"/>
  <c r="I92"/>
  <c r="H92"/>
  <c r="G92"/>
  <c r="J91"/>
  <c r="I91"/>
  <c r="H91"/>
  <c r="G91"/>
  <c r="J90"/>
  <c r="I90"/>
  <c r="H90"/>
  <c r="G90"/>
  <c r="J89"/>
  <c r="I89"/>
  <c r="H89"/>
  <c r="G89"/>
  <c r="J88"/>
  <c r="I88"/>
  <c r="H88"/>
  <c r="G88"/>
  <c r="J87"/>
  <c r="I87"/>
  <c r="H87"/>
  <c r="G87"/>
  <c r="J86"/>
  <c r="I86"/>
  <c r="H86"/>
  <c r="G86"/>
  <c r="I82"/>
  <c r="H82"/>
  <c r="F82"/>
  <c r="G82"/>
  <c r="J82"/>
  <c r="E82"/>
  <c r="D82"/>
  <c r="C82"/>
  <c r="B82"/>
  <c r="J81"/>
  <c r="I81"/>
  <c r="H81"/>
  <c r="G81"/>
  <c r="J80"/>
  <c r="I80"/>
  <c r="H80"/>
  <c r="G80"/>
  <c r="J79"/>
  <c r="I79"/>
  <c r="H79"/>
  <c r="G79"/>
  <c r="J78"/>
  <c r="I78"/>
  <c r="H78"/>
  <c r="G78"/>
  <c r="J77"/>
  <c r="I77"/>
  <c r="H77"/>
  <c r="G77"/>
  <c r="J76"/>
  <c r="I76"/>
  <c r="H76"/>
  <c r="G76"/>
  <c r="J75"/>
  <c r="I75"/>
  <c r="H75"/>
  <c r="G75"/>
  <c r="J74"/>
  <c r="I74"/>
  <c r="H74"/>
  <c r="G74"/>
  <c r="J73"/>
  <c r="I73"/>
  <c r="H73"/>
  <c r="G73"/>
  <c r="J72"/>
  <c r="I72"/>
  <c r="H72"/>
  <c r="G72"/>
  <c r="J71"/>
  <c r="I71"/>
  <c r="H71"/>
  <c r="G71"/>
  <c r="J70"/>
  <c r="I70"/>
  <c r="H70"/>
  <c r="G70"/>
  <c r="F66"/>
  <c r="E66"/>
  <c r="J66"/>
  <c r="D66"/>
  <c r="I66"/>
  <c r="C66"/>
  <c r="B66"/>
  <c r="J65"/>
  <c r="I65"/>
  <c r="H65"/>
  <c r="G65"/>
  <c r="J64"/>
  <c r="I64"/>
  <c r="H64"/>
  <c r="G64"/>
  <c r="J63"/>
  <c r="I63"/>
  <c r="H63"/>
  <c r="G63"/>
  <c r="J62"/>
  <c r="I62"/>
  <c r="H62"/>
  <c r="G62"/>
  <c r="J61"/>
  <c r="I61"/>
  <c r="H61"/>
  <c r="G61"/>
  <c r="J60"/>
  <c r="I60"/>
  <c r="H60"/>
  <c r="G60"/>
  <c r="J59"/>
  <c r="I59"/>
  <c r="H59"/>
  <c r="G59"/>
  <c r="J58"/>
  <c r="I58"/>
  <c r="H58"/>
  <c r="G58"/>
  <c r="J57"/>
  <c r="I57"/>
  <c r="H57"/>
  <c r="G57"/>
  <c r="J56"/>
  <c r="I56"/>
  <c r="H56"/>
  <c r="G56"/>
  <c r="J55"/>
  <c r="I55"/>
  <c r="H55"/>
  <c r="G55"/>
  <c r="J54"/>
  <c r="I54"/>
  <c r="H54"/>
  <c r="G54"/>
  <c r="G50"/>
  <c r="F50"/>
  <c r="J50"/>
  <c r="E50"/>
  <c r="D50"/>
  <c r="C50"/>
  <c r="B50"/>
  <c r="J49"/>
  <c r="I49"/>
  <c r="H49"/>
  <c r="G49"/>
  <c r="J48"/>
  <c r="I48"/>
  <c r="H48"/>
  <c r="G48"/>
  <c r="J47"/>
  <c r="I47"/>
  <c r="H47"/>
  <c r="G47"/>
  <c r="J46"/>
  <c r="I46"/>
  <c r="H46"/>
  <c r="G46"/>
  <c r="J45"/>
  <c r="I45"/>
  <c r="H45"/>
  <c r="G45"/>
  <c r="J44"/>
  <c r="I44"/>
  <c r="H44"/>
  <c r="G44"/>
  <c r="J43"/>
  <c r="I43"/>
  <c r="H43"/>
  <c r="G43"/>
  <c r="J42"/>
  <c r="I42"/>
  <c r="H42"/>
  <c r="G42"/>
  <c r="J41"/>
  <c r="I41"/>
  <c r="H41"/>
  <c r="G41"/>
  <c r="J40"/>
  <c r="I40"/>
  <c r="H40"/>
  <c r="G40"/>
  <c r="J39"/>
  <c r="I39"/>
  <c r="H39"/>
  <c r="G39"/>
  <c r="J38"/>
  <c r="I38"/>
  <c r="H38"/>
  <c r="G38"/>
  <c r="J35"/>
  <c r="I35"/>
  <c r="H35"/>
  <c r="G35"/>
  <c r="G34"/>
  <c r="F34"/>
  <c r="J34"/>
  <c r="E34"/>
  <c r="D34"/>
  <c r="C34"/>
  <c r="B34"/>
  <c r="J33"/>
  <c r="I33"/>
  <c r="H33"/>
  <c r="G33"/>
  <c r="J32"/>
  <c r="I32"/>
  <c r="H32"/>
  <c r="G32"/>
  <c r="J31"/>
  <c r="I31"/>
  <c r="H31"/>
  <c r="G31"/>
  <c r="J30"/>
  <c r="I30"/>
  <c r="H30"/>
  <c r="G30"/>
  <c r="J29"/>
  <c r="I29"/>
  <c r="H29"/>
  <c r="G29"/>
  <c r="J28"/>
  <c r="I28"/>
  <c r="H28"/>
  <c r="G28"/>
  <c r="J27"/>
  <c r="I27"/>
  <c r="H27"/>
  <c r="G27"/>
  <c r="J26"/>
  <c r="I26"/>
  <c r="H26"/>
  <c r="G26"/>
  <c r="J25"/>
  <c r="I25"/>
  <c r="H25"/>
  <c r="G25"/>
  <c r="J24"/>
  <c r="I24"/>
  <c r="H24"/>
  <c r="G24"/>
  <c r="J23"/>
  <c r="I23"/>
  <c r="H23"/>
  <c r="G23"/>
  <c r="J22"/>
  <c r="I22"/>
  <c r="H22"/>
  <c r="G22"/>
  <c r="H17"/>
  <c r="F17"/>
  <c r="G17"/>
  <c r="E17"/>
  <c r="D17"/>
  <c r="C17"/>
  <c r="B17"/>
  <c r="J16"/>
  <c r="I16"/>
  <c r="H16"/>
  <c r="G16"/>
  <c r="J15"/>
  <c r="I15"/>
  <c r="H15"/>
  <c r="G15"/>
  <c r="J14"/>
  <c r="I14"/>
  <c r="H14"/>
  <c r="G14"/>
  <c r="J13"/>
  <c r="I13"/>
  <c r="H13"/>
  <c r="G13"/>
  <c r="J12"/>
  <c r="I12"/>
  <c r="H12"/>
  <c r="G12"/>
  <c r="J11"/>
  <c r="I11"/>
  <c r="H11"/>
  <c r="G11"/>
  <c r="J10"/>
  <c r="I10"/>
  <c r="H10"/>
  <c r="G10"/>
  <c r="J9"/>
  <c r="I9"/>
  <c r="H9"/>
  <c r="G9"/>
  <c r="J8"/>
  <c r="I8"/>
  <c r="H8"/>
  <c r="G8"/>
  <c r="J7"/>
  <c r="I7"/>
  <c r="H7"/>
  <c r="G7"/>
  <c r="J6"/>
  <c r="I6"/>
  <c r="H6"/>
  <c r="G6"/>
  <c r="J5"/>
  <c r="I5"/>
  <c r="H5"/>
  <c r="G5"/>
  <c r="F225" i="131"/>
  <c r="J225"/>
  <c r="E225"/>
  <c r="D225"/>
  <c r="C225"/>
  <c r="B225"/>
  <c r="J224"/>
  <c r="I224"/>
  <c r="H224"/>
  <c r="G224"/>
  <c r="J223"/>
  <c r="I223"/>
  <c r="H223"/>
  <c r="G223"/>
  <c r="J222"/>
  <c r="I222"/>
  <c r="H222"/>
  <c r="G222"/>
  <c r="J221"/>
  <c r="I221"/>
  <c r="H221"/>
  <c r="G221"/>
  <c r="J220"/>
  <c r="I220"/>
  <c r="H220"/>
  <c r="G220"/>
  <c r="J219"/>
  <c r="I219"/>
  <c r="H219"/>
  <c r="G219"/>
  <c r="J218"/>
  <c r="I218"/>
  <c r="H218"/>
  <c r="G218"/>
  <c r="J217"/>
  <c r="I217"/>
  <c r="H217"/>
  <c r="G217"/>
  <c r="J216"/>
  <c r="I216"/>
  <c r="H216"/>
  <c r="G216"/>
  <c r="J215"/>
  <c r="I215"/>
  <c r="H215"/>
  <c r="G215"/>
  <c r="J214"/>
  <c r="I214"/>
  <c r="H214"/>
  <c r="G214"/>
  <c r="J213"/>
  <c r="I213"/>
  <c r="H213"/>
  <c r="G213"/>
  <c r="J212"/>
  <c r="I212"/>
  <c r="H212"/>
  <c r="G212"/>
  <c r="J211"/>
  <c r="I211"/>
  <c r="H211"/>
  <c r="G211"/>
  <c r="J210"/>
  <c r="I210"/>
  <c r="H210"/>
  <c r="G210"/>
  <c r="J209"/>
  <c r="I209"/>
  <c r="H209"/>
  <c r="G209"/>
  <c r="J208"/>
  <c r="I208"/>
  <c r="H208"/>
  <c r="G208"/>
  <c r="J207"/>
  <c r="I207"/>
  <c r="H207"/>
  <c r="G207"/>
  <c r="J206"/>
  <c r="I206"/>
  <c r="H206"/>
  <c r="G206"/>
  <c r="J205"/>
  <c r="I205"/>
  <c r="H205"/>
  <c r="G205"/>
  <c r="J204"/>
  <c r="I204"/>
  <c r="H204"/>
  <c r="G204"/>
  <c r="J203"/>
  <c r="I203"/>
  <c r="H203"/>
  <c r="G203"/>
  <c r="J202"/>
  <c r="I202"/>
  <c r="H202"/>
  <c r="G202"/>
  <c r="J201"/>
  <c r="I201"/>
  <c r="H201"/>
  <c r="G201"/>
  <c r="J200"/>
  <c r="I200"/>
  <c r="H200"/>
  <c r="G200"/>
  <c r="J199"/>
  <c r="I199"/>
  <c r="H199"/>
  <c r="G199"/>
  <c r="J198"/>
  <c r="I198"/>
  <c r="H198"/>
  <c r="G198"/>
  <c r="J197"/>
  <c r="I197"/>
  <c r="H197"/>
  <c r="G197"/>
  <c r="F193"/>
  <c r="H193"/>
  <c r="E193"/>
  <c r="D193"/>
  <c r="C193"/>
  <c r="B193"/>
  <c r="G193"/>
  <c r="J192"/>
  <c r="I192"/>
  <c r="H192"/>
  <c r="G192"/>
  <c r="J191"/>
  <c r="I191"/>
  <c r="H191"/>
  <c r="G191"/>
  <c r="J190"/>
  <c r="I190"/>
  <c r="H190"/>
  <c r="G190"/>
  <c r="J189"/>
  <c r="I189"/>
  <c r="H189"/>
  <c r="G189"/>
  <c r="J188"/>
  <c r="I188"/>
  <c r="H188"/>
  <c r="G188"/>
  <c r="J187"/>
  <c r="I187"/>
  <c r="H187"/>
  <c r="G187"/>
  <c r="J186"/>
  <c r="I186"/>
  <c r="H186"/>
  <c r="G186"/>
  <c r="J185"/>
  <c r="I185"/>
  <c r="H185"/>
  <c r="G185"/>
  <c r="J184"/>
  <c r="I184"/>
  <c r="H184"/>
  <c r="G184"/>
  <c r="J183"/>
  <c r="I183"/>
  <c r="H183"/>
  <c r="G183"/>
  <c r="J182"/>
  <c r="I182"/>
  <c r="H182"/>
  <c r="G182"/>
  <c r="J181"/>
  <c r="I181"/>
  <c r="H181"/>
  <c r="G181"/>
  <c r="J180"/>
  <c r="I180"/>
  <c r="H180"/>
  <c r="G180"/>
  <c r="J179"/>
  <c r="I179"/>
  <c r="H179"/>
  <c r="G179"/>
  <c r="J178"/>
  <c r="I178"/>
  <c r="H178"/>
  <c r="G178"/>
  <c r="J177"/>
  <c r="I177"/>
  <c r="H177"/>
  <c r="G177"/>
  <c r="J176"/>
  <c r="I176"/>
  <c r="H176"/>
  <c r="G176"/>
  <c r="J175"/>
  <c r="I175"/>
  <c r="H175"/>
  <c r="G175"/>
  <c r="J174"/>
  <c r="I174"/>
  <c r="H174"/>
  <c r="G174"/>
  <c r="J173"/>
  <c r="I173"/>
  <c r="H173"/>
  <c r="G173"/>
  <c r="J172"/>
  <c r="I172"/>
  <c r="H172"/>
  <c r="G172"/>
  <c r="J171"/>
  <c r="I171"/>
  <c r="H171"/>
  <c r="G171"/>
  <c r="J170"/>
  <c r="I170"/>
  <c r="H170"/>
  <c r="G170"/>
  <c r="J169"/>
  <c r="I169"/>
  <c r="H169"/>
  <c r="G169"/>
  <c r="J168"/>
  <c r="I168"/>
  <c r="H168"/>
  <c r="G168"/>
  <c r="J167"/>
  <c r="I167"/>
  <c r="H167"/>
  <c r="G167"/>
  <c r="J166"/>
  <c r="I166"/>
  <c r="H166"/>
  <c r="G166"/>
  <c r="J165"/>
  <c r="I165"/>
  <c r="H165"/>
  <c r="G165"/>
  <c r="I161"/>
  <c r="F161"/>
  <c r="G161"/>
  <c r="H161"/>
  <c r="E161"/>
  <c r="D161"/>
  <c r="C161"/>
  <c r="B161"/>
  <c r="J160"/>
  <c r="I160"/>
  <c r="H160"/>
  <c r="G160"/>
  <c r="J159"/>
  <c r="I159"/>
  <c r="H159"/>
  <c r="G159"/>
  <c r="J158"/>
  <c r="I158"/>
  <c r="H158"/>
  <c r="G158"/>
  <c r="J157"/>
  <c r="I157"/>
  <c r="H157"/>
  <c r="G157"/>
  <c r="J156"/>
  <c r="I156"/>
  <c r="H156"/>
  <c r="G156"/>
  <c r="J155"/>
  <c r="I155"/>
  <c r="H155"/>
  <c r="G155"/>
  <c r="J154"/>
  <c r="I154"/>
  <c r="H154"/>
  <c r="G154"/>
  <c r="J153"/>
  <c r="I153"/>
  <c r="H153"/>
  <c r="G153"/>
  <c r="J152"/>
  <c r="I152"/>
  <c r="H152"/>
  <c r="G152"/>
  <c r="J151"/>
  <c r="I151"/>
  <c r="H151"/>
  <c r="G151"/>
  <c r="J150"/>
  <c r="I150"/>
  <c r="H150"/>
  <c r="G150"/>
  <c r="J149"/>
  <c r="I149"/>
  <c r="H149"/>
  <c r="G149"/>
  <c r="J148"/>
  <c r="I148"/>
  <c r="H148"/>
  <c r="G148"/>
  <c r="J147"/>
  <c r="I147"/>
  <c r="H147"/>
  <c r="G147"/>
  <c r="J146"/>
  <c r="I146"/>
  <c r="H146"/>
  <c r="G146"/>
  <c r="J145"/>
  <c r="I145"/>
  <c r="H145"/>
  <c r="G145"/>
  <c r="J144"/>
  <c r="I144"/>
  <c r="H144"/>
  <c r="G144"/>
  <c r="J143"/>
  <c r="I143"/>
  <c r="H143"/>
  <c r="G143"/>
  <c r="J142"/>
  <c r="I142"/>
  <c r="H142"/>
  <c r="G142"/>
  <c r="J141"/>
  <c r="I141"/>
  <c r="H141"/>
  <c r="G141"/>
  <c r="J140"/>
  <c r="I140"/>
  <c r="H140"/>
  <c r="G140"/>
  <c r="J139"/>
  <c r="I139"/>
  <c r="H139"/>
  <c r="G139"/>
  <c r="J138"/>
  <c r="I138"/>
  <c r="H138"/>
  <c r="G138"/>
  <c r="J137"/>
  <c r="I137"/>
  <c r="H137"/>
  <c r="G137"/>
  <c r="J136"/>
  <c r="I136"/>
  <c r="H136"/>
  <c r="G136"/>
  <c r="J135"/>
  <c r="I135"/>
  <c r="H135"/>
  <c r="G135"/>
  <c r="J134"/>
  <c r="I134"/>
  <c r="H134"/>
  <c r="G134"/>
  <c r="J133"/>
  <c r="I133"/>
  <c r="H133"/>
  <c r="G133"/>
  <c r="F129"/>
  <c r="I129"/>
  <c r="E129"/>
  <c r="D129"/>
  <c r="C129"/>
  <c r="B129"/>
  <c r="J128"/>
  <c r="I128"/>
  <c r="H128"/>
  <c r="G128"/>
  <c r="J127"/>
  <c r="I127"/>
  <c r="H127"/>
  <c r="G127"/>
  <c r="J126"/>
  <c r="I126"/>
  <c r="H126"/>
  <c r="G126"/>
  <c r="J125"/>
  <c r="I125"/>
  <c r="H125"/>
  <c r="G125"/>
  <c r="J124"/>
  <c r="I124"/>
  <c r="H124"/>
  <c r="G124"/>
  <c r="J123"/>
  <c r="I123"/>
  <c r="H123"/>
  <c r="G123"/>
  <c r="J122"/>
  <c r="I122"/>
  <c r="H122"/>
  <c r="G122"/>
  <c r="J121"/>
  <c r="I121"/>
  <c r="H121"/>
  <c r="G121"/>
  <c r="J120"/>
  <c r="I120"/>
  <c r="H120"/>
  <c r="G120"/>
  <c r="J119"/>
  <c r="I119"/>
  <c r="H119"/>
  <c r="G119"/>
  <c r="J118"/>
  <c r="I118"/>
  <c r="H118"/>
  <c r="G118"/>
  <c r="J117"/>
  <c r="I117"/>
  <c r="H117"/>
  <c r="G117"/>
  <c r="J116"/>
  <c r="I116"/>
  <c r="H116"/>
  <c r="G116"/>
  <c r="J115"/>
  <c r="I115"/>
  <c r="H115"/>
  <c r="G115"/>
  <c r="J114"/>
  <c r="I114"/>
  <c r="H114"/>
  <c r="G114"/>
  <c r="J113"/>
  <c r="I113"/>
  <c r="H113"/>
  <c r="G113"/>
  <c r="J112"/>
  <c r="I112"/>
  <c r="H112"/>
  <c r="G112"/>
  <c r="J111"/>
  <c r="I111"/>
  <c r="H111"/>
  <c r="G111"/>
  <c r="J110"/>
  <c r="I110"/>
  <c r="H110"/>
  <c r="G110"/>
  <c r="J109"/>
  <c r="I109"/>
  <c r="H109"/>
  <c r="G109"/>
  <c r="J108"/>
  <c r="I108"/>
  <c r="H108"/>
  <c r="G108"/>
  <c r="J107"/>
  <c r="I107"/>
  <c r="H107"/>
  <c r="G107"/>
  <c r="J106"/>
  <c r="I106"/>
  <c r="H106"/>
  <c r="G106"/>
  <c r="J105"/>
  <c r="I105"/>
  <c r="H105"/>
  <c r="G105"/>
  <c r="J104"/>
  <c r="I104"/>
  <c r="H104"/>
  <c r="G104"/>
  <c r="J103"/>
  <c r="I103"/>
  <c r="H103"/>
  <c r="G103"/>
  <c r="J102"/>
  <c r="I102"/>
  <c r="H102"/>
  <c r="G102"/>
  <c r="J101"/>
  <c r="I101"/>
  <c r="H101"/>
  <c r="G101"/>
  <c r="G97"/>
  <c r="F97"/>
  <c r="J97"/>
  <c r="E97"/>
  <c r="D97"/>
  <c r="C97"/>
  <c r="B97"/>
  <c r="J96"/>
  <c r="I96"/>
  <c r="H96"/>
  <c r="G96"/>
  <c r="J95"/>
  <c r="I95"/>
  <c r="H95"/>
  <c r="G95"/>
  <c r="J94"/>
  <c r="I94"/>
  <c r="H94"/>
  <c r="G94"/>
  <c r="J93"/>
  <c r="I93"/>
  <c r="H93"/>
  <c r="G93"/>
  <c r="J92"/>
  <c r="I92"/>
  <c r="H92"/>
  <c r="G92"/>
  <c r="J91"/>
  <c r="I91"/>
  <c r="H91"/>
  <c r="G91"/>
  <c r="J90"/>
  <c r="I90"/>
  <c r="H90"/>
  <c r="G90"/>
  <c r="J89"/>
  <c r="I89"/>
  <c r="H89"/>
  <c r="G89"/>
  <c r="J88"/>
  <c r="I88"/>
  <c r="H88"/>
  <c r="G88"/>
  <c r="J87"/>
  <c r="I87"/>
  <c r="H87"/>
  <c r="G87"/>
  <c r="J86"/>
  <c r="I86"/>
  <c r="H86"/>
  <c r="G86"/>
  <c r="J85"/>
  <c r="I85"/>
  <c r="H85"/>
  <c r="G85"/>
  <c r="J84"/>
  <c r="I84"/>
  <c r="H84"/>
  <c r="G84"/>
  <c r="J83"/>
  <c r="I83"/>
  <c r="H83"/>
  <c r="G83"/>
  <c r="J82"/>
  <c r="I82"/>
  <c r="H82"/>
  <c r="G82"/>
  <c r="J81"/>
  <c r="I81"/>
  <c r="H81"/>
  <c r="G81"/>
  <c r="J80"/>
  <c r="I80"/>
  <c r="H80"/>
  <c r="G80"/>
  <c r="J79"/>
  <c r="I79"/>
  <c r="H79"/>
  <c r="G79"/>
  <c r="J78"/>
  <c r="I78"/>
  <c r="H78"/>
  <c r="G78"/>
  <c r="J77"/>
  <c r="I77"/>
  <c r="H77"/>
  <c r="G77"/>
  <c r="J76"/>
  <c r="I76"/>
  <c r="H76"/>
  <c r="G76"/>
  <c r="J75"/>
  <c r="I75"/>
  <c r="H75"/>
  <c r="G75"/>
  <c r="J74"/>
  <c r="I74"/>
  <c r="H74"/>
  <c r="G74"/>
  <c r="J73"/>
  <c r="I73"/>
  <c r="H73"/>
  <c r="G73"/>
  <c r="J72"/>
  <c r="I72"/>
  <c r="H72"/>
  <c r="G72"/>
  <c r="J71"/>
  <c r="I71"/>
  <c r="H71"/>
  <c r="G71"/>
  <c r="J70"/>
  <c r="I70"/>
  <c r="H70"/>
  <c r="G70"/>
  <c r="J69"/>
  <c r="I69"/>
  <c r="H69"/>
  <c r="G69"/>
  <c r="F65"/>
  <c r="G65"/>
  <c r="E65"/>
  <c r="D65"/>
  <c r="C65"/>
  <c r="B65"/>
  <c r="J64"/>
  <c r="I64"/>
  <c r="H64"/>
  <c r="G64"/>
  <c r="J63"/>
  <c r="I63"/>
  <c r="H63"/>
  <c r="G63"/>
  <c r="J62"/>
  <c r="I62"/>
  <c r="H62"/>
  <c r="G62"/>
  <c r="J61"/>
  <c r="I61"/>
  <c r="H61"/>
  <c r="G61"/>
  <c r="J60"/>
  <c r="I60"/>
  <c r="H60"/>
  <c r="G60"/>
  <c r="J59"/>
  <c r="I59"/>
  <c r="H59"/>
  <c r="G59"/>
  <c r="J58"/>
  <c r="I58"/>
  <c r="H58"/>
  <c r="G58"/>
  <c r="J57"/>
  <c r="I57"/>
  <c r="H57"/>
  <c r="G57"/>
  <c r="J56"/>
  <c r="I56"/>
  <c r="H56"/>
  <c r="G56"/>
  <c r="J55"/>
  <c r="I55"/>
  <c r="H55"/>
  <c r="G55"/>
  <c r="J54"/>
  <c r="I54"/>
  <c r="H54"/>
  <c r="G54"/>
  <c r="J53"/>
  <c r="I53"/>
  <c r="H53"/>
  <c r="G53"/>
  <c r="J52"/>
  <c r="I52"/>
  <c r="H52"/>
  <c r="G52"/>
  <c r="J51"/>
  <c r="I51"/>
  <c r="H51"/>
  <c r="G51"/>
  <c r="J50"/>
  <c r="I50"/>
  <c r="H50"/>
  <c r="G50"/>
  <c r="J49"/>
  <c r="I49"/>
  <c r="H49"/>
  <c r="G49"/>
  <c r="J48"/>
  <c r="I48"/>
  <c r="H48"/>
  <c r="G48"/>
  <c r="J47"/>
  <c r="I47"/>
  <c r="H47"/>
  <c r="G47"/>
  <c r="J46"/>
  <c r="I46"/>
  <c r="H46"/>
  <c r="G46"/>
  <c r="J45"/>
  <c r="I45"/>
  <c r="H45"/>
  <c r="G45"/>
  <c r="J44"/>
  <c r="I44"/>
  <c r="H44"/>
  <c r="G44"/>
  <c r="J43"/>
  <c r="I43"/>
  <c r="H43"/>
  <c r="G43"/>
  <c r="J42"/>
  <c r="I42"/>
  <c r="H42"/>
  <c r="G42"/>
  <c r="J41"/>
  <c r="I41"/>
  <c r="H41"/>
  <c r="G41"/>
  <c r="J40"/>
  <c r="I40"/>
  <c r="H40"/>
  <c r="G40"/>
  <c r="J39"/>
  <c r="I39"/>
  <c r="H39"/>
  <c r="G39"/>
  <c r="J38"/>
  <c r="I38"/>
  <c r="H38"/>
  <c r="G38"/>
  <c r="J37"/>
  <c r="I37"/>
  <c r="H37"/>
  <c r="G37"/>
  <c r="F33"/>
  <c r="H33"/>
  <c r="E33"/>
  <c r="D33"/>
  <c r="C33"/>
  <c r="B33"/>
  <c r="J32"/>
  <c r="I32"/>
  <c r="H32"/>
  <c r="G32"/>
  <c r="J31"/>
  <c r="I31"/>
  <c r="H31"/>
  <c r="G31"/>
  <c r="J30"/>
  <c r="I30"/>
  <c r="H30"/>
  <c r="G30"/>
  <c r="J29"/>
  <c r="I29"/>
  <c r="H29"/>
  <c r="G29"/>
  <c r="J28"/>
  <c r="I28"/>
  <c r="H28"/>
  <c r="G28"/>
  <c r="J27"/>
  <c r="I27"/>
  <c r="H27"/>
  <c r="G27"/>
  <c r="J26"/>
  <c r="I26"/>
  <c r="H26"/>
  <c r="G26"/>
  <c r="J25"/>
  <c r="I25"/>
  <c r="H25"/>
  <c r="G25"/>
  <c r="J24"/>
  <c r="I24"/>
  <c r="H24"/>
  <c r="G24"/>
  <c r="J23"/>
  <c r="I23"/>
  <c r="H23"/>
  <c r="G23"/>
  <c r="J22"/>
  <c r="I22"/>
  <c r="H22"/>
  <c r="G22"/>
  <c r="J21"/>
  <c r="I21"/>
  <c r="H21"/>
  <c r="G21"/>
  <c r="J20"/>
  <c r="I20"/>
  <c r="H20"/>
  <c r="G20"/>
  <c r="J19"/>
  <c r="I19"/>
  <c r="H19"/>
  <c r="G19"/>
  <c r="J18"/>
  <c r="I18"/>
  <c r="H18"/>
  <c r="G18"/>
  <c r="J17"/>
  <c r="I17"/>
  <c r="H17"/>
  <c r="G17"/>
  <c r="J16"/>
  <c r="I16"/>
  <c r="H16"/>
  <c r="G16"/>
  <c r="J15"/>
  <c r="I15"/>
  <c r="H15"/>
  <c r="G15"/>
  <c r="J14"/>
  <c r="I14"/>
  <c r="H14"/>
  <c r="G14"/>
  <c r="J13"/>
  <c r="I13"/>
  <c r="H13"/>
  <c r="G13"/>
  <c r="J12"/>
  <c r="I12"/>
  <c r="H12"/>
  <c r="G12"/>
  <c r="J11"/>
  <c r="I11"/>
  <c r="H11"/>
  <c r="G11"/>
  <c r="J10"/>
  <c r="I10"/>
  <c r="H10"/>
  <c r="G10"/>
  <c r="J9"/>
  <c r="I9"/>
  <c r="H9"/>
  <c r="G9"/>
  <c r="J8"/>
  <c r="I8"/>
  <c r="H8"/>
  <c r="G8"/>
  <c r="J7"/>
  <c r="I7"/>
  <c r="H7"/>
  <c r="G7"/>
  <c r="J6"/>
  <c r="I6"/>
  <c r="H6"/>
  <c r="G6"/>
  <c r="J5"/>
  <c r="I5"/>
  <c r="H5"/>
  <c r="G5"/>
  <c r="F225" i="3"/>
  <c r="G225"/>
  <c r="J225"/>
  <c r="E225"/>
  <c r="D225"/>
  <c r="C225"/>
  <c r="B225"/>
  <c r="J224"/>
  <c r="I224"/>
  <c r="H224"/>
  <c r="G224"/>
  <c r="J223"/>
  <c r="I223"/>
  <c r="H223"/>
  <c r="G223"/>
  <c r="J222"/>
  <c r="I222"/>
  <c r="H222"/>
  <c r="G222"/>
  <c r="J221"/>
  <c r="I221"/>
  <c r="H221"/>
  <c r="G221"/>
  <c r="J220"/>
  <c r="I220"/>
  <c r="H220"/>
  <c r="G220"/>
  <c r="J219"/>
  <c r="I219"/>
  <c r="H219"/>
  <c r="G219"/>
  <c r="J218"/>
  <c r="I218"/>
  <c r="H218"/>
  <c r="G218"/>
  <c r="J217"/>
  <c r="I217"/>
  <c r="H217"/>
  <c r="G217"/>
  <c r="J216"/>
  <c r="I216"/>
  <c r="H216"/>
  <c r="G216"/>
  <c r="J215"/>
  <c r="I215"/>
  <c r="H215"/>
  <c r="G215"/>
  <c r="J214"/>
  <c r="I214"/>
  <c r="H214"/>
  <c r="G214"/>
  <c r="J213"/>
  <c r="I213"/>
  <c r="H213"/>
  <c r="G213"/>
  <c r="J212"/>
  <c r="I212"/>
  <c r="H212"/>
  <c r="G212"/>
  <c r="J211"/>
  <c r="I211"/>
  <c r="H211"/>
  <c r="G211"/>
  <c r="J210"/>
  <c r="I210"/>
  <c r="H210"/>
  <c r="G210"/>
  <c r="J209"/>
  <c r="I209"/>
  <c r="H209"/>
  <c r="G209"/>
  <c r="J208"/>
  <c r="I208"/>
  <c r="H208"/>
  <c r="G208"/>
  <c r="J207"/>
  <c r="I207"/>
  <c r="H207"/>
  <c r="G207"/>
  <c r="J206"/>
  <c r="I206"/>
  <c r="H206"/>
  <c r="G206"/>
  <c r="J205"/>
  <c r="I205"/>
  <c r="H205"/>
  <c r="G205"/>
  <c r="J204"/>
  <c r="I204"/>
  <c r="H204"/>
  <c r="G204"/>
  <c r="J203"/>
  <c r="I203"/>
  <c r="H203"/>
  <c r="G203"/>
  <c r="J202"/>
  <c r="I202"/>
  <c r="H202"/>
  <c r="G202"/>
  <c r="J201"/>
  <c r="I201"/>
  <c r="H201"/>
  <c r="G201"/>
  <c r="J200"/>
  <c r="I200"/>
  <c r="H200"/>
  <c r="G200"/>
  <c r="J199"/>
  <c r="I199"/>
  <c r="H199"/>
  <c r="G199"/>
  <c r="J198"/>
  <c r="I198"/>
  <c r="H198"/>
  <c r="G198"/>
  <c r="J197"/>
  <c r="I197"/>
  <c r="H197"/>
  <c r="G197"/>
  <c r="H193"/>
  <c r="F193"/>
  <c r="E193"/>
  <c r="D193"/>
  <c r="I193"/>
  <c r="C193"/>
  <c r="B193"/>
  <c r="G193"/>
  <c r="J192"/>
  <c r="I192"/>
  <c r="H192"/>
  <c r="G192"/>
  <c r="J191"/>
  <c r="I191"/>
  <c r="H191"/>
  <c r="G191"/>
  <c r="J190"/>
  <c r="I190"/>
  <c r="H190"/>
  <c r="G190"/>
  <c r="J189"/>
  <c r="I189"/>
  <c r="H189"/>
  <c r="G189"/>
  <c r="J188"/>
  <c r="I188"/>
  <c r="H188"/>
  <c r="G188"/>
  <c r="J187"/>
  <c r="I187"/>
  <c r="H187"/>
  <c r="G187"/>
  <c r="J186"/>
  <c r="I186"/>
  <c r="H186"/>
  <c r="G186"/>
  <c r="J185"/>
  <c r="I185"/>
  <c r="H185"/>
  <c r="G185"/>
  <c r="J184"/>
  <c r="I184"/>
  <c r="H184"/>
  <c r="G184"/>
  <c r="J183"/>
  <c r="I183"/>
  <c r="H183"/>
  <c r="G183"/>
  <c r="J182"/>
  <c r="I182"/>
  <c r="H182"/>
  <c r="G182"/>
  <c r="J181"/>
  <c r="I181"/>
  <c r="H181"/>
  <c r="G181"/>
  <c r="J180"/>
  <c r="I180"/>
  <c r="H180"/>
  <c r="G180"/>
  <c r="J179"/>
  <c r="I179"/>
  <c r="H179"/>
  <c r="G179"/>
  <c r="J178"/>
  <c r="I178"/>
  <c r="H178"/>
  <c r="G178"/>
  <c r="J177"/>
  <c r="I177"/>
  <c r="H177"/>
  <c r="G177"/>
  <c r="J176"/>
  <c r="I176"/>
  <c r="H176"/>
  <c r="G176"/>
  <c r="J175"/>
  <c r="I175"/>
  <c r="H175"/>
  <c r="G175"/>
  <c r="J174"/>
  <c r="I174"/>
  <c r="H174"/>
  <c r="G174"/>
  <c r="J173"/>
  <c r="I173"/>
  <c r="H173"/>
  <c r="G173"/>
  <c r="J172"/>
  <c r="I172"/>
  <c r="H172"/>
  <c r="G172"/>
  <c r="J171"/>
  <c r="I171"/>
  <c r="H171"/>
  <c r="G171"/>
  <c r="J170"/>
  <c r="I170"/>
  <c r="H170"/>
  <c r="G170"/>
  <c r="J169"/>
  <c r="I169"/>
  <c r="H169"/>
  <c r="G169"/>
  <c r="J168"/>
  <c r="I168"/>
  <c r="H168"/>
  <c r="G168"/>
  <c r="J167"/>
  <c r="I167"/>
  <c r="H167"/>
  <c r="G167"/>
  <c r="J166"/>
  <c r="I166"/>
  <c r="H166"/>
  <c r="G166"/>
  <c r="J165"/>
  <c r="I165"/>
  <c r="H165"/>
  <c r="G165"/>
  <c r="F161"/>
  <c r="H161"/>
  <c r="E161"/>
  <c r="D161"/>
  <c r="I161"/>
  <c r="C161"/>
  <c r="B161"/>
  <c r="J160"/>
  <c r="I160"/>
  <c r="H160"/>
  <c r="G160"/>
  <c r="J159"/>
  <c r="I159"/>
  <c r="H159"/>
  <c r="G159"/>
  <c r="J158"/>
  <c r="I158"/>
  <c r="H158"/>
  <c r="G158"/>
  <c r="J157"/>
  <c r="I157"/>
  <c r="H157"/>
  <c r="G157"/>
  <c r="J156"/>
  <c r="I156"/>
  <c r="H156"/>
  <c r="G156"/>
  <c r="J155"/>
  <c r="I155"/>
  <c r="H155"/>
  <c r="G155"/>
  <c r="J154"/>
  <c r="I154"/>
  <c r="H154"/>
  <c r="G154"/>
  <c r="J153"/>
  <c r="I153"/>
  <c r="H153"/>
  <c r="G153"/>
  <c r="J152"/>
  <c r="I152"/>
  <c r="H152"/>
  <c r="G152"/>
  <c r="J151"/>
  <c r="I151"/>
  <c r="H151"/>
  <c r="G151"/>
  <c r="J150"/>
  <c r="I150"/>
  <c r="H150"/>
  <c r="G150"/>
  <c r="J149"/>
  <c r="I149"/>
  <c r="H149"/>
  <c r="G149"/>
  <c r="J148"/>
  <c r="I148"/>
  <c r="H148"/>
  <c r="G148"/>
  <c r="J147"/>
  <c r="I147"/>
  <c r="H147"/>
  <c r="G147"/>
  <c r="J146"/>
  <c r="I146"/>
  <c r="H146"/>
  <c r="G146"/>
  <c r="J145"/>
  <c r="I145"/>
  <c r="H145"/>
  <c r="G145"/>
  <c r="J144"/>
  <c r="I144"/>
  <c r="H144"/>
  <c r="G144"/>
  <c r="J143"/>
  <c r="I143"/>
  <c r="H143"/>
  <c r="G143"/>
  <c r="J142"/>
  <c r="I142"/>
  <c r="H142"/>
  <c r="G142"/>
  <c r="J141"/>
  <c r="I141"/>
  <c r="H141"/>
  <c r="G141"/>
  <c r="J140"/>
  <c r="I140"/>
  <c r="H140"/>
  <c r="G140"/>
  <c r="J139"/>
  <c r="I139"/>
  <c r="H139"/>
  <c r="G139"/>
  <c r="J138"/>
  <c r="I138"/>
  <c r="H138"/>
  <c r="G138"/>
  <c r="J137"/>
  <c r="I137"/>
  <c r="H137"/>
  <c r="G137"/>
  <c r="J136"/>
  <c r="I136"/>
  <c r="H136"/>
  <c r="G136"/>
  <c r="J135"/>
  <c r="I135"/>
  <c r="H135"/>
  <c r="G135"/>
  <c r="J134"/>
  <c r="I134"/>
  <c r="H134"/>
  <c r="G134"/>
  <c r="J133"/>
  <c r="I133"/>
  <c r="H133"/>
  <c r="G133"/>
  <c r="F129"/>
  <c r="I129"/>
  <c r="E129"/>
  <c r="D129"/>
  <c r="C129"/>
  <c r="B129"/>
  <c r="J128"/>
  <c r="I128"/>
  <c r="H128"/>
  <c r="G128"/>
  <c r="J127"/>
  <c r="I127"/>
  <c r="H127"/>
  <c r="G127"/>
  <c r="J126"/>
  <c r="I126"/>
  <c r="H126"/>
  <c r="G126"/>
  <c r="J125"/>
  <c r="I125"/>
  <c r="H125"/>
  <c r="G125"/>
  <c r="J124"/>
  <c r="I124"/>
  <c r="H124"/>
  <c r="G124"/>
  <c r="J123"/>
  <c r="I123"/>
  <c r="H123"/>
  <c r="G123"/>
  <c r="J122"/>
  <c r="I122"/>
  <c r="H122"/>
  <c r="G122"/>
  <c r="J121"/>
  <c r="I121"/>
  <c r="H121"/>
  <c r="G121"/>
  <c r="J120"/>
  <c r="I120"/>
  <c r="H120"/>
  <c r="G120"/>
  <c r="J119"/>
  <c r="I119"/>
  <c r="H119"/>
  <c r="G119"/>
  <c r="J118"/>
  <c r="I118"/>
  <c r="H118"/>
  <c r="G118"/>
  <c r="J117"/>
  <c r="I117"/>
  <c r="H117"/>
  <c r="G117"/>
  <c r="J116"/>
  <c r="I116"/>
  <c r="H116"/>
  <c r="G116"/>
  <c r="J115"/>
  <c r="I115"/>
  <c r="H115"/>
  <c r="G115"/>
  <c r="J114"/>
  <c r="I114"/>
  <c r="H114"/>
  <c r="G114"/>
  <c r="J113"/>
  <c r="I113"/>
  <c r="H113"/>
  <c r="G113"/>
  <c r="J112"/>
  <c r="I112"/>
  <c r="H112"/>
  <c r="G112"/>
  <c r="J111"/>
  <c r="I111"/>
  <c r="H111"/>
  <c r="G111"/>
  <c r="J110"/>
  <c r="I110"/>
  <c r="H110"/>
  <c r="G110"/>
  <c r="J109"/>
  <c r="I109"/>
  <c r="H109"/>
  <c r="G109"/>
  <c r="J108"/>
  <c r="I108"/>
  <c r="H108"/>
  <c r="G108"/>
  <c r="J107"/>
  <c r="I107"/>
  <c r="H107"/>
  <c r="G107"/>
  <c r="J106"/>
  <c r="I106"/>
  <c r="H106"/>
  <c r="G106"/>
  <c r="J105"/>
  <c r="I105"/>
  <c r="H105"/>
  <c r="G105"/>
  <c r="J104"/>
  <c r="I104"/>
  <c r="H104"/>
  <c r="G104"/>
  <c r="J103"/>
  <c r="I103"/>
  <c r="H103"/>
  <c r="G103"/>
  <c r="J102"/>
  <c r="I102"/>
  <c r="H102"/>
  <c r="G102"/>
  <c r="J101"/>
  <c r="I101"/>
  <c r="H101"/>
  <c r="G101"/>
  <c r="F97"/>
  <c r="G97"/>
  <c r="J97"/>
  <c r="E97"/>
  <c r="D97"/>
  <c r="C97"/>
  <c r="H97"/>
  <c r="B97"/>
  <c r="J96"/>
  <c r="I96"/>
  <c r="H96"/>
  <c r="G96"/>
  <c r="J95"/>
  <c r="I95"/>
  <c r="H95"/>
  <c r="G95"/>
  <c r="J94"/>
  <c r="I94"/>
  <c r="H94"/>
  <c r="G94"/>
  <c r="J93"/>
  <c r="I93"/>
  <c r="H93"/>
  <c r="G93"/>
  <c r="J92"/>
  <c r="I92"/>
  <c r="H92"/>
  <c r="G92"/>
  <c r="J91"/>
  <c r="I91"/>
  <c r="H91"/>
  <c r="G91"/>
  <c r="J90"/>
  <c r="I90"/>
  <c r="H90"/>
  <c r="G90"/>
  <c r="J89"/>
  <c r="I89"/>
  <c r="H89"/>
  <c r="G89"/>
  <c r="J88"/>
  <c r="I88"/>
  <c r="H88"/>
  <c r="G88"/>
  <c r="J87"/>
  <c r="I87"/>
  <c r="H87"/>
  <c r="G87"/>
  <c r="J86"/>
  <c r="I86"/>
  <c r="H86"/>
  <c r="G86"/>
  <c r="J85"/>
  <c r="I85"/>
  <c r="H85"/>
  <c r="G85"/>
  <c r="J84"/>
  <c r="I84"/>
  <c r="H84"/>
  <c r="G84"/>
  <c r="J83"/>
  <c r="I83"/>
  <c r="H83"/>
  <c r="G83"/>
  <c r="J82"/>
  <c r="I82"/>
  <c r="H82"/>
  <c r="G82"/>
  <c r="J81"/>
  <c r="I81"/>
  <c r="H81"/>
  <c r="G81"/>
  <c r="J80"/>
  <c r="I80"/>
  <c r="H80"/>
  <c r="G80"/>
  <c r="J79"/>
  <c r="I79"/>
  <c r="H79"/>
  <c r="G79"/>
  <c r="J78"/>
  <c r="I78"/>
  <c r="H78"/>
  <c r="G78"/>
  <c r="J77"/>
  <c r="I77"/>
  <c r="H77"/>
  <c r="G77"/>
  <c r="J76"/>
  <c r="I76"/>
  <c r="H76"/>
  <c r="G76"/>
  <c r="J75"/>
  <c r="I75"/>
  <c r="H75"/>
  <c r="G75"/>
  <c r="J74"/>
  <c r="I74"/>
  <c r="H74"/>
  <c r="G74"/>
  <c r="J73"/>
  <c r="I73"/>
  <c r="H73"/>
  <c r="G73"/>
  <c r="J72"/>
  <c r="I72"/>
  <c r="H72"/>
  <c r="G72"/>
  <c r="J71"/>
  <c r="I71"/>
  <c r="H71"/>
  <c r="G71"/>
  <c r="J70"/>
  <c r="I70"/>
  <c r="H70"/>
  <c r="G70"/>
  <c r="J69"/>
  <c r="I69"/>
  <c r="H69"/>
  <c r="G69"/>
  <c r="F65"/>
  <c r="G65"/>
  <c r="E65"/>
  <c r="D65"/>
  <c r="I65"/>
  <c r="C65"/>
  <c r="B65"/>
  <c r="J64"/>
  <c r="I64"/>
  <c r="H64"/>
  <c r="G64"/>
  <c r="J63"/>
  <c r="I63"/>
  <c r="H63"/>
  <c r="G63"/>
  <c r="J62"/>
  <c r="I62"/>
  <c r="H62"/>
  <c r="G62"/>
  <c r="J61"/>
  <c r="I61"/>
  <c r="H61"/>
  <c r="G61"/>
  <c r="J60"/>
  <c r="I60"/>
  <c r="H60"/>
  <c r="G60"/>
  <c r="J59"/>
  <c r="I59"/>
  <c r="H59"/>
  <c r="G59"/>
  <c r="J58"/>
  <c r="I58"/>
  <c r="H58"/>
  <c r="G58"/>
  <c r="J57"/>
  <c r="I57"/>
  <c r="H57"/>
  <c r="G57"/>
  <c r="J56"/>
  <c r="I56"/>
  <c r="H56"/>
  <c r="G56"/>
  <c r="J55"/>
  <c r="I55"/>
  <c r="H55"/>
  <c r="G55"/>
  <c r="J54"/>
  <c r="I54"/>
  <c r="H54"/>
  <c r="G54"/>
  <c r="J53"/>
  <c r="I53"/>
  <c r="H53"/>
  <c r="G53"/>
  <c r="J52"/>
  <c r="I52"/>
  <c r="H52"/>
  <c r="G52"/>
  <c r="J51"/>
  <c r="I51"/>
  <c r="H51"/>
  <c r="G51"/>
  <c r="J50"/>
  <c r="I50"/>
  <c r="H50"/>
  <c r="G50"/>
  <c r="J49"/>
  <c r="I49"/>
  <c r="H49"/>
  <c r="G49"/>
  <c r="J48"/>
  <c r="I48"/>
  <c r="H48"/>
  <c r="G48"/>
  <c r="J47"/>
  <c r="I47"/>
  <c r="H47"/>
  <c r="G47"/>
  <c r="J46"/>
  <c r="I46"/>
  <c r="H46"/>
  <c r="G46"/>
  <c r="J45"/>
  <c r="I45"/>
  <c r="H45"/>
  <c r="G45"/>
  <c r="J44"/>
  <c r="I44"/>
  <c r="H44"/>
  <c r="G44"/>
  <c r="J43"/>
  <c r="I43"/>
  <c r="H43"/>
  <c r="G43"/>
  <c r="J42"/>
  <c r="I42"/>
  <c r="H42"/>
  <c r="G42"/>
  <c r="J41"/>
  <c r="I41"/>
  <c r="H41"/>
  <c r="G41"/>
  <c r="J40"/>
  <c r="I40"/>
  <c r="H40"/>
  <c r="G40"/>
  <c r="J39"/>
  <c r="I39"/>
  <c r="H39"/>
  <c r="G39"/>
  <c r="J38"/>
  <c r="I38"/>
  <c r="H38"/>
  <c r="G38"/>
  <c r="J37"/>
  <c r="I37"/>
  <c r="H37"/>
  <c r="G37"/>
  <c r="F33"/>
  <c r="I33"/>
  <c r="H33"/>
  <c r="E33"/>
  <c r="D33"/>
  <c r="C33"/>
  <c r="B33"/>
  <c r="J32"/>
  <c r="I32"/>
  <c r="H32"/>
  <c r="G32"/>
  <c r="J31"/>
  <c r="I31"/>
  <c r="H31"/>
  <c r="G31"/>
  <c r="J30"/>
  <c r="I30"/>
  <c r="H30"/>
  <c r="G30"/>
  <c r="J29"/>
  <c r="I29"/>
  <c r="H29"/>
  <c r="G29"/>
  <c r="J28"/>
  <c r="I28"/>
  <c r="H28"/>
  <c r="G28"/>
  <c r="J27"/>
  <c r="I27"/>
  <c r="H27"/>
  <c r="G27"/>
  <c r="J26"/>
  <c r="I26"/>
  <c r="H26"/>
  <c r="G26"/>
  <c r="J25"/>
  <c r="I25"/>
  <c r="H25"/>
  <c r="G25"/>
  <c r="J24"/>
  <c r="I24"/>
  <c r="H24"/>
  <c r="G24"/>
  <c r="J23"/>
  <c r="I23"/>
  <c r="H23"/>
  <c r="G23"/>
  <c r="J22"/>
  <c r="I22"/>
  <c r="H22"/>
  <c r="G22"/>
  <c r="J21"/>
  <c r="I21"/>
  <c r="H21"/>
  <c r="G21"/>
  <c r="J20"/>
  <c r="I20"/>
  <c r="H20"/>
  <c r="G20"/>
  <c r="J19"/>
  <c r="I19"/>
  <c r="H19"/>
  <c r="G19"/>
  <c r="J18"/>
  <c r="I18"/>
  <c r="H18"/>
  <c r="G18"/>
  <c r="J17"/>
  <c r="I17"/>
  <c r="H17"/>
  <c r="G17"/>
  <c r="J16"/>
  <c r="I16"/>
  <c r="H16"/>
  <c r="G16"/>
  <c r="J15"/>
  <c r="I15"/>
  <c r="H15"/>
  <c r="G15"/>
  <c r="J14"/>
  <c r="I14"/>
  <c r="H14"/>
  <c r="G14"/>
  <c r="J13"/>
  <c r="I13"/>
  <c r="H13"/>
  <c r="G13"/>
  <c r="J12"/>
  <c r="I12"/>
  <c r="H12"/>
  <c r="G12"/>
  <c r="J11"/>
  <c r="I11"/>
  <c r="H11"/>
  <c r="G11"/>
  <c r="J10"/>
  <c r="I10"/>
  <c r="H10"/>
  <c r="G10"/>
  <c r="J9"/>
  <c r="I9"/>
  <c r="H9"/>
  <c r="G9"/>
  <c r="J8"/>
  <c r="I8"/>
  <c r="H8"/>
  <c r="G8"/>
  <c r="J7"/>
  <c r="I7"/>
  <c r="H7"/>
  <c r="G7"/>
  <c r="J6"/>
  <c r="I6"/>
  <c r="H6"/>
  <c r="G6"/>
  <c r="J5"/>
  <c r="I5"/>
  <c r="H5"/>
  <c r="G5"/>
  <c r="H33" i="2"/>
  <c r="F33"/>
  <c r="E33"/>
  <c r="D33"/>
  <c r="I33"/>
  <c r="C33"/>
  <c r="B33"/>
  <c r="G33"/>
  <c r="F32"/>
  <c r="H32"/>
  <c r="E32"/>
  <c r="D32"/>
  <c r="I32"/>
  <c r="C32"/>
  <c r="B32"/>
  <c r="F31"/>
  <c r="I31"/>
  <c r="E31"/>
  <c r="D31"/>
  <c r="C31"/>
  <c r="B31"/>
  <c r="F30"/>
  <c r="G30"/>
  <c r="J30"/>
  <c r="E30"/>
  <c r="D30"/>
  <c r="I30"/>
  <c r="C30"/>
  <c r="H30"/>
  <c r="B30"/>
  <c r="F29"/>
  <c r="E29"/>
  <c r="D29"/>
  <c r="C29"/>
  <c r="B29"/>
  <c r="F28"/>
  <c r="E28"/>
  <c r="D28"/>
  <c r="C28"/>
  <c r="B28"/>
  <c r="F27"/>
  <c r="E27"/>
  <c r="D27"/>
  <c r="I27"/>
  <c r="C27"/>
  <c r="B27"/>
  <c r="G23"/>
  <c r="F23"/>
  <c r="E23"/>
  <c r="E34"/>
  <c r="D23"/>
  <c r="C23"/>
  <c r="H23"/>
  <c r="B23"/>
  <c r="B34"/>
  <c r="J22"/>
  <c r="I22"/>
  <c r="H22"/>
  <c r="G22"/>
  <c r="J21"/>
  <c r="I21"/>
  <c r="H21"/>
  <c r="G21"/>
  <c r="J20"/>
  <c r="I20"/>
  <c r="H20"/>
  <c r="G20"/>
  <c r="J19"/>
  <c r="I19"/>
  <c r="H19"/>
  <c r="G19"/>
  <c r="J18"/>
  <c r="I18"/>
  <c r="H18"/>
  <c r="G18"/>
  <c r="J17"/>
  <c r="I17"/>
  <c r="H17"/>
  <c r="G17"/>
  <c r="J16"/>
  <c r="I16"/>
  <c r="H16"/>
  <c r="G16"/>
  <c r="F12"/>
  <c r="I12"/>
  <c r="E12"/>
  <c r="D12"/>
  <c r="C12"/>
  <c r="B12"/>
  <c r="J11"/>
  <c r="I11"/>
  <c r="H11"/>
  <c r="G11"/>
  <c r="J10"/>
  <c r="I10"/>
  <c r="H10"/>
  <c r="G10"/>
  <c r="J9"/>
  <c r="I9"/>
  <c r="H9"/>
  <c r="G9"/>
  <c r="J8"/>
  <c r="I8"/>
  <c r="H8"/>
  <c r="G8"/>
  <c r="J7"/>
  <c r="I7"/>
  <c r="H7"/>
  <c r="G7"/>
  <c r="J6"/>
  <c r="I6"/>
  <c r="H6"/>
  <c r="G6"/>
  <c r="J5"/>
  <c r="I5"/>
  <c r="H5"/>
  <c r="G5"/>
  <c r="F85" i="146"/>
  <c r="J85"/>
  <c r="E85"/>
  <c r="C85"/>
  <c r="B85"/>
  <c r="G85"/>
  <c r="J84"/>
  <c r="I84"/>
  <c r="H84"/>
  <c r="G84"/>
  <c r="J83"/>
  <c r="I83"/>
  <c r="H83"/>
  <c r="G83"/>
  <c r="J82"/>
  <c r="I82"/>
  <c r="H82"/>
  <c r="G82"/>
  <c r="J81"/>
  <c r="I81"/>
  <c r="H81"/>
  <c r="G81"/>
  <c r="J80"/>
  <c r="I80"/>
  <c r="H80"/>
  <c r="G80"/>
  <c r="J79"/>
  <c r="I79"/>
  <c r="H79"/>
  <c r="G79"/>
  <c r="J78"/>
  <c r="I78"/>
  <c r="H78"/>
  <c r="G78"/>
  <c r="J77"/>
  <c r="I77"/>
  <c r="H77"/>
  <c r="G77"/>
  <c r="F73"/>
  <c r="J73"/>
  <c r="E73"/>
  <c r="C73"/>
  <c r="B73"/>
  <c r="J72"/>
  <c r="I72"/>
  <c r="H72"/>
  <c r="G72"/>
  <c r="J71"/>
  <c r="I71"/>
  <c r="H71"/>
  <c r="G71"/>
  <c r="J70"/>
  <c r="I70"/>
  <c r="H70"/>
  <c r="G70"/>
  <c r="J69"/>
  <c r="I69"/>
  <c r="H69"/>
  <c r="G69"/>
  <c r="J68"/>
  <c r="I68"/>
  <c r="H68"/>
  <c r="G68"/>
  <c r="J67"/>
  <c r="I67"/>
  <c r="H67"/>
  <c r="G67"/>
  <c r="J66"/>
  <c r="I66"/>
  <c r="H66"/>
  <c r="G66"/>
  <c r="J65"/>
  <c r="I65"/>
  <c r="H65"/>
  <c r="G65"/>
  <c r="F61"/>
  <c r="J61"/>
  <c r="E61"/>
  <c r="C61"/>
  <c r="B61"/>
  <c r="G61"/>
  <c r="J60"/>
  <c r="I60"/>
  <c r="H60"/>
  <c r="G60"/>
  <c r="J59"/>
  <c r="I59"/>
  <c r="H59"/>
  <c r="G59"/>
  <c r="J58"/>
  <c r="I58"/>
  <c r="H58"/>
  <c r="G58"/>
  <c r="J57"/>
  <c r="I57"/>
  <c r="H57"/>
  <c r="G57"/>
  <c r="J56"/>
  <c r="I56"/>
  <c r="H56"/>
  <c r="G56"/>
  <c r="J55"/>
  <c r="I55"/>
  <c r="H55"/>
  <c r="G55"/>
  <c r="J54"/>
  <c r="I54"/>
  <c r="H54"/>
  <c r="G54"/>
  <c r="J53"/>
  <c r="I53"/>
  <c r="H53"/>
  <c r="G53"/>
  <c r="F49"/>
  <c r="J49"/>
  <c r="E49"/>
  <c r="C49"/>
  <c r="B49"/>
  <c r="J48"/>
  <c r="I48"/>
  <c r="H48"/>
  <c r="G48"/>
  <c r="J47"/>
  <c r="I47"/>
  <c r="H47"/>
  <c r="G47"/>
  <c r="J46"/>
  <c r="I46"/>
  <c r="H46"/>
  <c r="G46"/>
  <c r="J45"/>
  <c r="I45"/>
  <c r="H45"/>
  <c r="G45"/>
  <c r="J44"/>
  <c r="I44"/>
  <c r="H44"/>
  <c r="G44"/>
  <c r="J43"/>
  <c r="I43"/>
  <c r="H43"/>
  <c r="G43"/>
  <c r="J42"/>
  <c r="I42"/>
  <c r="H42"/>
  <c r="G42"/>
  <c r="J41"/>
  <c r="I41"/>
  <c r="H41"/>
  <c r="G41"/>
  <c r="F37"/>
  <c r="J37"/>
  <c r="E37"/>
  <c r="C37"/>
  <c r="B37"/>
  <c r="G37"/>
  <c r="J36"/>
  <c r="I36"/>
  <c r="H36"/>
  <c r="G36"/>
  <c r="J35"/>
  <c r="I35"/>
  <c r="H35"/>
  <c r="G35"/>
  <c r="J34"/>
  <c r="I34"/>
  <c r="H34"/>
  <c r="G34"/>
  <c r="J33"/>
  <c r="I33"/>
  <c r="H33"/>
  <c r="G33"/>
  <c r="J32"/>
  <c r="I32"/>
  <c r="H32"/>
  <c r="G32"/>
  <c r="J31"/>
  <c r="I31"/>
  <c r="H31"/>
  <c r="G31"/>
  <c r="J30"/>
  <c r="I30"/>
  <c r="H30"/>
  <c r="G30"/>
  <c r="J29"/>
  <c r="I29"/>
  <c r="H29"/>
  <c r="G29"/>
  <c r="F25"/>
  <c r="J25"/>
  <c r="E25"/>
  <c r="C25"/>
  <c r="B25"/>
  <c r="J24"/>
  <c r="I24"/>
  <c r="H24"/>
  <c r="G24"/>
  <c r="J23"/>
  <c r="I23"/>
  <c r="H23"/>
  <c r="G23"/>
  <c r="J22"/>
  <c r="I22"/>
  <c r="H22"/>
  <c r="G22"/>
  <c r="J21"/>
  <c r="I21"/>
  <c r="H21"/>
  <c r="G21"/>
  <c r="J20"/>
  <c r="I20"/>
  <c r="H20"/>
  <c r="G20"/>
  <c r="J19"/>
  <c r="I19"/>
  <c r="H19"/>
  <c r="G19"/>
  <c r="J18"/>
  <c r="I18"/>
  <c r="H18"/>
  <c r="G18"/>
  <c r="J17"/>
  <c r="I17"/>
  <c r="H17"/>
  <c r="G17"/>
  <c r="G13"/>
  <c r="F13"/>
  <c r="J13"/>
  <c r="E13"/>
  <c r="D13"/>
  <c r="C13"/>
  <c r="B13"/>
  <c r="J12"/>
  <c r="I12"/>
  <c r="H12"/>
  <c r="G12"/>
  <c r="J11"/>
  <c r="I11"/>
  <c r="H11"/>
  <c r="G11"/>
  <c r="J10"/>
  <c r="I10"/>
  <c r="H10"/>
  <c r="G10"/>
  <c r="J9"/>
  <c r="I9"/>
  <c r="H9"/>
  <c r="G9"/>
  <c r="J8"/>
  <c r="I8"/>
  <c r="H8"/>
  <c r="G8"/>
  <c r="J7"/>
  <c r="I7"/>
  <c r="H7"/>
  <c r="G7"/>
  <c r="J6"/>
  <c r="I6"/>
  <c r="H6"/>
  <c r="G6"/>
  <c r="J5"/>
  <c r="I5"/>
  <c r="H5"/>
  <c r="G5"/>
  <c r="F85" i="145"/>
  <c r="E85"/>
  <c r="C85"/>
  <c r="H85"/>
  <c r="B85"/>
  <c r="J84"/>
  <c r="I84"/>
  <c r="H84"/>
  <c r="G84"/>
  <c r="J83"/>
  <c r="I83"/>
  <c r="H83"/>
  <c r="G83"/>
  <c r="J82"/>
  <c r="I82"/>
  <c r="H82"/>
  <c r="G82"/>
  <c r="J81"/>
  <c r="I81"/>
  <c r="H81"/>
  <c r="G81"/>
  <c r="J80"/>
  <c r="I80"/>
  <c r="H80"/>
  <c r="G80"/>
  <c r="J79"/>
  <c r="I79"/>
  <c r="H79"/>
  <c r="G79"/>
  <c r="J78"/>
  <c r="I78"/>
  <c r="H78"/>
  <c r="G78"/>
  <c r="J77"/>
  <c r="I77"/>
  <c r="H77"/>
  <c r="G77"/>
  <c r="F73"/>
  <c r="E73"/>
  <c r="C73"/>
  <c r="B73"/>
  <c r="J72"/>
  <c r="I72"/>
  <c r="H72"/>
  <c r="G72"/>
  <c r="J71"/>
  <c r="I71"/>
  <c r="H71"/>
  <c r="G71"/>
  <c r="J70"/>
  <c r="I70"/>
  <c r="H70"/>
  <c r="G70"/>
  <c r="J69"/>
  <c r="I69"/>
  <c r="H69"/>
  <c r="G69"/>
  <c r="J68"/>
  <c r="I68"/>
  <c r="H68"/>
  <c r="G68"/>
  <c r="J67"/>
  <c r="I67"/>
  <c r="H67"/>
  <c r="G67"/>
  <c r="J66"/>
  <c r="I66"/>
  <c r="H66"/>
  <c r="G66"/>
  <c r="J65"/>
  <c r="I65"/>
  <c r="H65"/>
  <c r="G65"/>
  <c r="F61"/>
  <c r="E61"/>
  <c r="C61"/>
  <c r="B61"/>
  <c r="J60"/>
  <c r="I60"/>
  <c r="H60"/>
  <c r="G60"/>
  <c r="J59"/>
  <c r="I59"/>
  <c r="H59"/>
  <c r="G59"/>
  <c r="J58"/>
  <c r="I58"/>
  <c r="H58"/>
  <c r="G58"/>
  <c r="J57"/>
  <c r="I57"/>
  <c r="H57"/>
  <c r="G57"/>
  <c r="J56"/>
  <c r="I56"/>
  <c r="H56"/>
  <c r="G56"/>
  <c r="J55"/>
  <c r="I55"/>
  <c r="H55"/>
  <c r="G55"/>
  <c r="J54"/>
  <c r="I54"/>
  <c r="H54"/>
  <c r="G54"/>
  <c r="J53"/>
  <c r="I53"/>
  <c r="H53"/>
  <c r="G53"/>
  <c r="F49"/>
  <c r="E49"/>
  <c r="C49"/>
  <c r="H49"/>
  <c r="B49"/>
  <c r="J48"/>
  <c r="I48"/>
  <c r="H48"/>
  <c r="G48"/>
  <c r="J47"/>
  <c r="I47"/>
  <c r="H47"/>
  <c r="G47"/>
  <c r="J46"/>
  <c r="I46"/>
  <c r="H46"/>
  <c r="G46"/>
  <c r="J45"/>
  <c r="I45"/>
  <c r="H45"/>
  <c r="G45"/>
  <c r="J44"/>
  <c r="I44"/>
  <c r="H44"/>
  <c r="G44"/>
  <c r="J43"/>
  <c r="I43"/>
  <c r="H43"/>
  <c r="G43"/>
  <c r="J42"/>
  <c r="I42"/>
  <c r="H42"/>
  <c r="G42"/>
  <c r="J41"/>
  <c r="I41"/>
  <c r="H41"/>
  <c r="G41"/>
  <c r="F37"/>
  <c r="E37"/>
  <c r="C37"/>
  <c r="H37"/>
  <c r="B37"/>
  <c r="J36"/>
  <c r="I36"/>
  <c r="H36"/>
  <c r="G36"/>
  <c r="J35"/>
  <c r="I35"/>
  <c r="H35"/>
  <c r="G35"/>
  <c r="J34"/>
  <c r="I34"/>
  <c r="H34"/>
  <c r="G34"/>
  <c r="J33"/>
  <c r="I33"/>
  <c r="H33"/>
  <c r="G33"/>
  <c r="J32"/>
  <c r="I32"/>
  <c r="H32"/>
  <c r="G32"/>
  <c r="J31"/>
  <c r="I31"/>
  <c r="H31"/>
  <c r="G31"/>
  <c r="J30"/>
  <c r="I30"/>
  <c r="H30"/>
  <c r="G30"/>
  <c r="J29"/>
  <c r="I29"/>
  <c r="H29"/>
  <c r="G29"/>
  <c r="F25"/>
  <c r="E25"/>
  <c r="C25"/>
  <c r="B25"/>
  <c r="J24"/>
  <c r="I24"/>
  <c r="H24"/>
  <c r="G24"/>
  <c r="J23"/>
  <c r="I23"/>
  <c r="H23"/>
  <c r="G23"/>
  <c r="J22"/>
  <c r="I22"/>
  <c r="H22"/>
  <c r="G22"/>
  <c r="J21"/>
  <c r="I21"/>
  <c r="H21"/>
  <c r="G21"/>
  <c r="J20"/>
  <c r="I20"/>
  <c r="H20"/>
  <c r="G20"/>
  <c r="J19"/>
  <c r="I19"/>
  <c r="H19"/>
  <c r="G19"/>
  <c r="J18"/>
  <c r="I18"/>
  <c r="H18"/>
  <c r="G18"/>
  <c r="J17"/>
  <c r="I17"/>
  <c r="H17"/>
  <c r="G17"/>
  <c r="F13"/>
  <c r="E13"/>
  <c r="D13"/>
  <c r="C13"/>
  <c r="B13"/>
  <c r="J12"/>
  <c r="I12"/>
  <c r="H12"/>
  <c r="G12"/>
  <c r="J11"/>
  <c r="I11"/>
  <c r="H11"/>
  <c r="G11"/>
  <c r="J10"/>
  <c r="I10"/>
  <c r="H10"/>
  <c r="G10"/>
  <c r="J9"/>
  <c r="I9"/>
  <c r="H9"/>
  <c r="G9"/>
  <c r="J8"/>
  <c r="I8"/>
  <c r="H8"/>
  <c r="G8"/>
  <c r="J7"/>
  <c r="I7"/>
  <c r="H7"/>
  <c r="G7"/>
  <c r="J6"/>
  <c r="I6"/>
  <c r="H6"/>
  <c r="G6"/>
  <c r="J5"/>
  <c r="I5"/>
  <c r="H5"/>
  <c r="G5"/>
  <c r="A1" i="150"/>
  <c r="A1" i="143"/>
  <c r="A1" i="149"/>
  <c r="A1" i="148"/>
  <c r="A1" i="140"/>
  <c r="A1" i="139"/>
  <c r="A15" i="138"/>
  <c r="A1"/>
  <c r="A1" i="146"/>
  <c r="A1" i="145"/>
  <c r="A1" i="134"/>
  <c r="A1" i="147"/>
  <c r="A1" i="132"/>
  <c r="A1" i="131"/>
  <c r="A1" i="3"/>
  <c r="A1" i="2"/>
  <c r="Q240" i="134"/>
  <c r="V240"/>
  <c r="P240"/>
  <c r="Q35"/>
  <c r="F126" i="135"/>
  <c r="E126"/>
  <c r="D126"/>
  <c r="C126"/>
  <c r="D240" i="134"/>
  <c r="E240"/>
  <c r="J240"/>
  <c r="F240"/>
  <c r="K240"/>
  <c r="C240"/>
  <c r="H240"/>
  <c r="R240"/>
  <c r="W240"/>
  <c r="O240"/>
  <c r="P35"/>
  <c r="R35"/>
  <c r="O35"/>
  <c r="D35"/>
  <c r="E35"/>
  <c r="F35"/>
  <c r="C35"/>
  <c r="C33" i="140"/>
  <c r="D33"/>
  <c r="E33"/>
  <c r="F33"/>
  <c r="G33"/>
  <c r="H33"/>
  <c r="I33"/>
  <c r="J33"/>
  <c r="K33"/>
  <c r="B33"/>
  <c r="G17" i="149"/>
  <c r="H17"/>
  <c r="I17"/>
  <c r="F17"/>
  <c r="AA126" i="150"/>
  <c r="AB126"/>
  <c r="AC126"/>
  <c r="AD126"/>
  <c r="AE126"/>
  <c r="AF126"/>
  <c r="AG126"/>
  <c r="AH126"/>
  <c r="AI126"/>
  <c r="Z126"/>
  <c r="D126"/>
  <c r="E126"/>
  <c r="F126"/>
  <c r="G126"/>
  <c r="H126"/>
  <c r="I126"/>
  <c r="C126"/>
  <c r="AJ125"/>
  <c r="AJ124"/>
  <c r="AJ123"/>
  <c r="AJ122"/>
  <c r="AJ121"/>
  <c r="AJ120"/>
  <c r="AJ119"/>
  <c r="AJ118"/>
  <c r="AJ117"/>
  <c r="AJ116"/>
  <c r="AJ115"/>
  <c r="AJ114"/>
  <c r="AJ113"/>
  <c r="AJ112"/>
  <c r="AJ111"/>
  <c r="AJ110"/>
  <c r="AJ109"/>
  <c r="AJ108"/>
  <c r="AJ107"/>
  <c r="AJ106"/>
  <c r="AJ105"/>
  <c r="AJ104"/>
  <c r="AJ103"/>
  <c r="AJ102"/>
  <c r="AJ101"/>
  <c r="AJ100"/>
  <c r="AJ99"/>
  <c r="AJ98"/>
  <c r="AJ97"/>
  <c r="AJ96"/>
  <c r="AJ95"/>
  <c r="AJ94"/>
  <c r="AJ93"/>
  <c r="AJ92"/>
  <c r="AJ91"/>
  <c r="AJ90"/>
  <c r="AJ89"/>
  <c r="AJ88"/>
  <c r="AJ87"/>
  <c r="AJ86"/>
  <c r="AJ85"/>
  <c r="AJ84"/>
  <c r="AJ83"/>
  <c r="AJ82"/>
  <c r="AJ81"/>
  <c r="AJ80"/>
  <c r="AJ79"/>
  <c r="AJ78"/>
  <c r="AJ77"/>
  <c r="AJ76"/>
  <c r="AJ75"/>
  <c r="AJ74"/>
  <c r="AJ73"/>
  <c r="AJ72"/>
  <c r="AJ71"/>
  <c r="AJ70"/>
  <c r="AJ69"/>
  <c r="AJ68"/>
  <c r="AJ67"/>
  <c r="AJ66"/>
  <c r="AJ65"/>
  <c r="AJ64"/>
  <c r="AJ63"/>
  <c r="AJ62"/>
  <c r="AJ61"/>
  <c r="AJ60"/>
  <c r="AJ59"/>
  <c r="AJ58"/>
  <c r="AJ57"/>
  <c r="AJ56"/>
  <c r="AJ55"/>
  <c r="AJ54"/>
  <c r="AJ53"/>
  <c r="AJ52"/>
  <c r="AJ51"/>
  <c r="AJ50"/>
  <c r="AJ49"/>
  <c r="AJ48"/>
  <c r="AJ47"/>
  <c r="AJ46"/>
  <c r="AJ45"/>
  <c r="AJ44"/>
  <c r="AJ43"/>
  <c r="AJ42"/>
  <c r="AJ41"/>
  <c r="AJ40"/>
  <c r="AJ39"/>
  <c r="AJ38"/>
  <c r="AJ37"/>
  <c r="AJ36"/>
  <c r="AJ35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J7"/>
  <c r="AJ6"/>
  <c r="M7"/>
  <c r="O7"/>
  <c r="M8"/>
  <c r="O8"/>
  <c r="M9"/>
  <c r="O9"/>
  <c r="M10"/>
  <c r="O10"/>
  <c r="M11"/>
  <c r="O11"/>
  <c r="M12"/>
  <c r="O12"/>
  <c r="M13"/>
  <c r="O13"/>
  <c r="M14"/>
  <c r="O14"/>
  <c r="M15"/>
  <c r="O15"/>
  <c r="M16"/>
  <c r="O16"/>
  <c r="M17"/>
  <c r="O17"/>
  <c r="M18"/>
  <c r="O18"/>
  <c r="M19"/>
  <c r="O19"/>
  <c r="M20"/>
  <c r="O20"/>
  <c r="M21"/>
  <c r="O21"/>
  <c r="M22"/>
  <c r="O22"/>
  <c r="M23"/>
  <c r="O23"/>
  <c r="M24"/>
  <c r="O24"/>
  <c r="M25"/>
  <c r="O25"/>
  <c r="M26"/>
  <c r="O26"/>
  <c r="M27"/>
  <c r="O27"/>
  <c r="M28"/>
  <c r="O28"/>
  <c r="M29"/>
  <c r="O29"/>
  <c r="M30"/>
  <c r="O30"/>
  <c r="M31"/>
  <c r="O31"/>
  <c r="M32"/>
  <c r="O32"/>
  <c r="M33"/>
  <c r="O33"/>
  <c r="M34"/>
  <c r="O34"/>
  <c r="M35"/>
  <c r="O35"/>
  <c r="M36"/>
  <c r="O36"/>
  <c r="M37"/>
  <c r="O37"/>
  <c r="M38"/>
  <c r="O38"/>
  <c r="M39"/>
  <c r="O39"/>
  <c r="M40"/>
  <c r="O40"/>
  <c r="M41"/>
  <c r="O41"/>
  <c r="M42"/>
  <c r="O42"/>
  <c r="M43"/>
  <c r="O43"/>
  <c r="M44"/>
  <c r="O44"/>
  <c r="M45"/>
  <c r="O45"/>
  <c r="M46"/>
  <c r="O46"/>
  <c r="M47"/>
  <c r="O47"/>
  <c r="M48"/>
  <c r="O48"/>
  <c r="M49"/>
  <c r="O49"/>
  <c r="M50"/>
  <c r="O50"/>
  <c r="M51"/>
  <c r="O51"/>
  <c r="M52"/>
  <c r="O52"/>
  <c r="M53"/>
  <c r="O53"/>
  <c r="M54"/>
  <c r="O54"/>
  <c r="M55"/>
  <c r="O55"/>
  <c r="M56"/>
  <c r="O56"/>
  <c r="M57"/>
  <c r="O57"/>
  <c r="M58"/>
  <c r="O58"/>
  <c r="M59"/>
  <c r="O59"/>
  <c r="M60"/>
  <c r="O60"/>
  <c r="M61"/>
  <c r="O61"/>
  <c r="M62"/>
  <c r="O62"/>
  <c r="M63"/>
  <c r="O63"/>
  <c r="M64"/>
  <c r="O64"/>
  <c r="M65"/>
  <c r="O65"/>
  <c r="M66"/>
  <c r="O66"/>
  <c r="M67"/>
  <c r="O67"/>
  <c r="M68"/>
  <c r="O68"/>
  <c r="M69"/>
  <c r="O69"/>
  <c r="M70"/>
  <c r="O70"/>
  <c r="M71"/>
  <c r="O71"/>
  <c r="M72"/>
  <c r="O72"/>
  <c r="M73"/>
  <c r="O73"/>
  <c r="M74"/>
  <c r="O74"/>
  <c r="M75"/>
  <c r="O75"/>
  <c r="M76"/>
  <c r="O76"/>
  <c r="M77"/>
  <c r="O77"/>
  <c r="M78"/>
  <c r="O78"/>
  <c r="M79"/>
  <c r="O79"/>
  <c r="M80"/>
  <c r="O80"/>
  <c r="M81"/>
  <c r="O81"/>
  <c r="M82"/>
  <c r="O82"/>
  <c r="M83"/>
  <c r="O83"/>
  <c r="M84"/>
  <c r="O84"/>
  <c r="M85"/>
  <c r="O85"/>
  <c r="M86"/>
  <c r="O86"/>
  <c r="M87"/>
  <c r="O87"/>
  <c r="M88"/>
  <c r="O88"/>
  <c r="M89"/>
  <c r="O89"/>
  <c r="M90"/>
  <c r="O90"/>
  <c r="M91"/>
  <c r="O91"/>
  <c r="M92"/>
  <c r="O92"/>
  <c r="M93"/>
  <c r="O93"/>
  <c r="M94"/>
  <c r="O94"/>
  <c r="M95"/>
  <c r="O95"/>
  <c r="M96"/>
  <c r="O96"/>
  <c r="M97"/>
  <c r="O97"/>
  <c r="M98"/>
  <c r="O98"/>
  <c r="M99"/>
  <c r="O99"/>
  <c r="M100"/>
  <c r="O100"/>
  <c r="M101"/>
  <c r="O101"/>
  <c r="M102"/>
  <c r="O102"/>
  <c r="M103"/>
  <c r="O103"/>
  <c r="M104"/>
  <c r="O104"/>
  <c r="M105"/>
  <c r="O105"/>
  <c r="M106"/>
  <c r="O106"/>
  <c r="M107"/>
  <c r="O107"/>
  <c r="M108"/>
  <c r="O108"/>
  <c r="M109"/>
  <c r="O109"/>
  <c r="M110"/>
  <c r="O110"/>
  <c r="M111"/>
  <c r="O111"/>
  <c r="M112"/>
  <c r="O112"/>
  <c r="M113"/>
  <c r="O113"/>
  <c r="M114"/>
  <c r="O114"/>
  <c r="M115"/>
  <c r="O115"/>
  <c r="M116"/>
  <c r="O116"/>
  <c r="M117"/>
  <c r="O117"/>
  <c r="M118"/>
  <c r="O118"/>
  <c r="M119"/>
  <c r="O119"/>
  <c r="M120"/>
  <c r="O120"/>
  <c r="M121"/>
  <c r="O121"/>
  <c r="M122"/>
  <c r="O122"/>
  <c r="M123"/>
  <c r="O123"/>
  <c r="M124"/>
  <c r="O124"/>
  <c r="M125"/>
  <c r="O125"/>
  <c r="M6"/>
  <c r="M6" i="143"/>
  <c r="O6" s="1"/>
  <c r="AJ6"/>
  <c r="AL6"/>
  <c r="AN6" s="1"/>
  <c r="D35"/>
  <c r="E35"/>
  <c r="F35"/>
  <c r="G35"/>
  <c r="H35"/>
  <c r="I35"/>
  <c r="J35"/>
  <c r="C35"/>
  <c r="AA35"/>
  <c r="AB35"/>
  <c r="AC35"/>
  <c r="AD35"/>
  <c r="AE35"/>
  <c r="AF35"/>
  <c r="AG35"/>
  <c r="Z35"/>
  <c r="AA233"/>
  <c r="AB233"/>
  <c r="AC233"/>
  <c r="AD233"/>
  <c r="AE233"/>
  <c r="AF233"/>
  <c r="Z23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  <c r="AJ90"/>
  <c r="AL90" s="1"/>
  <c r="AJ91"/>
  <c r="AJ92"/>
  <c r="AL92"/>
  <c r="AJ93"/>
  <c r="AJ94"/>
  <c r="AL94" s="1"/>
  <c r="AN94" s="1"/>
  <c r="AJ95"/>
  <c r="AJ96"/>
  <c r="AL96"/>
  <c r="AJ97"/>
  <c r="AJ98"/>
  <c r="AL98" s="1"/>
  <c r="AN98" s="1"/>
  <c r="AJ99"/>
  <c r="AJ100"/>
  <c r="AL100"/>
  <c r="AJ101"/>
  <c r="AJ102"/>
  <c r="AL102" s="1"/>
  <c r="AN102" s="1"/>
  <c r="AJ103"/>
  <c r="AJ104"/>
  <c r="AL104"/>
  <c r="AJ105"/>
  <c r="AJ106"/>
  <c r="AL106" s="1"/>
  <c r="AN106" s="1"/>
  <c r="AJ107"/>
  <c r="AJ108"/>
  <c r="AL108"/>
  <c r="AJ109"/>
  <c r="AJ110"/>
  <c r="AL110" s="1"/>
  <c r="AN110" s="1"/>
  <c r="AJ111"/>
  <c r="AJ112"/>
  <c r="AL112"/>
  <c r="AJ113"/>
  <c r="AJ114"/>
  <c r="AL114" s="1"/>
  <c r="AN114" s="1"/>
  <c r="AJ115"/>
  <c r="AJ116"/>
  <c r="AL116"/>
  <c r="AJ117"/>
  <c r="AJ118"/>
  <c r="AL118" s="1"/>
  <c r="AN118" s="1"/>
  <c r="AJ119"/>
  <c r="AJ120"/>
  <c r="AL120"/>
  <c r="AJ121"/>
  <c r="AJ122"/>
  <c r="AL122" s="1"/>
  <c r="AN122" s="1"/>
  <c r="AJ123"/>
  <c r="AJ124"/>
  <c r="AL124"/>
  <c r="AJ126"/>
  <c r="AJ127"/>
  <c r="AL127" s="1"/>
  <c r="AN127" s="1"/>
  <c r="AJ128"/>
  <c r="AJ129"/>
  <c r="AL129"/>
  <c r="AJ130"/>
  <c r="AJ131"/>
  <c r="AL131" s="1"/>
  <c r="AN131" s="1"/>
  <c r="AJ132"/>
  <c r="AJ133"/>
  <c r="AL133"/>
  <c r="AJ134"/>
  <c r="AJ135"/>
  <c r="AL135" s="1"/>
  <c r="AN135" s="1"/>
  <c r="AJ136"/>
  <c r="AJ137"/>
  <c r="AL137"/>
  <c r="AJ138"/>
  <c r="AJ139"/>
  <c r="AL139" s="1"/>
  <c r="AN139" s="1"/>
  <c r="AJ140"/>
  <c r="AJ141"/>
  <c r="AL141"/>
  <c r="AJ142"/>
  <c r="AJ143"/>
  <c r="AL143" s="1"/>
  <c r="AN143" s="1"/>
  <c r="AJ144"/>
  <c r="AJ145"/>
  <c r="AL145"/>
  <c r="AJ146"/>
  <c r="AJ147"/>
  <c r="AL147" s="1"/>
  <c r="AN147" s="1"/>
  <c r="AJ148"/>
  <c r="AJ149"/>
  <c r="AL149"/>
  <c r="AJ150"/>
  <c r="AJ151"/>
  <c r="AL151" s="1"/>
  <c r="AN151" s="1"/>
  <c r="AJ152"/>
  <c r="AJ153"/>
  <c r="AL153"/>
  <c r="AJ154"/>
  <c r="AJ155"/>
  <c r="AL155" s="1"/>
  <c r="AN155" s="1"/>
  <c r="AJ156"/>
  <c r="AJ157"/>
  <c r="AL157"/>
  <c r="AJ158"/>
  <c r="AJ159"/>
  <c r="AL159" s="1"/>
  <c r="AN159" s="1"/>
  <c r="AJ160"/>
  <c r="AJ161"/>
  <c r="AL161"/>
  <c r="AJ162"/>
  <c r="AJ163"/>
  <c r="AL163" s="1"/>
  <c r="AN163" s="1"/>
  <c r="AJ164"/>
  <c r="AJ165"/>
  <c r="AL165"/>
  <c r="AJ166"/>
  <c r="AJ167"/>
  <c r="AL167" s="1"/>
  <c r="AN167" s="1"/>
  <c r="AJ168"/>
  <c r="AJ169"/>
  <c r="AL169"/>
  <c r="AJ170"/>
  <c r="AJ171"/>
  <c r="AL171" s="1"/>
  <c r="AN171" s="1"/>
  <c r="AJ172"/>
  <c r="AJ173"/>
  <c r="AL173"/>
  <c r="AJ174"/>
  <c r="AJ175"/>
  <c r="AL175" s="1"/>
  <c r="AN175" s="1"/>
  <c r="AJ176"/>
  <c r="AL176" s="1"/>
  <c r="AN176" s="1"/>
  <c r="AJ177"/>
  <c r="AL177" s="1"/>
  <c r="AN177" s="1"/>
  <c r="AJ178"/>
  <c r="AL178" s="1"/>
  <c r="AN178" s="1"/>
  <c r="AJ179"/>
  <c r="AL179" s="1"/>
  <c r="AN179" s="1"/>
  <c r="AJ180"/>
  <c r="AL180" s="1"/>
  <c r="AN180" s="1"/>
  <c r="AJ181"/>
  <c r="AL181" s="1"/>
  <c r="AN181" s="1"/>
  <c r="AJ182"/>
  <c r="AL182" s="1"/>
  <c r="AN182" s="1"/>
  <c r="AJ183"/>
  <c r="AL183" s="1"/>
  <c r="AN183" s="1"/>
  <c r="AJ184"/>
  <c r="AL184" s="1"/>
  <c r="AN184" s="1"/>
  <c r="AJ185"/>
  <c r="AL185" s="1"/>
  <c r="AN185" s="1"/>
  <c r="AJ186"/>
  <c r="AL186" s="1"/>
  <c r="AN186" s="1"/>
  <c r="AJ187"/>
  <c r="AL187" s="1"/>
  <c r="AN187" s="1"/>
  <c r="AJ188"/>
  <c r="AL188" s="1"/>
  <c r="AN188" s="1"/>
  <c r="AJ189"/>
  <c r="AL189" s="1"/>
  <c r="AN189" s="1"/>
  <c r="AJ190"/>
  <c r="AL190" s="1"/>
  <c r="AN190" s="1"/>
  <c r="AJ191"/>
  <c r="AL191" s="1"/>
  <c r="AN191" s="1"/>
  <c r="AJ192"/>
  <c r="AL192" s="1"/>
  <c r="AN192" s="1"/>
  <c r="AJ193"/>
  <c r="AL193" s="1"/>
  <c r="AN193" s="1"/>
  <c r="AJ194"/>
  <c r="AL194" s="1"/>
  <c r="AN194" s="1"/>
  <c r="AJ195"/>
  <c r="AL195" s="1"/>
  <c r="AN195" s="1"/>
  <c r="AJ196"/>
  <c r="AL196" s="1"/>
  <c r="AN196" s="1"/>
  <c r="AJ197"/>
  <c r="AL197" s="1"/>
  <c r="AN197" s="1"/>
  <c r="AJ198"/>
  <c r="AL198" s="1"/>
  <c r="AN198" s="1"/>
  <c r="AJ199"/>
  <c r="AL199" s="1"/>
  <c r="AN199" s="1"/>
  <c r="AJ200"/>
  <c r="AL200" s="1"/>
  <c r="AN200" s="1"/>
  <c r="AJ201"/>
  <c r="AL201" s="1"/>
  <c r="AN201" s="1"/>
  <c r="AJ202"/>
  <c r="AL202" s="1"/>
  <c r="AN202" s="1"/>
  <c r="AJ203"/>
  <c r="AL203" s="1"/>
  <c r="AN203" s="1"/>
  <c r="AJ204"/>
  <c r="AL204" s="1"/>
  <c r="AN204" s="1"/>
  <c r="AJ205"/>
  <c r="AL205" s="1"/>
  <c r="AN205" s="1"/>
  <c r="AJ206"/>
  <c r="AL206" s="1"/>
  <c r="AN206" s="1"/>
  <c r="AJ207"/>
  <c r="AL207" s="1"/>
  <c r="AN207" s="1"/>
  <c r="AJ208"/>
  <c r="AL208" s="1"/>
  <c r="AN208" s="1"/>
  <c r="AJ209"/>
  <c r="AL209" s="1"/>
  <c r="AN209" s="1"/>
  <c r="AJ210"/>
  <c r="AL210" s="1"/>
  <c r="AN210" s="1"/>
  <c r="AJ211"/>
  <c r="AL211" s="1"/>
  <c r="AN211" s="1"/>
  <c r="AJ212"/>
  <c r="AL212" s="1"/>
  <c r="AN212" s="1"/>
  <c r="AJ213"/>
  <c r="AL213" s="1"/>
  <c r="AN213" s="1"/>
  <c r="AJ214"/>
  <c r="AL214" s="1"/>
  <c r="AN214" s="1"/>
  <c r="AJ215"/>
  <c r="AL215" s="1"/>
  <c r="AN215" s="1"/>
  <c r="AJ216"/>
  <c r="AL216" s="1"/>
  <c r="AN216" s="1"/>
  <c r="AJ217"/>
  <c r="AL217" s="1"/>
  <c r="AN217" s="1"/>
  <c r="AJ218"/>
  <c r="AL218" s="1"/>
  <c r="AN218" s="1"/>
  <c r="AJ219"/>
  <c r="AL219" s="1"/>
  <c r="AN219" s="1"/>
  <c r="AJ220"/>
  <c r="AL220" s="1"/>
  <c r="AN220" s="1"/>
  <c r="AJ221"/>
  <c r="AL221" s="1"/>
  <c r="AN221" s="1"/>
  <c r="AJ222"/>
  <c r="AL222" s="1"/>
  <c r="AN222" s="1"/>
  <c r="AJ223"/>
  <c r="AL223" s="1"/>
  <c r="AN223" s="1"/>
  <c r="AJ224"/>
  <c r="AL224" s="1"/>
  <c r="AN224" s="1"/>
  <c r="AJ225"/>
  <c r="AL225" s="1"/>
  <c r="AN225" s="1"/>
  <c r="AJ226"/>
  <c r="AL226" s="1"/>
  <c r="AN226" s="1"/>
  <c r="AJ227"/>
  <c r="AL227" s="1"/>
  <c r="AN227" s="1"/>
  <c r="AJ228"/>
  <c r="AL228" s="1"/>
  <c r="AN228" s="1"/>
  <c r="AJ229"/>
  <c r="AL229" s="1"/>
  <c r="AN229" s="1"/>
  <c r="AJ230"/>
  <c r="AL230" s="1"/>
  <c r="AN230" s="1"/>
  <c r="AJ231"/>
  <c r="AL231" s="1"/>
  <c r="AN231" s="1"/>
  <c r="AJ232"/>
  <c r="AL232" s="1"/>
  <c r="AN232" s="1"/>
  <c r="AJ39"/>
  <c r="D233"/>
  <c r="E233"/>
  <c r="F233"/>
  <c r="G233"/>
  <c r="H233"/>
  <c r="I233"/>
  <c r="J233"/>
  <c r="C233"/>
  <c r="M7"/>
  <c r="O7"/>
  <c r="Q7" s="1"/>
  <c r="M8"/>
  <c r="O8" s="1"/>
  <c r="Q8" s="1"/>
  <c r="M9"/>
  <c r="O9"/>
  <c r="Q9" s="1"/>
  <c r="M10"/>
  <c r="O10" s="1"/>
  <c r="Q10" s="1"/>
  <c r="M11"/>
  <c r="O11" s="1"/>
  <c r="Q11" s="1"/>
  <c r="M12"/>
  <c r="O12" s="1"/>
  <c r="Q12" s="1"/>
  <c r="M13"/>
  <c r="O13"/>
  <c r="Q13" s="1"/>
  <c r="M14"/>
  <c r="O14" s="1"/>
  <c r="Q14" s="1"/>
  <c r="M15"/>
  <c r="O15" s="1"/>
  <c r="Q15" s="1"/>
  <c r="M16"/>
  <c r="O16" s="1"/>
  <c r="Q16" s="1"/>
  <c r="M17"/>
  <c r="O17" s="1"/>
  <c r="Q17" s="1"/>
  <c r="M18"/>
  <c r="O18" s="1"/>
  <c r="Q18" s="1"/>
  <c r="M19"/>
  <c r="O19" s="1"/>
  <c r="Q19" s="1"/>
  <c r="M20"/>
  <c r="O20" s="1"/>
  <c r="Q20" s="1"/>
  <c r="M21"/>
  <c r="O21"/>
  <c r="Q21" s="1"/>
  <c r="M22"/>
  <c r="O22" s="1"/>
  <c r="Q22" s="1"/>
  <c r="M23"/>
  <c r="O23" s="1"/>
  <c r="Q23" s="1"/>
  <c r="M24"/>
  <c r="O24" s="1"/>
  <c r="Q24" s="1"/>
  <c r="M25"/>
  <c r="O25" s="1"/>
  <c r="Q25" s="1"/>
  <c r="M26"/>
  <c r="O26" s="1"/>
  <c r="Q26" s="1"/>
  <c r="M27"/>
  <c r="O27" s="1"/>
  <c r="Q27" s="1"/>
  <c r="M28"/>
  <c r="O28" s="1"/>
  <c r="Q28" s="1"/>
  <c r="M29"/>
  <c r="O29"/>
  <c r="Q29" s="1"/>
  <c r="M30"/>
  <c r="O30" s="1"/>
  <c r="Q30" s="1"/>
  <c r="M31"/>
  <c r="O31" s="1"/>
  <c r="Q31" s="1"/>
  <c r="M32"/>
  <c r="O32" s="1"/>
  <c r="Q32" s="1"/>
  <c r="M33"/>
  <c r="O33" s="1"/>
  <c r="Q33" s="1"/>
  <c r="M34"/>
  <c r="O34" s="1"/>
  <c r="Q34" s="1"/>
  <c r="AJ7"/>
  <c r="AL7"/>
  <c r="AN7" s="1"/>
  <c r="AJ8"/>
  <c r="AL8"/>
  <c r="AN8" s="1"/>
  <c r="AJ9"/>
  <c r="AL9"/>
  <c r="AJ10"/>
  <c r="AL10"/>
  <c r="AN10" s="1"/>
  <c r="AJ11"/>
  <c r="AL11" s="1"/>
  <c r="AJ12"/>
  <c r="AL12" s="1"/>
  <c r="AN12" s="1"/>
  <c r="AJ13"/>
  <c r="AL13" s="1"/>
  <c r="AN13" s="1"/>
  <c r="AJ14"/>
  <c r="AL14"/>
  <c r="AJ15"/>
  <c r="AL15"/>
  <c r="AN15" s="1"/>
  <c r="AJ16"/>
  <c r="AL16" s="1"/>
  <c r="AN16" s="1"/>
  <c r="AJ17"/>
  <c r="AL17"/>
  <c r="AN17" s="1"/>
  <c r="AJ18"/>
  <c r="AL18" s="1"/>
  <c r="AN18" s="1"/>
  <c r="AJ19"/>
  <c r="AL19" s="1"/>
  <c r="AN19" s="1"/>
  <c r="AJ20"/>
  <c r="AL20" s="1"/>
  <c r="AN20" s="1"/>
  <c r="AJ21"/>
  <c r="AL21"/>
  <c r="AN21" s="1"/>
  <c r="AJ22"/>
  <c r="AL22"/>
  <c r="AN22" s="1"/>
  <c r="AJ23"/>
  <c r="AL23" s="1"/>
  <c r="AN23" s="1"/>
  <c r="AJ24"/>
  <c r="AL24"/>
  <c r="AN24" s="1"/>
  <c r="AJ25"/>
  <c r="AL25" s="1"/>
  <c r="AN25" s="1"/>
  <c r="AJ26"/>
  <c r="AL26"/>
  <c r="AN26" s="1"/>
  <c r="AJ27"/>
  <c r="AL27"/>
  <c r="AN27" s="1"/>
  <c r="AJ28"/>
  <c r="AL28" s="1"/>
  <c r="AN28" s="1"/>
  <c r="AJ29"/>
  <c r="AL29"/>
  <c r="AN29" s="1"/>
  <c r="AJ30"/>
  <c r="AL30"/>
  <c r="AN30" s="1"/>
  <c r="AJ31"/>
  <c r="AL31"/>
  <c r="AN31" s="1"/>
  <c r="AJ32"/>
  <c r="AL32" s="1"/>
  <c r="AN32" s="1"/>
  <c r="AJ33"/>
  <c r="AL33"/>
  <c r="AN33" s="1"/>
  <c r="AJ34"/>
  <c r="AL34"/>
  <c r="C17" i="149"/>
  <c r="D17"/>
  <c r="E17"/>
  <c r="B17"/>
  <c r="L6"/>
  <c r="N6"/>
  <c r="L7"/>
  <c r="N7"/>
  <c r="L8"/>
  <c r="N8"/>
  <c r="L9"/>
  <c r="N9"/>
  <c r="L10"/>
  <c r="N10"/>
  <c r="L11"/>
  <c r="N11"/>
  <c r="L12"/>
  <c r="N12"/>
  <c r="L13"/>
  <c r="N13"/>
  <c r="L14"/>
  <c r="N14"/>
  <c r="L15"/>
  <c r="N15"/>
  <c r="L16"/>
  <c r="N16"/>
  <c r="L5"/>
  <c r="C17" i="148"/>
  <c r="D17"/>
  <c r="E17"/>
  <c r="F17"/>
  <c r="G17"/>
  <c r="H17"/>
  <c r="I17"/>
  <c r="L6"/>
  <c r="N6"/>
  <c r="L7"/>
  <c r="N7"/>
  <c r="L8"/>
  <c r="N8"/>
  <c r="L9"/>
  <c r="N9"/>
  <c r="L10"/>
  <c r="N10"/>
  <c r="L11"/>
  <c r="N11"/>
  <c r="L12"/>
  <c r="N12"/>
  <c r="L13"/>
  <c r="N13"/>
  <c r="L14"/>
  <c r="N14"/>
  <c r="L15"/>
  <c r="N15"/>
  <c r="L16"/>
  <c r="N16"/>
  <c r="L5"/>
  <c r="B17"/>
  <c r="L6" i="140"/>
  <c r="L7"/>
  <c r="L33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5"/>
  <c r="C33" i="139"/>
  <c r="D33"/>
  <c r="E33"/>
  <c r="F33"/>
  <c r="G33"/>
  <c r="H33"/>
  <c r="I33"/>
  <c r="B33"/>
  <c r="L6"/>
  <c r="N6"/>
  <c r="L7"/>
  <c r="N7"/>
  <c r="L8"/>
  <c r="N8"/>
  <c r="L9"/>
  <c r="N9"/>
  <c r="P9"/>
  <c r="L10"/>
  <c r="N10"/>
  <c r="L11"/>
  <c r="N11"/>
  <c r="L12"/>
  <c r="N12"/>
  <c r="L13"/>
  <c r="N13"/>
  <c r="P13"/>
  <c r="L14"/>
  <c r="N14"/>
  <c r="L15"/>
  <c r="N15"/>
  <c r="L16"/>
  <c r="N16"/>
  <c r="L17"/>
  <c r="N17"/>
  <c r="P17"/>
  <c r="L18"/>
  <c r="N18"/>
  <c r="L19"/>
  <c r="N19"/>
  <c r="L20"/>
  <c r="N20"/>
  <c r="L21"/>
  <c r="N21"/>
  <c r="P21"/>
  <c r="L22"/>
  <c r="N22"/>
  <c r="L23"/>
  <c r="N23"/>
  <c r="L24"/>
  <c r="N24"/>
  <c r="L25"/>
  <c r="N25"/>
  <c r="P25"/>
  <c r="L26"/>
  <c r="N26"/>
  <c r="L27"/>
  <c r="N27"/>
  <c r="L28"/>
  <c r="N28"/>
  <c r="L29"/>
  <c r="N29"/>
  <c r="P29"/>
  <c r="L30"/>
  <c r="N30"/>
  <c r="L31"/>
  <c r="N31"/>
  <c r="L32"/>
  <c r="N32"/>
  <c r="L5"/>
  <c r="J26" i="138"/>
  <c r="I26"/>
  <c r="F26"/>
  <c r="D26"/>
  <c r="C26"/>
  <c r="B26"/>
  <c r="M25"/>
  <c r="H25"/>
  <c r="M24"/>
  <c r="H24"/>
  <c r="M23"/>
  <c r="H23"/>
  <c r="M22"/>
  <c r="H22"/>
  <c r="M21"/>
  <c r="H21"/>
  <c r="M20"/>
  <c r="H20"/>
  <c r="M19"/>
  <c r="H19"/>
  <c r="H26"/>
  <c r="J12"/>
  <c r="I12"/>
  <c r="F12"/>
  <c r="D12"/>
  <c r="C12"/>
  <c r="B12"/>
  <c r="M11"/>
  <c r="O11"/>
  <c r="H11"/>
  <c r="M10"/>
  <c r="O10"/>
  <c r="H10"/>
  <c r="M9"/>
  <c r="O9"/>
  <c r="H9"/>
  <c r="M8"/>
  <c r="O8"/>
  <c r="H8"/>
  <c r="M7"/>
  <c r="O7"/>
  <c r="H7"/>
  <c r="M6"/>
  <c r="O6"/>
  <c r="H6"/>
  <c r="M5"/>
  <c r="H5"/>
  <c r="H12"/>
  <c r="AJ126" i="150"/>
  <c r="H13" i="146"/>
  <c r="H25"/>
  <c r="H37"/>
  <c r="H49"/>
  <c r="H61"/>
  <c r="H73"/>
  <c r="H85"/>
  <c r="I25"/>
  <c r="I37"/>
  <c r="I49"/>
  <c r="I61"/>
  <c r="I73"/>
  <c r="I85"/>
  <c r="J27" i="2"/>
  <c r="D34"/>
  <c r="J12"/>
  <c r="H27"/>
  <c r="G28"/>
  <c r="H31"/>
  <c r="G32"/>
  <c r="J33"/>
  <c r="C34"/>
  <c r="G27"/>
  <c r="J28"/>
  <c r="J32"/>
  <c r="J23"/>
  <c r="J17" i="147"/>
  <c r="I33"/>
  <c r="H49"/>
  <c r="G65"/>
  <c r="J81"/>
  <c r="I97"/>
  <c r="H113"/>
  <c r="J65"/>
  <c r="I49"/>
  <c r="H65"/>
  <c r="I113"/>
  <c r="J17" i="132"/>
  <c r="I34"/>
  <c r="H50"/>
  <c r="G66"/>
  <c r="I98"/>
  <c r="H114"/>
  <c r="I50"/>
  <c r="H66"/>
  <c r="I114"/>
  <c r="J129" i="131"/>
  <c r="J33"/>
  <c r="I65"/>
  <c r="H97"/>
  <c r="G129"/>
  <c r="J161"/>
  <c r="I193"/>
  <c r="H225"/>
  <c r="J65"/>
  <c r="H129"/>
  <c r="J193"/>
  <c r="I225"/>
  <c r="J129" i="3"/>
  <c r="J33"/>
  <c r="G129"/>
  <c r="J161"/>
  <c r="H225"/>
  <c r="G33"/>
  <c r="J65"/>
  <c r="I97"/>
  <c r="H129"/>
  <c r="G161"/>
  <c r="J193"/>
  <c r="I225"/>
  <c r="T126" i="135"/>
  <c r="J126"/>
  <c r="U126"/>
  <c r="H126"/>
  <c r="K126"/>
  <c r="I126"/>
  <c r="U240" i="134"/>
  <c r="W35"/>
  <c r="Q243"/>
  <c r="I240"/>
  <c r="R243"/>
  <c r="I35"/>
  <c r="P243"/>
  <c r="J35"/>
  <c r="H35"/>
  <c r="T35"/>
  <c r="K35"/>
  <c r="V35"/>
  <c r="U35"/>
  <c r="AJ35" i="143"/>
  <c r="P24" i="139"/>
  <c r="P8"/>
  <c r="P28"/>
  <c r="P12"/>
  <c r="S35" i="143"/>
  <c r="AP35"/>
  <c r="Q125"/>
  <c r="AN9"/>
  <c r="AN34"/>
  <c r="O19" i="138"/>
  <c r="M26"/>
  <c r="O23"/>
  <c r="P31" i="139"/>
  <c r="P27"/>
  <c r="N24" i="140"/>
  <c r="N12"/>
  <c r="P12" i="148"/>
  <c r="P6"/>
  <c r="P13" i="149"/>
  <c r="P9"/>
  <c r="AL78" i="143"/>
  <c r="AL66"/>
  <c r="AL54"/>
  <c r="AL42"/>
  <c r="O89"/>
  <c r="O77"/>
  <c r="O69"/>
  <c r="O61"/>
  <c r="O45"/>
  <c r="J13" i="145"/>
  <c r="H13"/>
  <c r="G13"/>
  <c r="J61"/>
  <c r="G61"/>
  <c r="I61"/>
  <c r="G29" i="2"/>
  <c r="H29"/>
  <c r="G31"/>
  <c r="J29"/>
  <c r="P6" i="139"/>
  <c r="N31" i="140"/>
  <c r="N27"/>
  <c r="N23"/>
  <c r="N19"/>
  <c r="N15"/>
  <c r="N11"/>
  <c r="AN173" i="143"/>
  <c r="AL170"/>
  <c r="AN165"/>
  <c r="AL162"/>
  <c r="AN157"/>
  <c r="AL154"/>
  <c r="AN149"/>
  <c r="AL146"/>
  <c r="AN141"/>
  <c r="AL138"/>
  <c r="AN133"/>
  <c r="AL130"/>
  <c r="AN124"/>
  <c r="AL121"/>
  <c r="AN116"/>
  <c r="AL113"/>
  <c r="AN108"/>
  <c r="AL105"/>
  <c r="AN100"/>
  <c r="AL97"/>
  <c r="AN92"/>
  <c r="AL89"/>
  <c r="AL85"/>
  <c r="AL81"/>
  <c r="AL77"/>
  <c r="AL73"/>
  <c r="AL69"/>
  <c r="AL65"/>
  <c r="AL61"/>
  <c r="AL57"/>
  <c r="AL53"/>
  <c r="AL49"/>
  <c r="AL45"/>
  <c r="AL41"/>
  <c r="O40"/>
  <c r="O229"/>
  <c r="O225"/>
  <c r="O221"/>
  <c r="O217"/>
  <c r="O213"/>
  <c r="O209"/>
  <c r="O205"/>
  <c r="O201"/>
  <c r="O197"/>
  <c r="O193"/>
  <c r="O189"/>
  <c r="O185"/>
  <c r="O181"/>
  <c r="O177"/>
  <c r="O173"/>
  <c r="O169"/>
  <c r="O165"/>
  <c r="O161"/>
  <c r="O157"/>
  <c r="O153"/>
  <c r="O149"/>
  <c r="O145"/>
  <c r="O141"/>
  <c r="O137"/>
  <c r="O133"/>
  <c r="O129"/>
  <c r="O124"/>
  <c r="O120"/>
  <c r="O116"/>
  <c r="O112"/>
  <c r="O108"/>
  <c r="O104"/>
  <c r="O100"/>
  <c r="O96"/>
  <c r="I13" i="145"/>
  <c r="J25"/>
  <c r="G25"/>
  <c r="I25"/>
  <c r="H61"/>
  <c r="J73"/>
  <c r="G73"/>
  <c r="I73"/>
  <c r="I29" i="2"/>
  <c r="H65" i="3"/>
  <c r="O21" i="138"/>
  <c r="O25"/>
  <c r="L33" i="139"/>
  <c r="N5"/>
  <c r="P23"/>
  <c r="P19"/>
  <c r="P15"/>
  <c r="P11"/>
  <c r="N28" i="140"/>
  <c r="N16"/>
  <c r="P16" i="148"/>
  <c r="P10"/>
  <c r="P15" i="149"/>
  <c r="P11"/>
  <c r="AL168" i="143"/>
  <c r="AL152"/>
  <c r="AL144"/>
  <c r="AL136"/>
  <c r="AL111"/>
  <c r="AL103"/>
  <c r="AL82"/>
  <c r="AL70"/>
  <c r="AL58"/>
  <c r="AL46"/>
  <c r="O93"/>
  <c r="O81"/>
  <c r="O73"/>
  <c r="O65"/>
  <c r="O53"/>
  <c r="O49"/>
  <c r="O243" i="134"/>
  <c r="T240"/>
  <c r="G12" i="2"/>
  <c r="H12"/>
  <c r="M35" i="143"/>
  <c r="AN14"/>
  <c r="O5" i="138"/>
  <c r="M12"/>
  <c r="Q6"/>
  <c r="Q7"/>
  <c r="Q8"/>
  <c r="Q9"/>
  <c r="Q10"/>
  <c r="Q11"/>
  <c r="O20"/>
  <c r="O22"/>
  <c r="O24"/>
  <c r="P32" i="139"/>
  <c r="P30"/>
  <c r="P26"/>
  <c r="P22"/>
  <c r="P20"/>
  <c r="P18"/>
  <c r="P16"/>
  <c r="P14"/>
  <c r="P10"/>
  <c r="N30" i="140"/>
  <c r="N26"/>
  <c r="N22"/>
  <c r="N18"/>
  <c r="N14"/>
  <c r="N10"/>
  <c r="N7"/>
  <c r="L17" i="148"/>
  <c r="N5"/>
  <c r="P15"/>
  <c r="P13"/>
  <c r="P11"/>
  <c r="P9"/>
  <c r="P7"/>
  <c r="P16" i="149"/>
  <c r="P14"/>
  <c r="P12"/>
  <c r="P10"/>
  <c r="P8"/>
  <c r="P6"/>
  <c r="AJ233" i="143"/>
  <c r="AL39"/>
  <c r="AL172"/>
  <c r="AL164"/>
  <c r="AL156"/>
  <c r="AL148"/>
  <c r="AL140"/>
  <c r="AL132"/>
  <c r="AL123"/>
  <c r="AL115"/>
  <c r="AL107"/>
  <c r="AL99"/>
  <c r="AL91"/>
  <c r="AL88"/>
  <c r="AL84"/>
  <c r="AL80"/>
  <c r="AL76"/>
  <c r="AL72"/>
  <c r="AL68"/>
  <c r="AL64"/>
  <c r="AL60"/>
  <c r="AL56"/>
  <c r="AL52"/>
  <c r="AL48"/>
  <c r="AL44"/>
  <c r="AL40"/>
  <c r="O91"/>
  <c r="O87"/>
  <c r="O83"/>
  <c r="O79"/>
  <c r="O75"/>
  <c r="O71"/>
  <c r="O67"/>
  <c r="O63"/>
  <c r="O59"/>
  <c r="O55"/>
  <c r="O51"/>
  <c r="O47"/>
  <c r="O43"/>
  <c r="AL6" i="150"/>
  <c r="AL10"/>
  <c r="AL14"/>
  <c r="AL18"/>
  <c r="AL22"/>
  <c r="AL26"/>
  <c r="AL30"/>
  <c r="AL34"/>
  <c r="AL38"/>
  <c r="AL42"/>
  <c r="AL46"/>
  <c r="AL50"/>
  <c r="AL54"/>
  <c r="AL58"/>
  <c r="AL62"/>
  <c r="AL66"/>
  <c r="AL70"/>
  <c r="AL74"/>
  <c r="AL78"/>
  <c r="AL82"/>
  <c r="AL86"/>
  <c r="AL90"/>
  <c r="AL94"/>
  <c r="AL98"/>
  <c r="AL102"/>
  <c r="AL106"/>
  <c r="AL110"/>
  <c r="AL114"/>
  <c r="AL118"/>
  <c r="AL122"/>
  <c r="H25" i="145"/>
  <c r="J37"/>
  <c r="G37"/>
  <c r="I37"/>
  <c r="H73"/>
  <c r="J85"/>
  <c r="G85"/>
  <c r="I85"/>
  <c r="H28" i="2"/>
  <c r="I28"/>
  <c r="N32" i="140"/>
  <c r="N20"/>
  <c r="N8"/>
  <c r="P14" i="148"/>
  <c r="P8"/>
  <c r="L17" i="149"/>
  <c r="N5"/>
  <c r="P7"/>
  <c r="AL160" i="143"/>
  <c r="AL128"/>
  <c r="AL119"/>
  <c r="AL95"/>
  <c r="AL86"/>
  <c r="AL74"/>
  <c r="AL62"/>
  <c r="AL50"/>
  <c r="O85"/>
  <c r="O57"/>
  <c r="J31" i="2"/>
  <c r="P7" i="139"/>
  <c r="N5" i="140"/>
  <c r="N29"/>
  <c r="N25"/>
  <c r="N21"/>
  <c r="N17"/>
  <c r="N13"/>
  <c r="N9"/>
  <c r="N6"/>
  <c r="AL174" i="143"/>
  <c r="AN169"/>
  <c r="AL166"/>
  <c r="AN161"/>
  <c r="AL158"/>
  <c r="AN153"/>
  <c r="AL150"/>
  <c r="AN145"/>
  <c r="AL142"/>
  <c r="AN137"/>
  <c r="AL134"/>
  <c r="AN129"/>
  <c r="AL126"/>
  <c r="AN120"/>
  <c r="AL117"/>
  <c r="AN112"/>
  <c r="AL109"/>
  <c r="AN104"/>
  <c r="AL101"/>
  <c r="AN96"/>
  <c r="AL93"/>
  <c r="AL87"/>
  <c r="AL83"/>
  <c r="AL79"/>
  <c r="AL75"/>
  <c r="AL71"/>
  <c r="AL67"/>
  <c r="AL63"/>
  <c r="AL59"/>
  <c r="AL55"/>
  <c r="AL51"/>
  <c r="AL47"/>
  <c r="AL43"/>
  <c r="O42"/>
  <c r="O231"/>
  <c r="O227"/>
  <c r="O223"/>
  <c r="O219"/>
  <c r="O215"/>
  <c r="O211"/>
  <c r="O207"/>
  <c r="O203"/>
  <c r="O199"/>
  <c r="O195"/>
  <c r="O191"/>
  <c r="O187"/>
  <c r="O183"/>
  <c r="O179"/>
  <c r="O175"/>
  <c r="O171"/>
  <c r="O167"/>
  <c r="O163"/>
  <c r="O159"/>
  <c r="O155"/>
  <c r="O151"/>
  <c r="O147"/>
  <c r="O143"/>
  <c r="O139"/>
  <c r="O135"/>
  <c r="O131"/>
  <c r="O127"/>
  <c r="O122"/>
  <c r="O118"/>
  <c r="O114"/>
  <c r="O110"/>
  <c r="O106"/>
  <c r="O102"/>
  <c r="O98"/>
  <c r="O94"/>
  <c r="J49" i="145"/>
  <c r="G49"/>
  <c r="I49"/>
  <c r="F34" i="2"/>
  <c r="O92" i="143"/>
  <c r="O88"/>
  <c r="O84"/>
  <c r="O80"/>
  <c r="O76"/>
  <c r="O72"/>
  <c r="O68"/>
  <c r="O64"/>
  <c r="O60"/>
  <c r="O56"/>
  <c r="O52"/>
  <c r="O48"/>
  <c r="Q48" s="1"/>
  <c r="O44"/>
  <c r="O41"/>
  <c r="O230"/>
  <c r="O226"/>
  <c r="O222"/>
  <c r="O218"/>
  <c r="O214"/>
  <c r="O210"/>
  <c r="O206"/>
  <c r="O202"/>
  <c r="O198"/>
  <c r="O194"/>
  <c r="O190"/>
  <c r="O186"/>
  <c r="Q186" s="1"/>
  <c r="O182"/>
  <c r="O178"/>
  <c r="O174"/>
  <c r="O170"/>
  <c r="O166"/>
  <c r="O162"/>
  <c r="O158"/>
  <c r="O154"/>
  <c r="O150"/>
  <c r="O146"/>
  <c r="O142"/>
  <c r="O138"/>
  <c r="O134"/>
  <c r="O130"/>
  <c r="O126"/>
  <c r="O121"/>
  <c r="Q121" s="1"/>
  <c r="O117"/>
  <c r="O113"/>
  <c r="O109"/>
  <c r="O105"/>
  <c r="O101"/>
  <c r="O97"/>
  <c r="M126" i="150"/>
  <c r="O6"/>
  <c r="Q124"/>
  <c r="Q122"/>
  <c r="Q120"/>
  <c r="Q118"/>
  <c r="Q116"/>
  <c r="Q114"/>
  <c r="Q112"/>
  <c r="Q110"/>
  <c r="Q108"/>
  <c r="Q106"/>
  <c r="Q104"/>
  <c r="Q102"/>
  <c r="Q100"/>
  <c r="Q98"/>
  <c r="Q96"/>
  <c r="Q94"/>
  <c r="Q92"/>
  <c r="Q90"/>
  <c r="Q88"/>
  <c r="Q86"/>
  <c r="Q84"/>
  <c r="Q82"/>
  <c r="Q80"/>
  <c r="Q78"/>
  <c r="Q76"/>
  <c r="Q74"/>
  <c r="Q72"/>
  <c r="Q70"/>
  <c r="Q68"/>
  <c r="Q66"/>
  <c r="Q64"/>
  <c r="Q62"/>
  <c r="Q60"/>
  <c r="Q58"/>
  <c r="Q56"/>
  <c r="Q54"/>
  <c r="Q52"/>
  <c r="Q50"/>
  <c r="Q48"/>
  <c r="Q46"/>
  <c r="Q44"/>
  <c r="Q42"/>
  <c r="Q40"/>
  <c r="Q38"/>
  <c r="Q36"/>
  <c r="Q34"/>
  <c r="Q32"/>
  <c r="Q30"/>
  <c r="Q28"/>
  <c r="Q26"/>
  <c r="Q24"/>
  <c r="Q22"/>
  <c r="Q20"/>
  <c r="Q18"/>
  <c r="Q16"/>
  <c r="Q14"/>
  <c r="Q12"/>
  <c r="Q10"/>
  <c r="Q8"/>
  <c r="AL7"/>
  <c r="AL11"/>
  <c r="AL15"/>
  <c r="AL19"/>
  <c r="AL23"/>
  <c r="AL27"/>
  <c r="AL31"/>
  <c r="AL35"/>
  <c r="AL39"/>
  <c r="AL43"/>
  <c r="AL47"/>
  <c r="AL51"/>
  <c r="AL55"/>
  <c r="AL59"/>
  <c r="AL63"/>
  <c r="AL67"/>
  <c r="AL71"/>
  <c r="AL75"/>
  <c r="AL79"/>
  <c r="AL83"/>
  <c r="AL87"/>
  <c r="AL91"/>
  <c r="AL95"/>
  <c r="AL99"/>
  <c r="AL103"/>
  <c r="AL107"/>
  <c r="AL111"/>
  <c r="AL115"/>
  <c r="AL119"/>
  <c r="AL123"/>
  <c r="I13" i="146"/>
  <c r="G33" i="131"/>
  <c r="H65"/>
  <c r="I97"/>
  <c r="G225"/>
  <c r="I17" i="132"/>
  <c r="H34"/>
  <c r="G98"/>
  <c r="AL8" i="150"/>
  <c r="AL12"/>
  <c r="AL16"/>
  <c r="AL20"/>
  <c r="AL24"/>
  <c r="AL28"/>
  <c r="AL32"/>
  <c r="AL36"/>
  <c r="AL40"/>
  <c r="AL44"/>
  <c r="AL48"/>
  <c r="AL52"/>
  <c r="AL56"/>
  <c r="AL60"/>
  <c r="AL64"/>
  <c r="AL68"/>
  <c r="AL72"/>
  <c r="AL76"/>
  <c r="AL80"/>
  <c r="AL84"/>
  <c r="AL88"/>
  <c r="AL92"/>
  <c r="AL96"/>
  <c r="AL100"/>
  <c r="AL104"/>
  <c r="AL108"/>
  <c r="AL112"/>
  <c r="AL116"/>
  <c r="AL120"/>
  <c r="AL124"/>
  <c r="G25" i="146"/>
  <c r="G49"/>
  <c r="G73"/>
  <c r="I23" i="2"/>
  <c r="I33" i="131"/>
  <c r="M233" i="143"/>
  <c r="O39"/>
  <c r="O233" s="1"/>
  <c r="O90"/>
  <c r="O86"/>
  <c r="O82"/>
  <c r="O78"/>
  <c r="O74"/>
  <c r="O70"/>
  <c r="Q70" s="1"/>
  <c r="O66"/>
  <c r="O62"/>
  <c r="O58"/>
  <c r="O54"/>
  <c r="Q54" s="1"/>
  <c r="O50"/>
  <c r="O46"/>
  <c r="Q46" s="1"/>
  <c r="O232"/>
  <c r="O228"/>
  <c r="O224"/>
  <c r="O220"/>
  <c r="O216"/>
  <c r="O212"/>
  <c r="Q212" s="1"/>
  <c r="O208"/>
  <c r="O204"/>
  <c r="O200"/>
  <c r="O196"/>
  <c r="O192"/>
  <c r="O188"/>
  <c r="Q188" s="1"/>
  <c r="O184"/>
  <c r="O180"/>
  <c r="Q180" s="1"/>
  <c r="O176"/>
  <c r="O172"/>
  <c r="O168"/>
  <c r="O164"/>
  <c r="O160"/>
  <c r="O156"/>
  <c r="O152"/>
  <c r="O148"/>
  <c r="Q148" s="1"/>
  <c r="O144"/>
  <c r="O140"/>
  <c r="Q140" s="1"/>
  <c r="O136"/>
  <c r="O132"/>
  <c r="O128"/>
  <c r="O123"/>
  <c r="O119"/>
  <c r="O115"/>
  <c r="O111"/>
  <c r="O107"/>
  <c r="Q107" s="1"/>
  <c r="O103"/>
  <c r="O99"/>
  <c r="Q99" s="1"/>
  <c r="O95"/>
  <c r="Q125" i="150"/>
  <c r="Q123"/>
  <c r="Q121"/>
  <c r="Q119"/>
  <c r="Q117"/>
  <c r="Q115"/>
  <c r="Q113"/>
  <c r="Q111"/>
  <c r="Q109"/>
  <c r="Q107"/>
  <c r="Q105"/>
  <c r="Q103"/>
  <c r="Q101"/>
  <c r="Q99"/>
  <c r="Q97"/>
  <c r="Q95"/>
  <c r="Q93"/>
  <c r="Q91"/>
  <c r="Q89"/>
  <c r="Q87"/>
  <c r="Q85"/>
  <c r="Q83"/>
  <c r="Q81"/>
  <c r="Q79"/>
  <c r="Q77"/>
  <c r="Q75"/>
  <c r="Q73"/>
  <c r="Q71"/>
  <c r="Q69"/>
  <c r="Q67"/>
  <c r="Q65"/>
  <c r="Q63"/>
  <c r="Q61"/>
  <c r="Q59"/>
  <c r="Q57"/>
  <c r="Q55"/>
  <c r="Q53"/>
  <c r="Q51"/>
  <c r="Q49"/>
  <c r="Q47"/>
  <c r="Q45"/>
  <c r="Q43"/>
  <c r="Q41"/>
  <c r="Q39"/>
  <c r="Q37"/>
  <c r="Q35"/>
  <c r="Q33"/>
  <c r="Q31"/>
  <c r="Q29"/>
  <c r="Q27"/>
  <c r="Q25"/>
  <c r="Q23"/>
  <c r="Q21"/>
  <c r="Q19"/>
  <c r="Q17"/>
  <c r="Q15"/>
  <c r="Q13"/>
  <c r="Q11"/>
  <c r="Q9"/>
  <c r="Q7"/>
  <c r="AL9"/>
  <c r="AL13"/>
  <c r="AL17"/>
  <c r="AL21"/>
  <c r="AL25"/>
  <c r="AL29"/>
  <c r="AL33"/>
  <c r="AL37"/>
  <c r="AL41"/>
  <c r="AL45"/>
  <c r="AL49"/>
  <c r="AL53"/>
  <c r="AL57"/>
  <c r="AL61"/>
  <c r="AL65"/>
  <c r="AL69"/>
  <c r="AL73"/>
  <c r="AL77"/>
  <c r="AL81"/>
  <c r="AL85"/>
  <c r="AL89"/>
  <c r="AL93"/>
  <c r="AL97"/>
  <c r="AL101"/>
  <c r="AL105"/>
  <c r="AL109"/>
  <c r="AL113"/>
  <c r="AL117"/>
  <c r="AL121"/>
  <c r="AL125"/>
  <c r="AN125" i="143"/>
  <c r="AN93" i="150"/>
  <c r="AN45"/>
  <c r="AN13"/>
  <c r="AN104"/>
  <c r="AN72"/>
  <c r="AN55" i="143"/>
  <c r="AN79"/>
  <c r="AN101"/>
  <c r="AN166"/>
  <c r="P21" i="140"/>
  <c r="AN94" i="150"/>
  <c r="AN22"/>
  <c r="Q47" i="143"/>
  <c r="Q71"/>
  <c r="Q93"/>
  <c r="Q116"/>
  <c r="Q133"/>
  <c r="Q157"/>
  <c r="Q181"/>
  <c r="Q205"/>
  <c r="Q221"/>
  <c r="Q69"/>
  <c r="AN81" i="150"/>
  <c r="AN57"/>
  <c r="AN33"/>
  <c r="AN25"/>
  <c r="Q123" i="143"/>
  <c r="Q172"/>
  <c r="Q220"/>
  <c r="Q62"/>
  <c r="Q86"/>
  <c r="AN124" i="150"/>
  <c r="AN84"/>
  <c r="AN68"/>
  <c r="AN52"/>
  <c r="AN28"/>
  <c r="AN99"/>
  <c r="AN27"/>
  <c r="AN11"/>
  <c r="Q154" i="143"/>
  <c r="Q210"/>
  <c r="Q64"/>
  <c r="J34" i="2"/>
  <c r="G34"/>
  <c r="I34"/>
  <c r="H34"/>
  <c r="Q110" i="143"/>
  <c r="Q143"/>
  <c r="Q167"/>
  <c r="Q215"/>
  <c r="AN109"/>
  <c r="P9" i="140"/>
  <c r="AN118" i="150"/>
  <c r="AN110"/>
  <c r="AN78"/>
  <c r="AN40" i="143"/>
  <c r="P30" i="140"/>
  <c r="O12" i="138"/>
  <c r="Q5"/>
  <c r="AN58" i="143"/>
  <c r="AN82"/>
  <c r="AN144"/>
  <c r="AN168"/>
  <c r="P28" i="140"/>
  <c r="Q25" i="138"/>
  <c r="AN41" i="143"/>
  <c r="AN49"/>
  <c r="AN57"/>
  <c r="AN65"/>
  <c r="AN73"/>
  <c r="AN81"/>
  <c r="AN89"/>
  <c r="AN97"/>
  <c r="AN105"/>
  <c r="AN113"/>
  <c r="AN121"/>
  <c r="AN130"/>
  <c r="AN138"/>
  <c r="AN146"/>
  <c r="AN154"/>
  <c r="AN162"/>
  <c r="AN170"/>
  <c r="P15" i="140"/>
  <c r="P23"/>
  <c r="AN54" i="143"/>
  <c r="AN78"/>
  <c r="AN125" i="150"/>
  <c r="AN101"/>
  <c r="AN21"/>
  <c r="AN32"/>
  <c r="AN8"/>
  <c r="AN119"/>
  <c r="AN79"/>
  <c r="Q42" i="143"/>
  <c r="AN71"/>
  <c r="AN134"/>
  <c r="P6" i="140"/>
  <c r="AN102" i="150"/>
  <c r="AN38"/>
  <c r="AL126"/>
  <c r="AN6"/>
  <c r="Q63" i="143"/>
  <c r="Q22" i="138"/>
  <c r="Q53" i="143"/>
  <c r="Q108"/>
  <c r="Q141"/>
  <c r="Q165"/>
  <c r="Q197"/>
  <c r="Q229"/>
  <c r="P31" i="140"/>
  <c r="Q45" i="143"/>
  <c r="P24" i="140"/>
  <c r="AN121" i="150"/>
  <c r="AN65"/>
  <c r="AN41"/>
  <c r="AN9"/>
  <c r="Q132" i="143"/>
  <c r="Q164"/>
  <c r="Q196"/>
  <c r="Q228"/>
  <c r="Q78"/>
  <c r="Q39"/>
  <c r="AN116" i="150"/>
  <c r="AN92"/>
  <c r="AN44"/>
  <c r="AN123"/>
  <c r="AN91"/>
  <c r="AN59"/>
  <c r="AN43"/>
  <c r="Q97" i="143"/>
  <c r="Q105"/>
  <c r="Q113"/>
  <c r="Q130"/>
  <c r="Q138"/>
  <c r="Q146"/>
  <c r="Q162"/>
  <c r="Q170"/>
  <c r="Q178"/>
  <c r="Q194"/>
  <c r="Q202"/>
  <c r="Q218"/>
  <c r="Q226"/>
  <c r="Q41"/>
  <c r="Q56"/>
  <c r="Q72"/>
  <c r="Q80"/>
  <c r="Q88"/>
  <c r="Q94"/>
  <c r="Q102"/>
  <c r="Q118"/>
  <c r="Q127"/>
  <c r="Q135"/>
  <c r="Q151"/>
  <c r="Q159"/>
  <c r="Q175"/>
  <c r="Q183"/>
  <c r="Q191"/>
  <c r="Q199"/>
  <c r="Q207"/>
  <c r="Q223"/>
  <c r="Q231"/>
  <c r="AN142"/>
  <c r="AN174"/>
  <c r="P17" i="140"/>
  <c r="P25"/>
  <c r="AN62" i="143"/>
  <c r="AN86"/>
  <c r="AN128"/>
  <c r="P20" i="140"/>
  <c r="AN86" i="150"/>
  <c r="AN62"/>
  <c r="AN46"/>
  <c r="AN30"/>
  <c r="AN48" i="143"/>
  <c r="AN56"/>
  <c r="AN64"/>
  <c r="AN72"/>
  <c r="AN80"/>
  <c r="AN88"/>
  <c r="Q20" i="138"/>
  <c r="AN105" i="150"/>
  <c r="AN97"/>
  <c r="AN73"/>
  <c r="AN108"/>
  <c r="AN100"/>
  <c r="AN76"/>
  <c r="AN60"/>
  <c r="AN36"/>
  <c r="AN20"/>
  <c r="AN12"/>
  <c r="AN115"/>
  <c r="AN107"/>
  <c r="AN83"/>
  <c r="AN75"/>
  <c r="AN67"/>
  <c r="AN51"/>
  <c r="AN35"/>
  <c r="AN19"/>
  <c r="AN43" i="143"/>
  <c r="AN51"/>
  <c r="AN59"/>
  <c r="AN67"/>
  <c r="AN75"/>
  <c r="AN83"/>
  <c r="AN117"/>
  <c r="AN150"/>
  <c r="N33" i="140"/>
  <c r="P5"/>
  <c r="Q57" i="143"/>
  <c r="P8" i="140"/>
  <c r="AN106" i="150"/>
  <c r="AN98"/>
  <c r="AN74"/>
  <c r="AN58"/>
  <c r="AN42"/>
  <c r="AN26"/>
  <c r="AN10"/>
  <c r="Q43" i="143"/>
  <c r="Q51"/>
  <c r="Q59"/>
  <c r="Q67"/>
  <c r="Q75"/>
  <c r="Q83"/>
  <c r="Q91"/>
  <c r="AN39"/>
  <c r="P7" i="140"/>
  <c r="P14"/>
  <c r="P22"/>
  <c r="Q24" i="138"/>
  <c r="Q49" i="143"/>
  <c r="Q65"/>
  <c r="Q81"/>
  <c r="P16" i="140"/>
  <c r="N33" i="139"/>
  <c r="P5"/>
  <c r="Q96" i="143"/>
  <c r="Q104"/>
  <c r="Q112"/>
  <c r="Q120"/>
  <c r="Q129"/>
  <c r="Q137"/>
  <c r="Q145"/>
  <c r="Q153"/>
  <c r="Q161"/>
  <c r="Q169"/>
  <c r="Q177"/>
  <c r="Q185"/>
  <c r="Q193"/>
  <c r="Q201"/>
  <c r="Q209"/>
  <c r="Q217"/>
  <c r="Q225"/>
  <c r="Q40"/>
  <c r="P11" i="140"/>
  <c r="P19"/>
  <c r="P27"/>
  <c r="Q61" i="143"/>
  <c r="Q77"/>
  <c r="Q23" i="138"/>
  <c r="O26"/>
  <c r="Q19"/>
  <c r="AN61" i="150"/>
  <c r="AN37"/>
  <c r="AN96"/>
  <c r="AN56"/>
  <c r="AN111"/>
  <c r="AN87"/>
  <c r="AN63"/>
  <c r="AN47"/>
  <c r="AN31"/>
  <c r="AN47" i="143"/>
  <c r="AN63"/>
  <c r="AN87"/>
  <c r="P13" i="140"/>
  <c r="P29"/>
  <c r="Q85" i="143"/>
  <c r="P5" i="149"/>
  <c r="N17"/>
  <c r="AN70" i="150"/>
  <c r="AN54"/>
  <c r="AN14"/>
  <c r="Q55" i="143"/>
  <c r="Q79"/>
  <c r="Q87"/>
  <c r="Q73"/>
  <c r="Q100"/>
  <c r="Q124"/>
  <c r="Q149"/>
  <c r="Q173"/>
  <c r="Q189"/>
  <c r="Q213"/>
  <c r="Q89"/>
  <c r="AN113" i="150"/>
  <c r="AN89"/>
  <c r="AN49"/>
  <c r="AN17"/>
  <c r="Q115" i="143"/>
  <c r="Q156"/>
  <c r="Q204"/>
  <c r="AN117" i="150"/>
  <c r="AN109"/>
  <c r="AN85"/>
  <c r="AN77"/>
  <c r="AN69"/>
  <c r="AN53"/>
  <c r="AN29"/>
  <c r="Q95" i="143"/>
  <c r="Q103"/>
  <c r="Q111"/>
  <c r="Q119"/>
  <c r="Q128"/>
  <c r="Q136"/>
  <c r="Q144"/>
  <c r="Q152"/>
  <c r="Q160"/>
  <c r="Q168"/>
  <c r="Q176"/>
  <c r="Q184"/>
  <c r="Q192"/>
  <c r="Q200"/>
  <c r="Q208"/>
  <c r="Q216"/>
  <c r="Q224"/>
  <c r="Q232"/>
  <c r="Q50"/>
  <c r="Q58"/>
  <c r="Q66"/>
  <c r="Q74"/>
  <c r="Q82"/>
  <c r="Q90"/>
  <c r="AN120" i="150"/>
  <c r="AN112"/>
  <c r="AN88"/>
  <c r="AN80"/>
  <c r="AN64"/>
  <c r="AN48"/>
  <c r="AN40"/>
  <c r="AN24"/>
  <c r="AN16"/>
  <c r="AN103"/>
  <c r="AN95"/>
  <c r="AN71"/>
  <c r="AN55"/>
  <c r="AN39"/>
  <c r="AN23"/>
  <c r="AN15"/>
  <c r="AN7"/>
  <c r="O126"/>
  <c r="Q6"/>
  <c r="Q101" i="143"/>
  <c r="Q109"/>
  <c r="Q117"/>
  <c r="Q126"/>
  <c r="Q134"/>
  <c r="Q142"/>
  <c r="Q150"/>
  <c r="Q158"/>
  <c r="Q166"/>
  <c r="Q174"/>
  <c r="Q182"/>
  <c r="Q190"/>
  <c r="Q198"/>
  <c r="Q206"/>
  <c r="Q214"/>
  <c r="Q222"/>
  <c r="Q230"/>
  <c r="Q44"/>
  <c r="Q52"/>
  <c r="Q60"/>
  <c r="Q68"/>
  <c r="Q76"/>
  <c r="Q84"/>
  <c r="Q92"/>
  <c r="Q98"/>
  <c r="Q106"/>
  <c r="Q114"/>
  <c r="Q122"/>
  <c r="Q131"/>
  <c r="Q139"/>
  <c r="Q147"/>
  <c r="Q155"/>
  <c r="Q163"/>
  <c r="Q171"/>
  <c r="Q179"/>
  <c r="Q187"/>
  <c r="Q195"/>
  <c r="Q203"/>
  <c r="Q211"/>
  <c r="Q219"/>
  <c r="Q227"/>
  <c r="AN93"/>
  <c r="AN126"/>
  <c r="AN158"/>
  <c r="AN50"/>
  <c r="AN74"/>
  <c r="AN95"/>
  <c r="AN119"/>
  <c r="AN160"/>
  <c r="P32" i="140"/>
  <c r="AN122" i="150"/>
  <c r="AN114"/>
  <c r="AN90"/>
  <c r="AN82"/>
  <c r="AN66"/>
  <c r="AN50"/>
  <c r="AN34"/>
  <c r="AN18"/>
  <c r="AN44" i="143"/>
  <c r="AN52"/>
  <c r="AN60"/>
  <c r="AN68"/>
  <c r="AN76"/>
  <c r="AN84"/>
  <c r="AN91"/>
  <c r="AN99"/>
  <c r="AN107"/>
  <c r="AN115"/>
  <c r="AN123"/>
  <c r="AN132"/>
  <c r="AN140"/>
  <c r="AN148"/>
  <c r="AN156"/>
  <c r="AN164"/>
  <c r="AN172"/>
  <c r="P5" i="148"/>
  <c r="N17"/>
  <c r="P10" i="140"/>
  <c r="P18"/>
  <c r="P26"/>
  <c r="AN46" i="143"/>
  <c r="AN70"/>
  <c r="AN103"/>
  <c r="AN111"/>
  <c r="AN136"/>
  <c r="AN152"/>
  <c r="Q21" i="138"/>
  <c r="AN45" i="143"/>
  <c r="AN53"/>
  <c r="AN61"/>
  <c r="AN69"/>
  <c r="AN77"/>
  <c r="AN85"/>
  <c r="AN42"/>
  <c r="AN66"/>
  <c r="P12" i="140"/>
  <c r="Q126" i="150"/>
  <c r="P17" i="149"/>
  <c r="Q26" i="138"/>
  <c r="P33" i="139"/>
  <c r="AN126" i="150"/>
  <c r="P17" i="148"/>
  <c r="P33" i="140"/>
  <c r="Q12" i="138"/>
  <c r="AL35" i="143" l="1"/>
  <c r="AN11"/>
  <c r="AN35" s="1"/>
  <c r="O35"/>
  <c r="Q6"/>
  <c r="Q35" s="1"/>
  <c r="AN90"/>
  <c r="AL233"/>
  <c r="AN233"/>
  <c r="Q233"/>
</calcChain>
</file>

<file path=xl/sharedStrings.xml><?xml version="1.0" encoding="utf-8"?>
<sst xmlns="http://schemas.openxmlformats.org/spreadsheetml/2006/main" count="3584" uniqueCount="615">
  <si>
    <t>2.2</t>
  </si>
  <si>
    <t>2.3</t>
  </si>
  <si>
    <t>2.4</t>
  </si>
  <si>
    <t>2.5</t>
  </si>
  <si>
    <t>Province e regioni</t>
  </si>
  <si>
    <t>Altri servizi</t>
  </si>
  <si>
    <t>Totale</t>
  </si>
  <si>
    <t>Verona</t>
  </si>
  <si>
    <t>Vicenza</t>
  </si>
  <si>
    <t>Belluno</t>
  </si>
  <si>
    <t>Treviso</t>
  </si>
  <si>
    <t>Venezia</t>
  </si>
  <si>
    <t>Padova</t>
  </si>
  <si>
    <t>Rovigo</t>
  </si>
  <si>
    <t>VENETO</t>
  </si>
  <si>
    <t>IMPORTAZIONI</t>
  </si>
  <si>
    <t>ESPORTAZIONI</t>
  </si>
  <si>
    <t>Agricoltura e pesca</t>
  </si>
  <si>
    <t>Prodotti delle miniere e delle cave</t>
  </si>
  <si>
    <t>Prodotti petroliferi raffinati</t>
  </si>
  <si>
    <t>Prodotti alimentari</t>
  </si>
  <si>
    <t>Bevande</t>
  </si>
  <si>
    <t>Filati e tessuti</t>
  </si>
  <si>
    <t>Abbigliamento</t>
  </si>
  <si>
    <t>Maglieria</t>
  </si>
  <si>
    <t>Concia e lavorazioni pelli</t>
  </si>
  <si>
    <t>Calzature</t>
  </si>
  <si>
    <t>Gioielli</t>
  </si>
  <si>
    <t>Occhialeria</t>
  </si>
  <si>
    <t>Mobili</t>
  </si>
  <si>
    <t>Legno</t>
  </si>
  <si>
    <t>Carta e stampa</t>
  </si>
  <si>
    <t>Prodotti chimici, farmaceutici, fibre sintetiche</t>
  </si>
  <si>
    <t>Prodotti in gomma o plastica</t>
  </si>
  <si>
    <t>Vetro e prodotti in vetro</t>
  </si>
  <si>
    <t>Pietre tagliate, modellate e finite</t>
  </si>
  <si>
    <t>Metallurgia</t>
  </si>
  <si>
    <t>Carpenteria metallica</t>
  </si>
  <si>
    <t>Elettronica, app. medicali e di misuraz.</t>
  </si>
  <si>
    <t>Elettrodomestici</t>
  </si>
  <si>
    <t>Altre apparecchiature elettriche</t>
  </si>
  <si>
    <t>Macchinari</t>
  </si>
  <si>
    <t>Mezzi di trasporto e componentistica</t>
  </si>
  <si>
    <t>Altri prodotti della industria manifatturiera</t>
  </si>
  <si>
    <t>SALDI</t>
  </si>
  <si>
    <t>Fonte: elab. Unioncamere Veneto su dati Istat</t>
  </si>
  <si>
    <t>Voce merceologica</t>
  </si>
  <si>
    <t>* gruppi merceologici ATECOE</t>
  </si>
  <si>
    <t>PAESE</t>
  </si>
  <si>
    <t>Germania</t>
  </si>
  <si>
    <t>Cina</t>
  </si>
  <si>
    <t>Francia</t>
  </si>
  <si>
    <t>Stati Uniti</t>
  </si>
  <si>
    <t>Spagna</t>
  </si>
  <si>
    <t>Regno Unito</t>
  </si>
  <si>
    <t>Austria</t>
  </si>
  <si>
    <t>Svizzera</t>
  </si>
  <si>
    <t>Paesi Bassi</t>
  </si>
  <si>
    <t>Romania</t>
  </si>
  <si>
    <t>Belgio</t>
  </si>
  <si>
    <t>Libia</t>
  </si>
  <si>
    <t>Polonia</t>
  </si>
  <si>
    <t>Sud Africa</t>
  </si>
  <si>
    <t>Turchia</t>
  </si>
  <si>
    <t>India</t>
  </si>
  <si>
    <t>Hong Kong</t>
  </si>
  <si>
    <t>Ungheria</t>
  </si>
  <si>
    <t>Svezia</t>
  </si>
  <si>
    <t>Slovenia</t>
  </si>
  <si>
    <t>Emirati Arabi Uniti</t>
  </si>
  <si>
    <t>Ucraina</t>
  </si>
  <si>
    <t>Giappone</t>
  </si>
  <si>
    <t>Brasile</t>
  </si>
  <si>
    <t>Portogallo</t>
  </si>
  <si>
    <t>Slovacchia</t>
  </si>
  <si>
    <t>Canada</t>
  </si>
  <si>
    <t>Croazia</t>
  </si>
  <si>
    <t>Grecia</t>
  </si>
  <si>
    <t>Australia</t>
  </si>
  <si>
    <t>Tunisia</t>
  </si>
  <si>
    <t>Bulgaria</t>
  </si>
  <si>
    <t>Messico</t>
  </si>
  <si>
    <t>Irlanda</t>
  </si>
  <si>
    <t>Bangladesh</t>
  </si>
  <si>
    <t>Danimarca</t>
  </si>
  <si>
    <t>MERCE</t>
  </si>
  <si>
    <t>Rank</t>
  </si>
  <si>
    <t>VENEZIA</t>
  </si>
  <si>
    <t>1.1</t>
  </si>
  <si>
    <t>1.2</t>
  </si>
  <si>
    <t>1.3</t>
  </si>
  <si>
    <t>1.4</t>
  </si>
  <si>
    <t>1.5</t>
  </si>
  <si>
    <t>1.6</t>
  </si>
  <si>
    <t>1.7</t>
  </si>
  <si>
    <t>Nome tavola</t>
  </si>
  <si>
    <t>Nome foglio</t>
  </si>
  <si>
    <t>2.6</t>
  </si>
  <si>
    <t>2.7</t>
  </si>
  <si>
    <t>Classe di valore esportazioni (a)                                                         (migliaia di euro)</t>
  </si>
  <si>
    <t>0-75</t>
  </si>
  <si>
    <t>75-250</t>
  </si>
  <si>
    <t>250-750</t>
  </si>
  <si>
    <t>750-2.500</t>
  </si>
  <si>
    <t>2.500-5.000</t>
  </si>
  <si>
    <t>5.000-15.000</t>
  </si>
  <si>
    <t>15.000-50.000</t>
  </si>
  <si>
    <t>oltre 50.000</t>
  </si>
  <si>
    <t>1.8</t>
  </si>
  <si>
    <t>1.9</t>
  </si>
  <si>
    <t>INTERSCAMBIO COMMERCIALE CON L'ESTERO</t>
  </si>
  <si>
    <t xml:space="preserve">torna all'indice </t>
  </si>
  <si>
    <t>Dati trimestrali</t>
  </si>
  <si>
    <t>Dati annuali</t>
  </si>
  <si>
    <t>Frequenza dati</t>
  </si>
  <si>
    <t>Area geografica</t>
  </si>
  <si>
    <t>primi 3 mesi 2017</t>
  </si>
  <si>
    <t>primi 6 mesi 2017</t>
  </si>
  <si>
    <t>primi 9 mesi 2017</t>
  </si>
  <si>
    <t>dato anuale 2017</t>
  </si>
  <si>
    <t>var tend primi 3 mesi</t>
  </si>
  <si>
    <t>var tend primi 6 mesi</t>
  </si>
  <si>
    <t>2.1.a</t>
  </si>
  <si>
    <t>2.1.b</t>
  </si>
  <si>
    <t>Altri Paesi Non UE</t>
  </si>
  <si>
    <t>Medio Oriente</t>
  </si>
  <si>
    <t>Africa settentrionale</t>
  </si>
  <si>
    <t>Altri Paesi africani</t>
  </si>
  <si>
    <t>America settentrionale</t>
  </si>
  <si>
    <t>Asia centrale</t>
  </si>
  <si>
    <t>Asia orientale</t>
  </si>
  <si>
    <t>TOTALE</t>
  </si>
  <si>
    <t>Altri Paesi non classificati</t>
  </si>
  <si>
    <t>Oceania</t>
  </si>
  <si>
    <t>Lussemburgo</t>
  </si>
  <si>
    <t>Finlandia</t>
  </si>
  <si>
    <t>Malta</t>
  </si>
  <si>
    <t>Estonia</t>
  </si>
  <si>
    <t>Lettonia</t>
  </si>
  <si>
    <t>Lituania</t>
  </si>
  <si>
    <t>Repubblica ceca</t>
  </si>
  <si>
    <t>Cipro</t>
  </si>
  <si>
    <t>Ceuta</t>
  </si>
  <si>
    <t>Melilla</t>
  </si>
  <si>
    <t>Islanda</t>
  </si>
  <si>
    <t>Norvegia</t>
  </si>
  <si>
    <t>Liechtenstein</t>
  </si>
  <si>
    <t>Faer Øer</t>
  </si>
  <si>
    <t>Andorra</t>
  </si>
  <si>
    <t>Gibilterra</t>
  </si>
  <si>
    <t>Santa Sede Vaticano</t>
  </si>
  <si>
    <t>Albania</t>
  </si>
  <si>
    <t>Bielorussia</t>
  </si>
  <si>
    <t>Repubblica moldova</t>
  </si>
  <si>
    <t>Russia</t>
  </si>
  <si>
    <t>Georgia</t>
  </si>
  <si>
    <t>Armenia</t>
  </si>
  <si>
    <t>Azerbaigian</t>
  </si>
  <si>
    <t>Kazakhstan</t>
  </si>
  <si>
    <t>Turkmenistan</t>
  </si>
  <si>
    <t>Uzbekistan</t>
  </si>
  <si>
    <t>Tagikistan</t>
  </si>
  <si>
    <t>Kirghizistan</t>
  </si>
  <si>
    <t>Bosnia-Erzegovina</t>
  </si>
  <si>
    <t>Kosovo</t>
  </si>
  <si>
    <t>ex Repubblica iugoslava di Macedonia</t>
  </si>
  <si>
    <t>Montenegro</t>
  </si>
  <si>
    <t>Serbia</t>
  </si>
  <si>
    <t>Marocco</t>
  </si>
  <si>
    <t>Algeria</t>
  </si>
  <si>
    <t>Egitto</t>
  </si>
  <si>
    <t>Sudan</t>
  </si>
  <si>
    <t>Mauritania</t>
  </si>
  <si>
    <t>Mali</t>
  </si>
  <si>
    <t>Burkina Faso</t>
  </si>
  <si>
    <t>Niger</t>
  </si>
  <si>
    <t>Ciad</t>
  </si>
  <si>
    <t>Capo Verde</t>
  </si>
  <si>
    <t>Senegal</t>
  </si>
  <si>
    <t>Gambia</t>
  </si>
  <si>
    <t>Guinea-Bissau</t>
  </si>
  <si>
    <t>Guinea</t>
  </si>
  <si>
    <t>Sierra Leone</t>
  </si>
  <si>
    <t>Liberia</t>
  </si>
  <si>
    <t>Costa dAvorio</t>
  </si>
  <si>
    <t>Ghana</t>
  </si>
  <si>
    <t>Togo</t>
  </si>
  <si>
    <t>Benin</t>
  </si>
  <si>
    <t>Nigeria</t>
  </si>
  <si>
    <t>Camerun</t>
  </si>
  <si>
    <t>Repubblica centrafricana</t>
  </si>
  <si>
    <t>Guinea equatoriale</t>
  </si>
  <si>
    <t>Gabon</t>
  </si>
  <si>
    <t>Congo</t>
  </si>
  <si>
    <t>Repubblica democratica del Congo</t>
  </si>
  <si>
    <t>Ruanda</t>
  </si>
  <si>
    <t>Burundi</t>
  </si>
  <si>
    <t>Angola</t>
  </si>
  <si>
    <t>Etiopia</t>
  </si>
  <si>
    <t>Eritrea</t>
  </si>
  <si>
    <t>Gibuti</t>
  </si>
  <si>
    <t>Somalia</t>
  </si>
  <si>
    <t>Kenya</t>
  </si>
  <si>
    <t>Uganda</t>
  </si>
  <si>
    <t>Repubblica unita di Tanzania</t>
  </si>
  <si>
    <t>Seychelles</t>
  </si>
  <si>
    <t>Mozambico</t>
  </si>
  <si>
    <t>Madagascar</t>
  </si>
  <si>
    <t>Maurizio</t>
  </si>
  <si>
    <t>Comore</t>
  </si>
  <si>
    <t>Zambia</t>
  </si>
  <si>
    <t>Zimbabwe</t>
  </si>
  <si>
    <t>Malawi</t>
  </si>
  <si>
    <t>Namibia</t>
  </si>
  <si>
    <t>Botswana</t>
  </si>
  <si>
    <t>Swaziland</t>
  </si>
  <si>
    <t>Lesotho</t>
  </si>
  <si>
    <t>Groenlandia</t>
  </si>
  <si>
    <t>Bermuda</t>
  </si>
  <si>
    <t>Guatemala</t>
  </si>
  <si>
    <t>Belize</t>
  </si>
  <si>
    <t>Honduras</t>
  </si>
  <si>
    <t>El Salvador</t>
  </si>
  <si>
    <t>Nicaragua</t>
  </si>
  <si>
    <t>Costa Rica</t>
  </si>
  <si>
    <t>Panama</t>
  </si>
  <si>
    <t>Anguilla</t>
  </si>
  <si>
    <t>Cuba</t>
  </si>
  <si>
    <t>Saint Kitts e Nevis</t>
  </si>
  <si>
    <t>Haiti</t>
  </si>
  <si>
    <t>Bahamas</t>
  </si>
  <si>
    <t>Isole Turks e Caicos</t>
  </si>
  <si>
    <t>Repubblica dominicana</t>
  </si>
  <si>
    <t>Isole Vergini Americane</t>
  </si>
  <si>
    <t>Antigua e Barbuda</t>
  </si>
  <si>
    <t>Dominica</t>
  </si>
  <si>
    <t>Isole Cayman</t>
  </si>
  <si>
    <t>Giamaica</t>
  </si>
  <si>
    <t>Santa Lucia</t>
  </si>
  <si>
    <t>Saint Vincent e Grenadine</t>
  </si>
  <si>
    <t>Isole Vergini britanniche</t>
  </si>
  <si>
    <t>Barbados</t>
  </si>
  <si>
    <t>Montserrat</t>
  </si>
  <si>
    <t>Trinidad e Tobago</t>
  </si>
  <si>
    <t>Grenada</t>
  </si>
  <si>
    <t>Aruba</t>
  </si>
  <si>
    <t>Curaçao</t>
  </si>
  <si>
    <t>Bonaire, Sint Eustatius e Saba</t>
  </si>
  <si>
    <t>Sint Maarten</t>
  </si>
  <si>
    <t>Colombia</t>
  </si>
  <si>
    <t>Venezuela</t>
  </si>
  <si>
    <t>Guyana</t>
  </si>
  <si>
    <t>Suriname</t>
  </si>
  <si>
    <t>Ecuador</t>
  </si>
  <si>
    <t>Peru</t>
  </si>
  <si>
    <t>Cile</t>
  </si>
  <si>
    <t>Bolivia</t>
  </si>
  <si>
    <t>Paraguay</t>
  </si>
  <si>
    <t>Uruguay</t>
  </si>
  <si>
    <t>Argentina</t>
  </si>
  <si>
    <t>Libano</t>
  </si>
  <si>
    <t>Siria</t>
  </si>
  <si>
    <t>Iraq</t>
  </si>
  <si>
    <t>Repubblica islamica dellIran</t>
  </si>
  <si>
    <t>Israele</t>
  </si>
  <si>
    <t>Territorio palestinese occupato</t>
  </si>
  <si>
    <t>Timor-Leste</t>
  </si>
  <si>
    <t>Giordania</t>
  </si>
  <si>
    <t>Arabia Saudita</t>
  </si>
  <si>
    <t>Kuwait</t>
  </si>
  <si>
    <t>Bahrein</t>
  </si>
  <si>
    <t>Qatar</t>
  </si>
  <si>
    <t>Oman</t>
  </si>
  <si>
    <t>Yemen</t>
  </si>
  <si>
    <t>Afghanistan</t>
  </si>
  <si>
    <t>Pakistan</t>
  </si>
  <si>
    <t>Maldive</t>
  </si>
  <si>
    <t>Sri Lanka</t>
  </si>
  <si>
    <t>Nepal</t>
  </si>
  <si>
    <t>Bhutan</t>
  </si>
  <si>
    <t>Birmania</t>
  </si>
  <si>
    <t>Thailandia</t>
  </si>
  <si>
    <t>Laos</t>
  </si>
  <si>
    <t>Vietnam</t>
  </si>
  <si>
    <t>Cambogia</t>
  </si>
  <si>
    <t>Indonesia</t>
  </si>
  <si>
    <t>Malaysia</t>
  </si>
  <si>
    <t>Brunei</t>
  </si>
  <si>
    <t>Singapore</t>
  </si>
  <si>
    <t>Filippine</t>
  </si>
  <si>
    <t>Mongolia</t>
  </si>
  <si>
    <t>Corea del Nord</t>
  </si>
  <si>
    <t>Corea del Sud</t>
  </si>
  <si>
    <t>Taiwan</t>
  </si>
  <si>
    <t>Macao</t>
  </si>
  <si>
    <t>Papua Nuova Guinea</t>
  </si>
  <si>
    <t>Nauru</t>
  </si>
  <si>
    <t>Nuova Zelanda</t>
  </si>
  <si>
    <t>Nuova Caledonia</t>
  </si>
  <si>
    <t>Wallis e Futuna</t>
  </si>
  <si>
    <t>Isole Pitcairn</t>
  </si>
  <si>
    <t>Figi</t>
  </si>
  <si>
    <t>Vanuatu</t>
  </si>
  <si>
    <t>Samoa</t>
  </si>
  <si>
    <t>Isole Marianne settentrionali</t>
  </si>
  <si>
    <t>Polinesia Francese</t>
  </si>
  <si>
    <t>Stati Federati di Micronesia</t>
  </si>
  <si>
    <t>Isole Marshall</t>
  </si>
  <si>
    <t>Palau</t>
  </si>
  <si>
    <t>Samoa americane</t>
  </si>
  <si>
    <t>Guam</t>
  </si>
  <si>
    <t>Isole Heard e McDonald</t>
  </si>
  <si>
    <t>Isole Cook</t>
  </si>
  <si>
    <t>Terre australi e antartiche francesi</t>
  </si>
  <si>
    <t>Provviste e dotazioni di bordo nel quadro degli scambi intra Ue</t>
  </si>
  <si>
    <t>Provviste e dotazioni di bordo nel quadro degli scambi con i paesi terzi</t>
  </si>
  <si>
    <t>Paesi e territori non specificati nel quadro degli scambi intra UE</t>
  </si>
  <si>
    <t>Paesi e territori non specificati nel quadro degli scambi con i paesi terzi</t>
  </si>
  <si>
    <t>Paesi e territori non specificati per ragioni commerciali o militari</t>
  </si>
  <si>
    <t>primi 3 mesi 2018</t>
  </si>
  <si>
    <t>primi 6 mesi 2018</t>
  </si>
  <si>
    <t>primi 9 mesi 2018</t>
  </si>
  <si>
    <t>Totale EU28</t>
  </si>
  <si>
    <t>America centro-meridionale</t>
  </si>
  <si>
    <t>Area Euro 19</t>
  </si>
  <si>
    <t>Unione Europea no Euro</t>
  </si>
  <si>
    <t>Kiribati</t>
  </si>
  <si>
    <t>Georgia del Sud e isole Sandwich australi</t>
  </si>
  <si>
    <t>SantElena, Ascensione e Tristan da Cunha</t>
  </si>
  <si>
    <t>Saint Pierre e Miquelon</t>
  </si>
  <si>
    <t>Isole Salomone</t>
  </si>
  <si>
    <t>São Tomé e Principe</t>
  </si>
  <si>
    <t>Tonga</t>
  </si>
  <si>
    <t>Tokelau</t>
  </si>
  <si>
    <t xml:space="preserve"> </t>
  </si>
  <si>
    <t>Totale EXTRA UE28</t>
  </si>
  <si>
    <t>030</t>
  </si>
  <si>
    <t>Cod. 
Ateco</t>
  </si>
  <si>
    <t>.</t>
  </si>
  <si>
    <t>Cod.
Ateco</t>
  </si>
  <si>
    <t>011</t>
  </si>
  <si>
    <t>012</t>
  </si>
  <si>
    <t>013</t>
  </si>
  <si>
    <t>014</t>
  </si>
  <si>
    <t>021</t>
  </si>
  <si>
    <t>022</t>
  </si>
  <si>
    <t>023</t>
  </si>
  <si>
    <t>051</t>
  </si>
  <si>
    <t>052</t>
  </si>
  <si>
    <t>061</t>
  </si>
  <si>
    <t>062</t>
  </si>
  <si>
    <t>071</t>
  </si>
  <si>
    <t>072</t>
  </si>
  <si>
    <t>081</t>
  </si>
  <si>
    <t>089</t>
  </si>
  <si>
    <t>Prodotti di colture agricole non permanenti</t>
  </si>
  <si>
    <t>Prodotti di colture permanenti</t>
  </si>
  <si>
    <t>Piante vive</t>
  </si>
  <si>
    <t>Animali vivi e prodotti di origine animale</t>
  </si>
  <si>
    <t>Piante forestali e altri prodotti della silvicoltura</t>
  </si>
  <si>
    <t>Legno grezzo</t>
  </si>
  <si>
    <t>Prodotti vegetali di bosco non legnosi</t>
  </si>
  <si>
    <t>Pesci e altri prodotti della pesca; prodotti dell'acquacoltura</t>
  </si>
  <si>
    <t>Antracite</t>
  </si>
  <si>
    <t>Lignite</t>
  </si>
  <si>
    <t>Petrolio greggio</t>
  </si>
  <si>
    <t>Gas naturale</t>
  </si>
  <si>
    <t>Minerali metalliferi ferrosi</t>
  </si>
  <si>
    <t>Minerali metalliferi non ferrosi</t>
  </si>
  <si>
    <t>Pietra, sabbia e argilla</t>
  </si>
  <si>
    <t>Minerali di cave e miniere n.c.a.</t>
  </si>
  <si>
    <t>Carne lavorata e conservata e prodotti a base di carne</t>
  </si>
  <si>
    <t>Pesce, crostacei e molluschi lavorati e conservati</t>
  </si>
  <si>
    <t>Frutta e ortaggi lavorati e conservati</t>
  </si>
  <si>
    <t>Oli e grassi vegetali e animali</t>
  </si>
  <si>
    <t>Prodotti delle industrie lattiero-casearie</t>
  </si>
  <si>
    <t>Prodotti della lavorazione di granaglie, amidi e prodotti amidacei</t>
  </si>
  <si>
    <t>Prodotti da forno e farinacei</t>
  </si>
  <si>
    <t>Altri prodotti alimentari</t>
  </si>
  <si>
    <t>Prodotti per l'alimentazione degli animali</t>
  </si>
  <si>
    <t>Tabacco</t>
  </si>
  <si>
    <t>Filati di fibre tessili</t>
  </si>
  <si>
    <t>Tessuti</t>
  </si>
  <si>
    <t>Altri prodotti tessili</t>
  </si>
  <si>
    <t>Articoli di abbigliamento, escluso l'abbigliamento in pelliccia</t>
  </si>
  <si>
    <t>Articoli di abbigliamento in pelliccia</t>
  </si>
  <si>
    <t>Articoli di maglieria</t>
  </si>
  <si>
    <t>Cuoio conciato e lavorato; articoli da viaggio, borse, pelletteria e selleria; pellicce preparate e tinte</t>
  </si>
  <si>
    <t>Legno tagliato e piallato</t>
  </si>
  <si>
    <t>Prodotti in legno, sughero, paglia e materiali da intreccio</t>
  </si>
  <si>
    <t>Pasta-carta, carta e cartone</t>
  </si>
  <si>
    <t>Articoli di carta e di cartone</t>
  </si>
  <si>
    <t>Prodotti della stampa</t>
  </si>
  <si>
    <t>Prodotti di cokeria</t>
  </si>
  <si>
    <t>Prodotti derivanti dalla raffinazione del petrolio</t>
  </si>
  <si>
    <t>Prodotti chimici di base, fertilizzanti e composti azotati, materie plastiche e gomma sintetica in forme primarie</t>
  </si>
  <si>
    <t>Agrofarmaci e altri prodotti chimici per l'agricoltura</t>
  </si>
  <si>
    <t>Pitture, vernici e smalti, inchiostri da stampa e adesivi sintetici (mastici)</t>
  </si>
  <si>
    <t>Saponi e detergenti, prodotti per la pulizia e la lucidatura, profumi e cosmetici</t>
  </si>
  <si>
    <t>Altri prodotti chimici</t>
  </si>
  <si>
    <t>Fibre sintetiche e artificiali</t>
  </si>
  <si>
    <t>Prodotti farmaceutici di base</t>
  </si>
  <si>
    <t>Medicinali e preparati farmaceutici</t>
  </si>
  <si>
    <t>Articoli in gomma</t>
  </si>
  <si>
    <t>Articoli in materie plastiche</t>
  </si>
  <si>
    <t>Prodotti refrattari</t>
  </si>
  <si>
    <t>Materiali da costruzione in terracotta</t>
  </si>
  <si>
    <t>Altri prodotti in porcellana e in ceramica</t>
  </si>
  <si>
    <t>Cemento, calce e gesso</t>
  </si>
  <si>
    <t>Prodotti in calcestruzzo, cemento e gesso</t>
  </si>
  <si>
    <t>Prodotti abrasivi e di minerali non metalliferi n.c.a.</t>
  </si>
  <si>
    <t>Prodotti della siderurgia</t>
  </si>
  <si>
    <t>Tubi, condotti, profilati cavi e relativi accessori in acciaio (esclusi quelli in acciaio colato)</t>
  </si>
  <si>
    <t>Altri prodotti della prima trasformazione dell'acciaio</t>
  </si>
  <si>
    <t>Metalli di base preziosi e altri metalli non ferrosi; combustibili nucleari</t>
  </si>
  <si>
    <t>Prodotti della fusione della ghisa e dell'acciaio</t>
  </si>
  <si>
    <t>Elementi da costruzione in metallo</t>
  </si>
  <si>
    <t>Cisterne, serbatoi, radiatori e contenitori in metallo</t>
  </si>
  <si>
    <t>Generatori di vapore, esclusi i contenitori in metallo per caldaie per il riscaldamento centrale ad acqua calda</t>
  </si>
  <si>
    <t>Armi e munizioni</t>
  </si>
  <si>
    <t>Articoli di coltelleria, utensili e oggetti di ferramenta</t>
  </si>
  <si>
    <t>Altri prodotti in metallo</t>
  </si>
  <si>
    <t>Componenti elettronici e schede elettroniche</t>
  </si>
  <si>
    <t>Computer e unità periferiche</t>
  </si>
  <si>
    <t>Apparecchiature per le telecomunicazioni</t>
  </si>
  <si>
    <t>Prodotti di elettronica di consumo audio e video</t>
  </si>
  <si>
    <t>Strumenti e apparecchi di misurazione, prova e navigazione; orologi</t>
  </si>
  <si>
    <t>Strumenti per irradiazione, apparecchiature elettromedicali ed elettroterapeutiche</t>
  </si>
  <si>
    <t>Strumenti ottici e attrezzature fotografiche</t>
  </si>
  <si>
    <t>Supporti magnetici e ottici</t>
  </si>
  <si>
    <t>Motori, generatori e trasformatori elettrici; apparecchiature per la distribuzione e il controllo dell'elettricità</t>
  </si>
  <si>
    <t>Batterie di pile e accumulatori elettrici</t>
  </si>
  <si>
    <t>Apparecchiature di cablaggio</t>
  </si>
  <si>
    <t>Apparecchiature per illuminazione</t>
  </si>
  <si>
    <t>Apparecchi per uso domestico</t>
  </si>
  <si>
    <t>Macchine di impiego generale</t>
  </si>
  <si>
    <t>Altre macchine di impiego generale</t>
  </si>
  <si>
    <t>Macchine per l'agricoltura e la silvicoltura</t>
  </si>
  <si>
    <t>Macchine per la formatura dei metalli e altre macchine utensili</t>
  </si>
  <si>
    <t>Altre macchine per impieghi speciali</t>
  </si>
  <si>
    <t>Autoveicoli</t>
  </si>
  <si>
    <t>Carrozzerie per autoveicoli; rimorchi e semirimorchi</t>
  </si>
  <si>
    <t>Parti e accessori per autoveicoli e loro motori</t>
  </si>
  <si>
    <t>Navi e imbarcazioni</t>
  </si>
  <si>
    <t>Locomotive e materiale rotabile ferro-tranviario</t>
  </si>
  <si>
    <t>Aeromobili, veicoli spaziali e relativi dispositivi</t>
  </si>
  <si>
    <t>Veicoli militari da combattimento</t>
  </si>
  <si>
    <t>Mezzi di trasporto n.c.a.</t>
  </si>
  <si>
    <t>Gioielleria, bigiotteria e articoli connessi; pietre preziose lavorate</t>
  </si>
  <si>
    <t>Strumenti musicali</t>
  </si>
  <si>
    <t>Articoli sportivi</t>
  </si>
  <si>
    <t>Giochi e giocattoli</t>
  </si>
  <si>
    <t>Strumenti e forniture mediche e dentistiche</t>
  </si>
  <si>
    <t>Altri prodotti delle industrie manifatturiere n.c.a.</t>
  </si>
  <si>
    <t>Gas manufatti e combustibili gassosi</t>
  </si>
  <si>
    <t>Rifiuti</t>
  </si>
  <si>
    <t>Prodotti del trattamento e dello smaltimento dei rifiuti</t>
  </si>
  <si>
    <t>Libri, periodici e prodotti di altre attività editoriali</t>
  </si>
  <si>
    <t>Giochi per computer e altri software a pacchetto</t>
  </si>
  <si>
    <t>Prodotti delle attività cinematografiche, video e televisive</t>
  </si>
  <si>
    <t>Prodotti dell'editoria musicale e supporti per la registrazione sonora</t>
  </si>
  <si>
    <t>Prodotti delle attività fotografiche</t>
  </si>
  <si>
    <t>Prodotti delle attività creative, artistiche e d'intrattenimento</t>
  </si>
  <si>
    <t>Prodotti delle attività di biblioteche, archivi, musei e di altre attività culturali</t>
  </si>
  <si>
    <t>Merci dichiarate come provviste di bordo, merci nazionali di ritorno e respinte, merci varie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</si>
  <si>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</si>
  <si>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</si>
  <si>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</si>
  <si>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</si>
  <si>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</si>
  <si>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</si>
  <si>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</si>
  <si>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</si>
  <si>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</si>
  <si>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</si>
  <si>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120</t>
  </si>
  <si>
    <t>131</t>
  </si>
  <si>
    <t>132</t>
  </si>
  <si>
    <t>139</t>
  </si>
  <si>
    <t>141</t>
  </si>
  <si>
    <t>142</t>
  </si>
  <si>
    <t>143</t>
  </si>
  <si>
    <t>151</t>
  </si>
  <si>
    <t>152</t>
  </si>
  <si>
    <t>161</t>
  </si>
  <si>
    <t>162</t>
  </si>
  <si>
    <t>171</t>
  </si>
  <si>
    <t>172</t>
  </si>
  <si>
    <t>181</t>
  </si>
  <si>
    <t>191</t>
  </si>
  <si>
    <t>192</t>
  </si>
  <si>
    <t>201</t>
  </si>
  <si>
    <t>202</t>
  </si>
  <si>
    <t>203</t>
  </si>
  <si>
    <t>204</t>
  </si>
  <si>
    <t>205</t>
  </si>
  <si>
    <t>206</t>
  </si>
  <si>
    <t>211</t>
  </si>
  <si>
    <t>212</t>
  </si>
  <si>
    <t>221</t>
  </si>
  <si>
    <t>222</t>
  </si>
  <si>
    <t>231</t>
  </si>
  <si>
    <t>232</t>
  </si>
  <si>
    <t>233</t>
  </si>
  <si>
    <t>234</t>
  </si>
  <si>
    <t>235</t>
  </si>
  <si>
    <t>236</t>
  </si>
  <si>
    <t>237</t>
  </si>
  <si>
    <t>239</t>
  </si>
  <si>
    <t>241</t>
  </si>
  <si>
    <t>242</t>
  </si>
  <si>
    <t>243</t>
  </si>
  <si>
    <t>244</t>
  </si>
  <si>
    <t>245</t>
  </si>
  <si>
    <t>251</t>
  </si>
  <si>
    <t>252</t>
  </si>
  <si>
    <t>253</t>
  </si>
  <si>
    <t>254</t>
  </si>
  <si>
    <t>257</t>
  </si>
  <si>
    <t>259</t>
  </si>
  <si>
    <t>261</t>
  </si>
  <si>
    <t>262</t>
  </si>
  <si>
    <t>263</t>
  </si>
  <si>
    <t>264</t>
  </si>
  <si>
    <t>265</t>
  </si>
  <si>
    <t>266</t>
  </si>
  <si>
    <t>267</t>
  </si>
  <si>
    <t>268</t>
  </si>
  <si>
    <t>271</t>
  </si>
  <si>
    <t>272</t>
  </si>
  <si>
    <t>273</t>
  </si>
  <si>
    <t>274</t>
  </si>
  <si>
    <t>275</t>
  </si>
  <si>
    <t>279</t>
  </si>
  <si>
    <t>281</t>
  </si>
  <si>
    <t>282</t>
  </si>
  <si>
    <t>283</t>
  </si>
  <si>
    <t>284</t>
  </si>
  <si>
    <t>289</t>
  </si>
  <si>
    <t>291</t>
  </si>
  <si>
    <t>292</t>
  </si>
  <si>
    <t>293</t>
  </si>
  <si>
    <t>301</t>
  </si>
  <si>
    <t>302</t>
  </si>
  <si>
    <t>303</t>
  </si>
  <si>
    <t>304</t>
  </si>
  <si>
    <t>309</t>
  </si>
  <si>
    <t>310</t>
  </si>
  <si>
    <t>321</t>
  </si>
  <si>
    <t>322</t>
  </si>
  <si>
    <t>323</t>
  </si>
  <si>
    <t>324</t>
  </si>
  <si>
    <t>325</t>
  </si>
  <si>
    <t>329</t>
  </si>
  <si>
    <t>352</t>
  </si>
  <si>
    <t>381</t>
  </si>
  <si>
    <t>382</t>
  </si>
  <si>
    <t>581</t>
  </si>
  <si>
    <t>582</t>
  </si>
  <si>
    <t>591</t>
  </si>
  <si>
    <t>592</t>
  </si>
  <si>
    <t>742</t>
  </si>
  <si>
    <t>900</t>
  </si>
  <si>
    <t>910</t>
  </si>
  <si>
    <t>899</t>
  </si>
  <si>
    <t>Province e 
regioni</t>
  </si>
  <si>
    <t>Province e
 regioni</t>
  </si>
  <si>
    <t>dato annuale 2017</t>
  </si>
  <si>
    <t>dato annuale 2018</t>
  </si>
  <si>
    <t>primi 3 mesi 2019</t>
  </si>
  <si>
    <t>primi 6 mesi 2019</t>
  </si>
  <si>
    <t>II trim.</t>
  </si>
  <si>
    <t>Tuvalu</t>
  </si>
  <si>
    <t>Energia elettrica</t>
  </si>
  <si>
    <t>Acque e fanghi di depurazione</t>
  </si>
  <si>
    <t>Prodotti del recupero dei materiali esclusi prodotti nuovi derivanti da materie prime secondarie</t>
  </si>
  <si>
    <t>Prodotti di altre attività di servizi per la persona</t>
  </si>
  <si>
    <t>totale verifica</t>
  </si>
  <si>
    <t>Importazioni</t>
  </si>
  <si>
    <t>Importazione</t>
  </si>
  <si>
    <t>3 trim 2019</t>
  </si>
  <si>
    <t>primi 9 mesi 2019</t>
  </si>
  <si>
    <t>var tend primi 9 mesi</t>
  </si>
  <si>
    <t>Importazioni, esportazioni e saldi per provincia. Anni 2015-2019. Valori in milioni di euro e variazioni percentuali</t>
  </si>
  <si>
    <t>Importazioni per provincia e voce merceologica*. Anni 2015-2019. Valori in milioni di euro e variazioni percentuali rispetto all'anno precedente</t>
  </si>
  <si>
    <t>Esportazioni per provincia e voce merceologica*. Anni 2015-2019. Valori in milioni di euro e variazioni percentuali rispetto all'anno precedente</t>
  </si>
  <si>
    <t>Importazioni per provincia e area geografica di provenienza delle merci. Anni 2015-2019. Valori in milioni di euro e variazioni percentuali</t>
  </si>
  <si>
    <t>Esportazioni per provincia e area geografica di destinazione delle merci. Anni 2015-2019. Valori in milioni di euro e variazioni percentuali</t>
  </si>
  <si>
    <t>Paesi per valore delle importazioni ed esportazioni per provincia. Anni 2015-2019. Valori in milioni di euro e variazioni percentuali</t>
  </si>
  <si>
    <t>Prodotti per valore delle importazioni ed esportazioni per provincia. Anni 2015-2019. Valori in milioni di euro e variazioni percentuali</t>
  </si>
  <si>
    <t>Consistenza degli operatori con l'estero per provincia e classe di valore esportato. Anni 2015-2019 e variazioni rispetto all'anno precedente</t>
  </si>
  <si>
    <t>Esportazioni per provincia e classe di valore esportato. Anni 2015-2019 e variazioni rispetto all'anno precedente</t>
  </si>
  <si>
    <t>var.% 19/15</t>
  </si>
  <si>
    <t>var.% 19/16</t>
  </si>
  <si>
    <t>var.% 19/17</t>
  </si>
  <si>
    <t>var.% 19/18</t>
  </si>
  <si>
    <t>4 trim 2019</t>
  </si>
  <si>
    <t>dato annuale 2019</t>
  </si>
  <si>
    <t>var tend annuale</t>
  </si>
  <si>
    <t>Importazioni cumulate per provincia. Anni 2017-2020. Valori in milioni di euro e variazioni tendenziali percentuali.</t>
  </si>
  <si>
    <t>Esportazioni cumulate per provincia. Anni 2017-2020. Valori in milioni di euro e variazioni tendenziali percentuali.</t>
  </si>
  <si>
    <t>Importazioni cumulate per provincia e voce merceologica*. Anni 2017-2020. Valori in milioni di euro e variazioni percentuali rispetto all'anno precedente</t>
  </si>
  <si>
    <t>Esportazioni cumulate per provincia e voce merceologica*. Anni 2017-2020. Valori in milioni di euro e variazioni percentuali rispetto all'anno precedente</t>
  </si>
  <si>
    <t>Importazioni cumulate per provincia e area geografica di provenienza delle merci. Anni 2017-2020. Valori in milioni di euro e variazioni percentuali</t>
  </si>
  <si>
    <t>Esportazioni cumulate per provincia e area geografica di destinazione delle merci. Anni 2017-2020. Valori in milioni di euro e variazioni percentuali rispetto all'anno precedente</t>
  </si>
  <si>
    <t>Paesi per valore delle importazioni e delle esportazioni per provincia. Anni 2017-2020. Valori in milioni di euro e variazioni percentuali rispetto all'anno precedente</t>
  </si>
  <si>
    <t>Merci per valore delle importazioni ed esportazioni per provincia. Anni 2017-2020. Valori in milioni di euro e variazioni percentuali rispetto all'anno precedente</t>
  </si>
  <si>
    <t>primi 3 mesi 2020</t>
  </si>
  <si>
    <t>Pesci e altri prodotti della pesca prodotti acquacoltura</t>
  </si>
  <si>
    <t>Minerali di cave e miniere</t>
  </si>
  <si>
    <t>Nota metodologica Istat</t>
  </si>
  <si>
    <t>(*) vedere nota metodologica Istat a fine tabella</t>
  </si>
  <si>
    <r>
      <t xml:space="preserve">(*) </t>
    </r>
    <r>
      <rPr>
        <b/>
        <sz val="10"/>
        <rFont val="Verdana"/>
        <family val="2"/>
      </rPr>
      <t>Operatore economico del commercio con l'estero</t>
    </r>
    <r>
      <rPr>
        <sz val="10"/>
        <rFont val="Verdana"/>
        <family val="2"/>
      </rPr>
      <t>: Il soggetto economico identificato sulla base della partita IVA che risulta aver effettuato almeno una transazione commerciale con l'estero nel periodo considerato.</t>
    </r>
    <r>
      <rPr>
        <sz val="11"/>
        <rFont val="Calibri"/>
        <family val="2"/>
      </rPr>
      <t> </t>
    </r>
  </si>
  <si>
    <t>VENEZIA - PAESI EUROPEI</t>
  </si>
  <si>
    <t>VENEZIA - PAESI EXTRA EUROPEI</t>
  </si>
</sst>
</file>

<file path=xl/styles.xml><?xml version="1.0" encoding="utf-8"?>
<styleSheet xmlns="http://schemas.openxmlformats.org/spreadsheetml/2006/main">
  <numFmts count="18">
    <numFmt numFmtId="169" formatCode="_-* #,##0_-;\-* #,##0_-;_-* &quot;-&quot;_-;_-@_-"/>
    <numFmt numFmtId="170" formatCode="_-&quot;€&quot;\ * #,##0.00_-;\-&quot;€&quot;\ * #,##0.00_-;_-&quot;€&quot;\ * &quot;-&quot;??_-;_-@_-"/>
    <numFmt numFmtId="171" formatCode="_-* #,##0.00_-;\-* #,##0.00_-;_-* &quot;-&quot;??_-;_-@_-"/>
    <numFmt numFmtId="172" formatCode="#,##0.0"/>
    <numFmt numFmtId="173" formatCode="0.0"/>
    <numFmt numFmtId="174" formatCode="_-&quot;€ &quot;* #,##0.00_-;&quot;-€ &quot;* #,##0.00_-;_-&quot;€ &quot;* \-??_-;_-@_-"/>
    <numFmt numFmtId="175" formatCode="_(* #,##0_);_(* \(#,##0\);_(* &quot;-&quot;_);_(@_)"/>
    <numFmt numFmtId="176" formatCode="_-* #,##0.00_-;\-* #,##0.00_-;_-* \-??_-;_-@_-"/>
    <numFmt numFmtId="177" formatCode="#,##0;\-\ #,##0;_-\ &quot;- &quot;"/>
    <numFmt numFmtId="178" formatCode="#,##0;&quot;- &quot;#,##0;_-&quot; - &quot;"/>
    <numFmt numFmtId="179" formatCode="#,##0.0_-"/>
    <numFmt numFmtId="180" formatCode="#,##0.00_-"/>
    <numFmt numFmtId="181" formatCode="#,##0_-"/>
    <numFmt numFmtId="182" formatCode="* #,##0;\-\ #,##0;_*\ &quot;-&quot;;"/>
    <numFmt numFmtId="183" formatCode="_-&quot;L.&quot;\ * #,##0_-;\-&quot;L.&quot;\ * #,##0_-;_-&quot;L.&quot;\ * &quot;-&quot;_-;_-@_-"/>
    <numFmt numFmtId="190" formatCode="_-* #,##0_-;\-* #,##0_-;_-* &quot;-&quot;??_-;_-@_-"/>
    <numFmt numFmtId="197" formatCode="#,##0.0_ ;[Red]\-#,##0.0\ "/>
    <numFmt numFmtId="198" formatCode="0.0_ ;[Red]\-0.0\ "/>
  </numFmts>
  <fonts count="3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Bookman Old Style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8"/>
      <name val="Arial Narrow"/>
      <family val="2"/>
    </font>
    <font>
      <b/>
      <sz val="9"/>
      <color indexed="9"/>
      <name val="Arial Narrow"/>
      <family val="2"/>
    </font>
    <font>
      <b/>
      <sz val="8"/>
      <color indexed="16"/>
      <name val="Tahoma"/>
      <family val="2"/>
    </font>
    <font>
      <b/>
      <i/>
      <sz val="9"/>
      <color indexed="62"/>
      <name val="Arial"/>
      <family val="2"/>
    </font>
    <font>
      <b/>
      <sz val="10"/>
      <color indexed="18"/>
      <name val="Tahoma"/>
      <family val="2"/>
    </font>
    <font>
      <sz val="10"/>
      <name val="Arial Narrow"/>
      <family val="2"/>
    </font>
    <font>
      <sz val="8"/>
      <name val="Courier"/>
      <family val="3"/>
    </font>
    <font>
      <b/>
      <sz val="10"/>
      <color indexed="8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sz val="10"/>
      <color indexed="8"/>
      <name val="Trebuchet MS"/>
      <family val="2"/>
    </font>
    <font>
      <sz val="10"/>
      <color indexed="8"/>
      <name val="Trebuchet MS"/>
      <family val="2"/>
    </font>
    <font>
      <i/>
      <sz val="10"/>
      <color indexed="8"/>
      <name val="Trebuchet MS"/>
      <family val="2"/>
    </font>
    <font>
      <b/>
      <sz val="10"/>
      <color indexed="8"/>
      <name val="Trebuchet MS"/>
      <family val="2"/>
    </font>
    <font>
      <i/>
      <sz val="10"/>
      <color indexed="8"/>
      <name val="Trebuchet MS"/>
      <family val="2"/>
    </font>
    <font>
      <sz val="8"/>
      <name val="Calibri"/>
      <family val="2"/>
    </font>
    <font>
      <b/>
      <sz val="12"/>
      <name val="Trebuchet MS"/>
      <family val="2"/>
    </font>
    <font>
      <sz val="9"/>
      <color indexed="8"/>
      <name val="Arial"/>
      <family val="2"/>
    </font>
    <font>
      <b/>
      <sz val="12"/>
      <color indexed="8"/>
      <name val="Trebuchet MS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1"/>
        <bgColor indexed="38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/>
      <bottom/>
      <diagonal/>
    </border>
  </borders>
  <cellStyleXfs count="86">
    <xf numFmtId="0" fontId="0" fillId="0" borderId="0"/>
    <xf numFmtId="0" fontId="30" fillId="0" borderId="0" applyNumberFormat="0" applyFill="0" applyBorder="0" applyAlignment="0" applyProtection="0"/>
    <xf numFmtId="170" fontId="3" fillId="0" borderId="0" applyFont="0" applyFill="0" applyBorder="0" applyAlignment="0" applyProtection="0"/>
    <xf numFmtId="174" fontId="3" fillId="0" borderId="0" applyFill="0" applyBorder="0" applyAlignment="0" applyProtection="0"/>
    <xf numFmtId="171" fontId="1" fillId="0" borderId="0" applyFont="0" applyFill="0" applyBorder="0" applyAlignment="0" applyProtection="0"/>
    <xf numFmtId="175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6" fontId="3" fillId="0" borderId="0" applyFill="0" applyBorder="0" applyAlignment="0" applyProtection="0"/>
    <xf numFmtId="171" fontId="3" fillId="0" borderId="0" applyFont="0" applyFill="0" applyBorder="0" applyAlignment="0" applyProtection="0"/>
    <xf numFmtId="176" fontId="3" fillId="0" borderId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ill="0" applyBorder="0" applyAlignment="0" applyProtection="0"/>
    <xf numFmtId="171" fontId="1" fillId="0" borderId="0" applyFont="0" applyFill="0" applyBorder="0" applyAlignment="0" applyProtection="0"/>
    <xf numFmtId="0" fontId="7" fillId="0" borderId="0"/>
    <xf numFmtId="0" fontId="29" fillId="0" borderId="0"/>
    <xf numFmtId="0" fontId="3" fillId="0" borderId="0" applyNumberFormat="0" applyFill="0" applyBorder="0" applyAlignment="0" applyProtection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6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27" fillId="0" borderId="0"/>
    <xf numFmtId="0" fontId="5" fillId="0" borderId="0"/>
    <xf numFmtId="0" fontId="3" fillId="0" borderId="0"/>
    <xf numFmtId="0" fontId="14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177" fontId="3" fillId="0" borderId="0" applyFont="0" applyFill="0" applyBorder="0" applyAlignment="0" applyProtection="0"/>
    <xf numFmtId="178" fontId="3" fillId="0" borderId="0" applyFill="0" applyBorder="0" applyAlignment="0" applyProtection="0"/>
    <xf numFmtId="9" fontId="3" fillId="0" borderId="0" applyFont="0" applyFill="0" applyBorder="0" applyAlignment="0" applyProtection="0"/>
    <xf numFmtId="9" fontId="6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6" fillId="0" borderId="0" applyFont="0" applyFill="0" applyBorder="0" applyAlignment="0" applyProtection="0"/>
    <xf numFmtId="9" fontId="6" fillId="0" borderId="0" applyFill="0" applyBorder="0" applyAlignment="0" applyProtection="0"/>
    <xf numFmtId="179" fontId="8" fillId="0" borderId="1">
      <alignment horizontal="right" vertical="center"/>
    </xf>
    <xf numFmtId="179" fontId="8" fillId="0" borderId="1">
      <alignment horizontal="right" vertical="center"/>
    </xf>
    <xf numFmtId="179" fontId="8" fillId="0" borderId="1">
      <alignment horizontal="right" vertical="center"/>
    </xf>
    <xf numFmtId="179" fontId="8" fillId="0" borderId="2">
      <alignment horizontal="right" vertical="center"/>
    </xf>
    <xf numFmtId="180" fontId="8" fillId="0" borderId="1">
      <alignment horizontal="right" vertical="center"/>
    </xf>
    <xf numFmtId="180" fontId="8" fillId="0" borderId="1">
      <alignment horizontal="right" vertical="center"/>
    </xf>
    <xf numFmtId="180" fontId="8" fillId="0" borderId="1">
      <alignment horizontal="right" vertical="center"/>
    </xf>
    <xf numFmtId="180" fontId="8" fillId="0" borderId="2">
      <alignment horizontal="right" vertical="center"/>
    </xf>
    <xf numFmtId="49" fontId="8" fillId="0" borderId="1">
      <alignment vertical="center" wrapText="1"/>
    </xf>
    <xf numFmtId="49" fontId="8" fillId="0" borderId="1">
      <alignment vertical="center" wrapText="1"/>
    </xf>
    <xf numFmtId="49" fontId="8" fillId="0" borderId="1">
      <alignment vertical="center" wrapText="1"/>
    </xf>
    <xf numFmtId="49" fontId="8" fillId="0" borderId="2">
      <alignment vertical="center" wrapText="1"/>
    </xf>
    <xf numFmtId="181" fontId="8" fillId="0" borderId="1">
      <alignment horizontal="right" vertical="center"/>
    </xf>
    <xf numFmtId="181" fontId="8" fillId="0" borderId="1">
      <alignment horizontal="right" vertical="center"/>
    </xf>
    <xf numFmtId="181" fontId="8" fillId="0" borderId="1">
      <alignment horizontal="right" vertical="center"/>
    </xf>
    <xf numFmtId="181" fontId="8" fillId="0" borderId="2">
      <alignment horizontal="right" vertical="center"/>
    </xf>
    <xf numFmtId="49" fontId="9" fillId="2" borderId="3">
      <alignment horizontal="centerContinuous" vertical="center" wrapText="1"/>
    </xf>
    <xf numFmtId="0" fontId="8" fillId="3" borderId="3">
      <alignment horizontal="center" vertical="center" wrapText="1"/>
    </xf>
    <xf numFmtId="49" fontId="10" fillId="3" borderId="4">
      <alignment horizontal="center" vertical="center" wrapText="1"/>
    </xf>
    <xf numFmtId="49" fontId="10" fillId="3" borderId="4">
      <alignment horizontal="center" vertical="center" wrapText="1"/>
    </xf>
    <xf numFmtId="49" fontId="10" fillId="3" borderId="4">
      <alignment horizontal="center" vertical="center" wrapText="1"/>
    </xf>
    <xf numFmtId="49" fontId="10" fillId="4" borderId="4">
      <alignment horizontal="center" vertical="center" wrapText="1"/>
    </xf>
    <xf numFmtId="0" fontId="8" fillId="3" borderId="3">
      <alignment horizontal="center" vertical="center" wrapText="1"/>
    </xf>
    <xf numFmtId="0" fontId="8" fillId="3" borderId="3">
      <alignment horizontal="center" vertical="center" wrapText="1"/>
    </xf>
    <xf numFmtId="0" fontId="8" fillId="4" borderId="5">
      <alignment horizontal="center" vertical="center" wrapText="1"/>
    </xf>
    <xf numFmtId="49" fontId="9" fillId="2" borderId="3">
      <alignment horizontal="centerContinuous" vertical="center" wrapText="1"/>
    </xf>
    <xf numFmtId="49" fontId="9" fillId="2" borderId="3">
      <alignment horizontal="centerContinuous" vertical="center" wrapText="1"/>
    </xf>
    <xf numFmtId="49" fontId="9" fillId="5" borderId="5">
      <alignment horizontal="center" vertical="center" wrapText="1"/>
    </xf>
    <xf numFmtId="49" fontId="11" fillId="0" borderId="0">
      <alignment horizontal="left" vertical="center"/>
    </xf>
    <xf numFmtId="49" fontId="12" fillId="0" borderId="0">
      <alignment horizontal="left" vertical="center"/>
    </xf>
    <xf numFmtId="182" fontId="13" fillId="0" borderId="0"/>
    <xf numFmtId="183" fontId="3" fillId="0" borderId="0" applyFont="0" applyFill="0" applyBorder="0" applyAlignment="0" applyProtection="0"/>
  </cellStyleXfs>
  <cellXfs count="259">
    <xf numFmtId="0" fontId="0" fillId="0" borderId="0" xfId="0"/>
    <xf numFmtId="0" fontId="15" fillId="0" borderId="0" xfId="0" applyNumberFormat="1" applyFont="1" applyFill="1" applyAlignment="1">
      <alignment vertical="center"/>
    </xf>
    <xf numFmtId="1" fontId="15" fillId="6" borderId="3" xfId="39" applyNumberFormat="1" applyFont="1" applyFill="1" applyBorder="1" applyAlignment="1">
      <alignment horizontal="center" vertical="center"/>
    </xf>
    <xf numFmtId="1" fontId="16" fillId="6" borderId="3" xfId="44" quotePrefix="1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vertical="center"/>
    </xf>
    <xf numFmtId="3" fontId="18" fillId="0" borderId="6" xfId="0" applyNumberFormat="1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3" fontId="15" fillId="0" borderId="3" xfId="0" applyNumberFormat="1" applyFont="1" applyBorder="1" applyAlignment="1">
      <alignment vertical="center"/>
    </xf>
    <xf numFmtId="0" fontId="15" fillId="7" borderId="3" xfId="0" applyFont="1" applyFill="1" applyBorder="1" applyAlignment="1">
      <alignment vertical="center"/>
    </xf>
    <xf numFmtId="3" fontId="15" fillId="7" borderId="3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16" fillId="7" borderId="3" xfId="45" applyFont="1" applyFill="1" applyBorder="1" applyAlignment="1">
      <alignment horizontal="center" vertical="center" wrapText="1"/>
    </xf>
    <xf numFmtId="0" fontId="18" fillId="0" borderId="6" xfId="0" applyNumberFormat="1" applyFont="1" applyFill="1" applyBorder="1" applyAlignment="1">
      <alignment vertical="center"/>
    </xf>
    <xf numFmtId="3" fontId="18" fillId="0" borderId="7" xfId="0" applyNumberFormat="1" applyFont="1" applyFill="1" applyBorder="1" applyAlignment="1">
      <alignment horizontal="right" vertical="center"/>
    </xf>
    <xf numFmtId="0" fontId="15" fillId="7" borderId="3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horizontal="left" vertical="top" wrapText="1"/>
    </xf>
    <xf numFmtId="3" fontId="20" fillId="0" borderId="0" xfId="0" applyNumberFormat="1" applyFont="1" applyFill="1" applyBorder="1" applyAlignment="1">
      <alignment horizontal="right" vertical="top"/>
    </xf>
    <xf numFmtId="0" fontId="19" fillId="0" borderId="0" xfId="0" applyFont="1"/>
    <xf numFmtId="0" fontId="16" fillId="0" borderId="0" xfId="43" applyFont="1" applyFill="1" applyBorder="1" applyAlignment="1">
      <alignment vertical="center"/>
    </xf>
    <xf numFmtId="3" fontId="17" fillId="0" borderId="0" xfId="44" applyNumberFormat="1" applyFont="1" applyAlignment="1">
      <alignment vertical="center"/>
    </xf>
    <xf numFmtId="172" fontId="17" fillId="0" borderId="0" xfId="44" applyNumberFormat="1" applyFont="1" applyAlignment="1">
      <alignment vertical="center"/>
    </xf>
    <xf numFmtId="0" fontId="17" fillId="0" borderId="0" xfId="44" applyFont="1" applyAlignment="1">
      <alignment vertical="center"/>
    </xf>
    <xf numFmtId="3" fontId="19" fillId="0" borderId="0" xfId="0" applyNumberFormat="1" applyFont="1"/>
    <xf numFmtId="172" fontId="19" fillId="0" borderId="0" xfId="0" applyNumberFormat="1" applyFont="1"/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vertical="center"/>
    </xf>
    <xf numFmtId="3" fontId="17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172" fontId="17" fillId="0" borderId="0" xfId="0" applyNumberFormat="1" applyFont="1" applyFill="1" applyAlignment="1">
      <alignment horizontal="right" vertical="center"/>
    </xf>
    <xf numFmtId="3" fontId="17" fillId="0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172" fontId="18" fillId="0" borderId="0" xfId="0" applyNumberFormat="1" applyFont="1" applyAlignment="1">
      <alignment horizontal="right" vertical="center"/>
    </xf>
    <xf numFmtId="0" fontId="16" fillId="7" borderId="3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vertical="center"/>
    </xf>
    <xf numFmtId="3" fontId="17" fillId="0" borderId="9" xfId="0" applyNumberFormat="1" applyFont="1" applyFill="1" applyBorder="1" applyAlignment="1">
      <alignment horizontal="right" vertical="center"/>
    </xf>
    <xf numFmtId="3" fontId="17" fillId="0" borderId="8" xfId="0" applyNumberFormat="1" applyFont="1" applyFill="1" applyBorder="1" applyAlignment="1">
      <alignment horizontal="right" vertical="center"/>
    </xf>
    <xf numFmtId="3" fontId="17" fillId="0" borderId="8" xfId="0" applyNumberFormat="1" applyFont="1" applyFill="1" applyBorder="1" applyAlignment="1">
      <alignment horizontal="center" vertical="center"/>
    </xf>
    <xf numFmtId="3" fontId="17" fillId="0" borderId="8" xfId="0" applyNumberFormat="1" applyFont="1" applyFill="1" applyBorder="1" applyAlignment="1">
      <alignment vertical="center"/>
    </xf>
    <xf numFmtId="0" fontId="18" fillId="0" borderId="0" xfId="0" applyFont="1"/>
    <xf numFmtId="0" fontId="17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vertical="center"/>
    </xf>
    <xf numFmtId="3" fontId="17" fillId="0" borderId="7" xfId="0" applyNumberFormat="1" applyFont="1" applyFill="1" applyBorder="1" applyAlignment="1">
      <alignment horizontal="right" vertical="center"/>
    </xf>
    <xf numFmtId="3" fontId="17" fillId="0" borderId="6" xfId="0" applyNumberFormat="1" applyFont="1" applyFill="1" applyBorder="1" applyAlignment="1">
      <alignment horizontal="right" vertical="center"/>
    </xf>
    <xf numFmtId="172" fontId="17" fillId="0" borderId="0" xfId="0" applyNumberFormat="1" applyFont="1" applyFill="1" applyBorder="1" applyAlignment="1">
      <alignment horizontal="right" vertical="center"/>
    </xf>
    <xf numFmtId="3" fontId="17" fillId="0" borderId="6" xfId="0" applyNumberFormat="1" applyFont="1" applyFill="1" applyBorder="1" applyAlignment="1">
      <alignment horizontal="center" vertical="center"/>
    </xf>
    <xf numFmtId="3" fontId="17" fillId="0" borderId="6" xfId="0" applyNumberFormat="1" applyFont="1" applyFill="1" applyBorder="1" applyAlignment="1">
      <alignment vertical="center"/>
    </xf>
    <xf numFmtId="172" fontId="17" fillId="0" borderId="6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172" fontId="18" fillId="0" borderId="0" xfId="0" applyNumberFormat="1" applyFont="1" applyAlignment="1">
      <alignment horizontal="right"/>
    </xf>
    <xf numFmtId="0" fontId="16" fillId="0" borderId="0" xfId="0" applyFont="1" applyFill="1" applyAlignment="1">
      <alignment vertical="center"/>
    </xf>
    <xf numFmtId="3" fontId="17" fillId="0" borderId="0" xfId="0" applyNumberFormat="1" applyFont="1" applyFill="1" applyAlignment="1">
      <alignment vertical="center"/>
    </xf>
    <xf numFmtId="0" fontId="21" fillId="0" borderId="0" xfId="0" applyFont="1"/>
    <xf numFmtId="1" fontId="15" fillId="6" borderId="3" xfId="39" applyNumberFormat="1" applyFont="1" applyFill="1" applyBorder="1" applyAlignment="1">
      <alignment horizontal="center" vertical="center" wrapText="1"/>
    </xf>
    <xf numFmtId="0" fontId="22" fillId="0" borderId="0" xfId="0" applyFont="1"/>
    <xf numFmtId="0" fontId="19" fillId="8" borderId="0" xfId="0" applyFont="1" applyFill="1"/>
    <xf numFmtId="0" fontId="17" fillId="0" borderId="0" xfId="0" applyFont="1" applyFill="1" applyAlignment="1">
      <alignment horizontal="left" vertical="center"/>
    </xf>
    <xf numFmtId="0" fontId="18" fillId="0" borderId="0" xfId="0" applyNumberFormat="1" applyFont="1" applyFill="1" applyAlignment="1">
      <alignment vertical="center"/>
    </xf>
    <xf numFmtId="0" fontId="17" fillId="0" borderId="0" xfId="43" applyFont="1" applyFill="1" applyBorder="1" applyAlignment="1">
      <alignment vertical="center"/>
    </xf>
    <xf numFmtId="0" fontId="30" fillId="0" borderId="0" xfId="1" applyBorder="1" applyAlignment="1">
      <alignment vertical="center"/>
    </xf>
    <xf numFmtId="0" fontId="15" fillId="7" borderId="10" xfId="0" applyNumberFormat="1" applyFont="1" applyFill="1" applyBorder="1" applyAlignment="1">
      <alignment vertical="center"/>
    </xf>
    <xf numFmtId="1" fontId="16" fillId="6" borderId="3" xfId="44" applyNumberFormat="1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vertical="center"/>
    </xf>
    <xf numFmtId="0" fontId="16" fillId="7" borderId="7" xfId="45" applyFont="1" applyFill="1" applyBorder="1" applyAlignment="1">
      <alignment horizontal="center" vertical="center" wrapText="1"/>
    </xf>
    <xf numFmtId="1" fontId="21" fillId="6" borderId="3" xfId="39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0" fontId="17" fillId="0" borderId="9" xfId="0" applyFont="1" applyFill="1" applyBorder="1" applyAlignment="1">
      <alignment vertical="center"/>
    </xf>
    <xf numFmtId="0" fontId="17" fillId="0" borderId="7" xfId="0" applyFont="1" applyFill="1" applyBorder="1" applyAlignment="1">
      <alignment vertical="center"/>
    </xf>
    <xf numFmtId="0" fontId="16" fillId="12" borderId="0" xfId="0" applyFont="1" applyFill="1" applyAlignment="1">
      <alignment horizontal="left" vertical="center"/>
    </xf>
    <xf numFmtId="0" fontId="16" fillId="12" borderId="0" xfId="0" applyFont="1" applyFill="1" applyAlignment="1">
      <alignment vertical="center"/>
    </xf>
    <xf numFmtId="0" fontId="16" fillId="7" borderId="11" xfId="0" applyFont="1" applyFill="1" applyBorder="1" applyAlignment="1">
      <alignment horizontal="center" vertical="center" wrapText="1"/>
    </xf>
    <xf numFmtId="0" fontId="15" fillId="8" borderId="0" xfId="0" applyFont="1" applyFill="1"/>
    <xf numFmtId="0" fontId="18" fillId="0" borderId="0" xfId="0" applyFont="1" applyFill="1"/>
    <xf numFmtId="0" fontId="17" fillId="0" borderId="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3" fontId="17" fillId="0" borderId="0" xfId="0" applyNumberFormat="1" applyFont="1" applyFill="1" applyBorder="1" applyAlignment="1">
      <alignment horizontal="right" vertical="center"/>
    </xf>
    <xf numFmtId="3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vertical="center"/>
    </xf>
    <xf numFmtId="190" fontId="15" fillId="7" borderId="3" xfId="4" applyNumberFormat="1" applyFont="1" applyFill="1" applyBorder="1" applyAlignment="1">
      <alignment vertical="center"/>
    </xf>
    <xf numFmtId="0" fontId="16" fillId="7" borderId="8" xfId="0" applyFont="1" applyFill="1" applyBorder="1" applyAlignment="1">
      <alignment horizontal="center" vertical="center"/>
    </xf>
    <xf numFmtId="3" fontId="17" fillId="0" borderId="13" xfId="0" applyNumberFormat="1" applyFont="1" applyFill="1" applyBorder="1" applyAlignment="1">
      <alignment horizontal="center" vertical="center"/>
    </xf>
    <xf numFmtId="3" fontId="17" fillId="0" borderId="14" xfId="0" applyNumberFormat="1" applyFont="1" applyFill="1" applyBorder="1" applyAlignment="1">
      <alignment horizontal="center" vertical="center"/>
    </xf>
    <xf numFmtId="172" fontId="17" fillId="0" borderId="14" xfId="0" applyNumberFormat="1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horizontal="center" vertical="center"/>
    </xf>
    <xf numFmtId="172" fontId="16" fillId="0" borderId="6" xfId="52" applyNumberFormat="1" applyFont="1" applyFill="1" applyBorder="1" applyAlignment="1">
      <alignment horizontal="center" vertical="center" wrapText="1"/>
    </xf>
    <xf numFmtId="190" fontId="16" fillId="0" borderId="0" xfId="4" applyNumberFormat="1" applyFont="1" applyFill="1" applyBorder="1" applyAlignment="1">
      <alignment horizontal="right" vertical="center"/>
    </xf>
    <xf numFmtId="172" fontId="16" fillId="0" borderId="11" xfId="52" applyNumberFormat="1" applyFont="1" applyFill="1" applyBorder="1" applyAlignment="1">
      <alignment horizontal="center" vertical="center" wrapText="1"/>
    </xf>
    <xf numFmtId="172" fontId="18" fillId="0" borderId="0" xfId="0" applyNumberFormat="1" applyFont="1" applyFill="1" applyAlignment="1">
      <alignment horizontal="right"/>
    </xf>
    <xf numFmtId="0" fontId="18" fillId="0" borderId="11" xfId="0" applyFont="1" applyBorder="1"/>
    <xf numFmtId="172" fontId="17" fillId="0" borderId="13" xfId="0" applyNumberFormat="1" applyFont="1" applyFill="1" applyBorder="1" applyAlignment="1">
      <alignment horizontal="right" vertical="center"/>
    </xf>
    <xf numFmtId="3" fontId="17" fillId="0" borderId="14" xfId="0" applyNumberFormat="1" applyFont="1" applyFill="1" applyBorder="1" applyAlignment="1">
      <alignment horizontal="right" vertical="center"/>
    </xf>
    <xf numFmtId="3" fontId="17" fillId="0" borderId="13" xfId="0" applyNumberFormat="1" applyFont="1" applyFill="1" applyBorder="1" applyAlignment="1">
      <alignment horizontal="right" vertical="center"/>
    </xf>
    <xf numFmtId="0" fontId="18" fillId="0" borderId="6" xfId="0" applyFont="1" applyBorder="1"/>
    <xf numFmtId="0" fontId="17" fillId="13" borderId="11" xfId="0" applyFont="1" applyFill="1" applyBorder="1" applyAlignment="1">
      <alignment horizontal="center" vertical="center"/>
    </xf>
    <xf numFmtId="0" fontId="18" fillId="0" borderId="6" xfId="0" applyFont="1" applyFill="1" applyBorder="1"/>
    <xf numFmtId="0" fontId="17" fillId="0" borderId="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vertical="center"/>
    </xf>
    <xf numFmtId="0" fontId="18" fillId="0" borderId="8" xfId="0" applyNumberFormat="1" applyFont="1" applyFill="1" applyBorder="1" applyAlignment="1">
      <alignment vertical="center"/>
    </xf>
    <xf numFmtId="0" fontId="15" fillId="7" borderId="11" xfId="0" applyNumberFormat="1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 vertical="center" wrapText="1"/>
    </xf>
    <xf numFmtId="190" fontId="15" fillId="7" borderId="15" xfId="4" applyNumberFormat="1" applyFont="1" applyFill="1" applyBorder="1" applyAlignment="1">
      <alignment vertical="center"/>
    </xf>
    <xf numFmtId="3" fontId="18" fillId="0" borderId="16" xfId="0" applyNumberFormat="1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90" fontId="17" fillId="0" borderId="7" xfId="4" applyNumberFormat="1" applyFont="1" applyFill="1" applyBorder="1" applyAlignment="1">
      <alignment horizontal="right" vertical="center"/>
    </xf>
    <xf numFmtId="190" fontId="17" fillId="0" borderId="9" xfId="4" applyNumberFormat="1" applyFont="1" applyFill="1" applyBorder="1" applyAlignment="1">
      <alignment horizontal="right" vertical="center"/>
    </xf>
    <xf numFmtId="190" fontId="17" fillId="0" borderId="8" xfId="4" applyNumberFormat="1" applyFont="1" applyFill="1" applyBorder="1" applyAlignment="1">
      <alignment horizontal="right" vertical="center"/>
    </xf>
    <xf numFmtId="190" fontId="17" fillId="0" borderId="6" xfId="4" applyNumberFormat="1" applyFont="1" applyFill="1" applyBorder="1" applyAlignment="1">
      <alignment horizontal="right" vertical="center"/>
    </xf>
    <xf numFmtId="190" fontId="18" fillId="0" borderId="0" xfId="4" applyNumberFormat="1" applyFont="1"/>
    <xf numFmtId="0" fontId="18" fillId="14" borderId="0" xfId="0" applyFont="1" applyFill="1"/>
    <xf numFmtId="0" fontId="19" fillId="14" borderId="0" xfId="0" applyFont="1" applyFill="1"/>
    <xf numFmtId="0" fontId="19" fillId="15" borderId="0" xfId="0" applyFont="1" applyFill="1"/>
    <xf numFmtId="0" fontId="17" fillId="15" borderId="0" xfId="0" applyFont="1" applyFill="1"/>
    <xf numFmtId="190" fontId="18" fillId="0" borderId="6" xfId="4" applyNumberFormat="1" applyFont="1" applyBorder="1"/>
    <xf numFmtId="197" fontId="15" fillId="7" borderId="3" xfId="0" applyNumberFormat="1" applyFont="1" applyFill="1" applyBorder="1" applyAlignment="1">
      <alignment vertical="center"/>
    </xf>
    <xf numFmtId="197" fontId="17" fillId="0" borderId="6" xfId="0" applyNumberFormat="1" applyFont="1" applyFill="1" applyBorder="1" applyAlignment="1">
      <alignment horizontal="right" vertical="center"/>
    </xf>
    <xf numFmtId="198" fontId="18" fillId="0" borderId="6" xfId="0" applyNumberFormat="1" applyFont="1" applyBorder="1" applyAlignment="1">
      <alignment vertical="center"/>
    </xf>
    <xf numFmtId="190" fontId="17" fillId="0" borderId="0" xfId="4" applyNumberFormat="1" applyFont="1" applyFill="1" applyBorder="1" applyAlignment="1">
      <alignment horizontal="right" vertical="center"/>
    </xf>
    <xf numFmtId="190" fontId="15" fillId="7" borderId="10" xfId="4" applyNumberFormat="1" applyFont="1" applyFill="1" applyBorder="1" applyAlignment="1">
      <alignment vertical="center"/>
    </xf>
    <xf numFmtId="49" fontId="16" fillId="0" borderId="0" xfId="0" applyNumberFormat="1" applyFont="1" applyFill="1" applyAlignment="1">
      <alignment vertical="center"/>
    </xf>
    <xf numFmtId="49" fontId="17" fillId="0" borderId="0" xfId="0" applyNumberFormat="1" applyFont="1" applyFill="1" applyAlignment="1">
      <alignment vertical="center"/>
    </xf>
    <xf numFmtId="49" fontId="17" fillId="0" borderId="9" xfId="0" quotePrefix="1" applyNumberFormat="1" applyFont="1" applyFill="1" applyBorder="1" applyAlignment="1">
      <alignment vertical="center"/>
    </xf>
    <xf numFmtId="49" fontId="17" fillId="0" borderId="7" xfId="0" quotePrefix="1" applyNumberFormat="1" applyFont="1" applyFill="1" applyBorder="1" applyAlignment="1">
      <alignment vertical="center"/>
    </xf>
    <xf numFmtId="49" fontId="17" fillId="0" borderId="7" xfId="0" applyNumberFormat="1" applyFont="1" applyFill="1" applyBorder="1" applyAlignment="1">
      <alignment vertical="center"/>
    </xf>
    <xf numFmtId="49" fontId="18" fillId="0" borderId="0" xfId="0" quotePrefix="1" applyNumberFormat="1" applyFont="1" applyFill="1" applyBorder="1" applyAlignment="1">
      <alignment vertical="center"/>
    </xf>
    <xf numFmtId="49" fontId="18" fillId="0" borderId="0" xfId="0" quotePrefix="1" applyNumberFormat="1" applyFont="1"/>
    <xf numFmtId="49" fontId="18" fillId="0" borderId="0" xfId="0" applyNumberFormat="1" applyFont="1"/>
    <xf numFmtId="0" fontId="18" fillId="0" borderId="0" xfId="0" applyFont="1" applyBorder="1" applyAlignment="1">
      <alignment horizontal="right"/>
    </xf>
    <xf numFmtId="0" fontId="18" fillId="0" borderId="0" xfId="0" applyFont="1" applyBorder="1"/>
    <xf numFmtId="3" fontId="18" fillId="0" borderId="0" xfId="0" applyNumberFormat="1" applyFont="1" applyAlignment="1">
      <alignment vertical="center"/>
    </xf>
    <xf numFmtId="3" fontId="18" fillId="0" borderId="0" xfId="0" applyNumberFormat="1" applyFont="1"/>
    <xf numFmtId="172" fontId="18" fillId="0" borderId="0" xfId="0" applyNumberFormat="1" applyFont="1"/>
    <xf numFmtId="0" fontId="3" fillId="0" borderId="0" xfId="37"/>
    <xf numFmtId="190" fontId="18" fillId="0" borderId="7" xfId="4" applyNumberFormat="1" applyFont="1" applyBorder="1"/>
    <xf numFmtId="0" fontId="15" fillId="0" borderId="0" xfId="0" applyFont="1" applyAlignment="1">
      <alignment vertical="center"/>
    </xf>
    <xf numFmtId="172" fontId="18" fillId="0" borderId="0" xfId="0" applyNumberFormat="1" applyFont="1" applyAlignment="1">
      <alignment vertical="center"/>
    </xf>
    <xf numFmtId="0" fontId="30" fillId="0" borderId="0" xfId="1" applyAlignment="1">
      <alignment vertical="center"/>
    </xf>
    <xf numFmtId="0" fontId="16" fillId="0" borderId="0" xfId="45" applyFont="1" applyAlignment="1">
      <alignment horizontal="left" vertical="center" wrapText="1"/>
    </xf>
    <xf numFmtId="0" fontId="16" fillId="0" borderId="16" xfId="45" applyFont="1" applyBorder="1" applyAlignment="1">
      <alignment vertical="center" wrapText="1"/>
    </xf>
    <xf numFmtId="0" fontId="16" fillId="7" borderId="10" xfId="45" applyFont="1" applyFill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right" vertical="center"/>
    </xf>
    <xf numFmtId="197" fontId="18" fillId="0" borderId="7" xfId="0" applyNumberFormat="1" applyFont="1" applyBorder="1" applyAlignment="1">
      <alignment horizontal="right" vertical="center"/>
    </xf>
    <xf numFmtId="197" fontId="18" fillId="0" borderId="6" xfId="0" applyNumberFormat="1" applyFont="1" applyBorder="1" applyAlignment="1">
      <alignment horizontal="right" vertical="center"/>
    </xf>
    <xf numFmtId="190" fontId="15" fillId="16" borderId="3" xfId="4" applyNumberFormat="1" applyFont="1" applyFill="1" applyBorder="1" applyAlignment="1">
      <alignment vertical="center"/>
    </xf>
    <xf numFmtId="3" fontId="18" fillId="0" borderId="0" xfId="0" applyNumberFormat="1" applyFont="1" applyAlignment="1">
      <alignment horizontal="left" vertical="top" wrapText="1"/>
    </xf>
    <xf numFmtId="3" fontId="20" fillId="0" borderId="0" xfId="0" applyNumberFormat="1" applyFont="1" applyAlignment="1">
      <alignment horizontal="right" vertical="top"/>
    </xf>
    <xf numFmtId="0" fontId="16" fillId="0" borderId="16" xfId="45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/>
    </xf>
    <xf numFmtId="0" fontId="16" fillId="0" borderId="0" xfId="45" applyFont="1" applyAlignment="1">
      <alignment vertical="center" wrapText="1"/>
    </xf>
    <xf numFmtId="0" fontId="16" fillId="7" borderId="3" xfId="45" applyFont="1" applyFill="1" applyBorder="1" applyAlignment="1">
      <alignment vertical="center" wrapText="1"/>
    </xf>
    <xf numFmtId="0" fontId="15" fillId="0" borderId="16" xfId="0" applyFont="1" applyBorder="1" applyAlignment="1">
      <alignment vertical="center"/>
    </xf>
    <xf numFmtId="171" fontId="16" fillId="0" borderId="16" xfId="4" applyFont="1" applyBorder="1" applyAlignment="1">
      <alignment vertical="center" wrapText="1"/>
    </xf>
    <xf numFmtId="0" fontId="16" fillId="0" borderId="0" xfId="43" applyFont="1" applyAlignment="1">
      <alignment vertical="center"/>
    </xf>
    <xf numFmtId="172" fontId="18" fillId="0" borderId="16" xfId="0" applyNumberFormat="1" applyFont="1" applyBorder="1"/>
    <xf numFmtId="0" fontId="15" fillId="7" borderId="10" xfId="0" applyFont="1" applyFill="1" applyBorder="1" applyAlignment="1">
      <alignment vertical="center"/>
    </xf>
    <xf numFmtId="197" fontId="18" fillId="0" borderId="12" xfId="0" applyNumberFormat="1" applyFont="1" applyBorder="1" applyAlignment="1">
      <alignment horizontal="right" vertical="center"/>
    </xf>
    <xf numFmtId="172" fontId="18" fillId="0" borderId="12" xfId="0" applyNumberFormat="1" applyFont="1" applyBorder="1" applyAlignment="1">
      <alignment horizontal="right" vertical="center"/>
    </xf>
    <xf numFmtId="172" fontId="18" fillId="0" borderId="12" xfId="0" applyNumberFormat="1" applyFont="1" applyBorder="1"/>
    <xf numFmtId="0" fontId="16" fillId="7" borderId="8" xfId="45" applyFont="1" applyFill="1" applyBorder="1" applyAlignment="1">
      <alignment vertical="center" wrapText="1"/>
    </xf>
    <xf numFmtId="3" fontId="18" fillId="0" borderId="6" xfId="0" applyNumberFormat="1" applyFont="1" applyBorder="1" applyAlignment="1">
      <alignment horizontal="right" vertical="center"/>
    </xf>
    <xf numFmtId="0" fontId="18" fillId="0" borderId="16" xfId="0" applyFont="1" applyBorder="1"/>
    <xf numFmtId="0" fontId="26" fillId="0" borderId="0" xfId="0" applyFont="1" applyAlignment="1">
      <alignment vertical="center"/>
    </xf>
    <xf numFmtId="1" fontId="16" fillId="6" borderId="17" xfId="44" quotePrefix="1" applyNumberFormat="1" applyFont="1" applyFill="1" applyBorder="1" applyAlignment="1">
      <alignment horizontal="center" vertical="center" wrapText="1"/>
    </xf>
    <xf numFmtId="198" fontId="15" fillId="13" borderId="3" xfId="0" applyNumberFormat="1" applyFont="1" applyFill="1" applyBorder="1" applyAlignment="1">
      <alignment vertical="center"/>
    </xf>
    <xf numFmtId="3" fontId="18" fillId="0" borderId="11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6" fillId="13" borderId="3" xfId="0" applyFont="1" applyFill="1" applyBorder="1" applyAlignment="1">
      <alignment horizontal="left" vertical="center"/>
    </xf>
    <xf numFmtId="0" fontId="16" fillId="13" borderId="18" xfId="0" applyFont="1" applyFill="1" applyBorder="1" applyAlignment="1">
      <alignment horizontal="left" vertical="center"/>
    </xf>
    <xf numFmtId="0" fontId="17" fillId="13" borderId="3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right"/>
    </xf>
    <xf numFmtId="0" fontId="18" fillId="0" borderId="7" xfId="0" applyFont="1" applyBorder="1"/>
    <xf numFmtId="0" fontId="25" fillId="0" borderId="0" xfId="42" applyFont="1" applyBorder="1" applyAlignment="1">
      <alignment horizontal="left" vertical="top" wrapText="1"/>
    </xf>
    <xf numFmtId="0" fontId="28" fillId="0" borderId="0" xfId="38" applyFont="1" applyBorder="1" applyAlignment="1">
      <alignment horizontal="left" vertical="top" wrapText="1"/>
    </xf>
    <xf numFmtId="3" fontId="16" fillId="13" borderId="3" xfId="0" applyNumberFormat="1" applyFont="1" applyFill="1" applyBorder="1" applyAlignment="1">
      <alignment horizontal="right" vertical="center"/>
    </xf>
    <xf numFmtId="0" fontId="25" fillId="0" borderId="6" xfId="42" applyFont="1" applyBorder="1" applyAlignment="1">
      <alignment horizontal="left" vertical="top" wrapText="1"/>
    </xf>
    <xf numFmtId="0" fontId="28" fillId="0" borderId="6" xfId="38" applyFont="1" applyBorder="1" applyAlignment="1">
      <alignment horizontal="left" vertical="top" wrapText="1"/>
    </xf>
    <xf numFmtId="0" fontId="16" fillId="13" borderId="11" xfId="0" applyFont="1" applyFill="1" applyBorder="1" applyAlignment="1">
      <alignment horizontal="left" vertical="center"/>
    </xf>
    <xf numFmtId="197" fontId="16" fillId="17" borderId="3" xfId="0" applyNumberFormat="1" applyFont="1" applyFill="1" applyBorder="1" applyAlignment="1">
      <alignment horizontal="right" vertical="center"/>
    </xf>
    <xf numFmtId="0" fontId="18" fillId="17" borderId="3" xfId="0" applyFont="1" applyFill="1" applyBorder="1" applyAlignment="1">
      <alignment horizontal="center"/>
    </xf>
    <xf numFmtId="3" fontId="19" fillId="0" borderId="8" xfId="0" applyNumberFormat="1" applyFont="1" applyBorder="1"/>
    <xf numFmtId="3" fontId="19" fillId="0" borderId="0" xfId="0" applyNumberFormat="1" applyFont="1" applyBorder="1"/>
    <xf numFmtId="3" fontId="19" fillId="0" borderId="6" xfId="0" applyNumberFormat="1" applyFont="1" applyBorder="1"/>
    <xf numFmtId="0" fontId="15" fillId="13" borderId="3" xfId="0" applyFont="1" applyFill="1" applyBorder="1" applyAlignment="1">
      <alignment vertical="center"/>
    </xf>
    <xf numFmtId="190" fontId="15" fillId="13" borderId="3" xfId="4" applyNumberFormat="1" applyFont="1" applyFill="1" applyBorder="1" applyAlignment="1">
      <alignment vertical="center"/>
    </xf>
    <xf numFmtId="190" fontId="16" fillId="13" borderId="10" xfId="4" applyNumberFormat="1" applyFont="1" applyFill="1" applyBorder="1" applyAlignment="1">
      <alignment vertical="center"/>
    </xf>
    <xf numFmtId="197" fontId="15" fillId="13" borderId="10" xfId="0" applyNumberFormat="1" applyFont="1" applyFill="1" applyBorder="1" applyAlignment="1">
      <alignment horizontal="right" vertical="center"/>
    </xf>
    <xf numFmtId="197" fontId="15" fillId="13" borderId="3" xfId="0" applyNumberFormat="1" applyFont="1" applyFill="1" applyBorder="1" applyAlignment="1">
      <alignment horizontal="right" vertical="center"/>
    </xf>
    <xf numFmtId="0" fontId="18" fillId="0" borderId="7" xfId="0" applyFont="1" applyFill="1" applyBorder="1"/>
    <xf numFmtId="190" fontId="16" fillId="13" borderId="3" xfId="4" applyNumberFormat="1" applyFont="1" applyFill="1" applyBorder="1" applyAlignment="1">
      <alignment vertical="center"/>
    </xf>
    <xf numFmtId="49" fontId="15" fillId="7" borderId="10" xfId="0" applyNumberFormat="1" applyFont="1" applyFill="1" applyBorder="1" applyAlignment="1">
      <alignment vertical="center"/>
    </xf>
    <xf numFmtId="190" fontId="18" fillId="0" borderId="0" xfId="0" applyNumberFormat="1" applyFont="1"/>
    <xf numFmtId="197" fontId="18" fillId="0" borderId="14" xfId="0" applyNumberFormat="1" applyFont="1" applyBorder="1" applyAlignment="1">
      <alignment vertical="center"/>
    </xf>
    <xf numFmtId="197" fontId="15" fillId="0" borderId="10" xfId="0" applyNumberFormat="1" applyFont="1" applyBorder="1" applyAlignment="1">
      <alignment horizontal="right" vertical="center"/>
    </xf>
    <xf numFmtId="197" fontId="15" fillId="0" borderId="3" xfId="0" applyNumberFormat="1" applyFont="1" applyBorder="1" applyAlignment="1">
      <alignment horizontal="right" vertical="center"/>
    </xf>
    <xf numFmtId="197" fontId="15" fillId="0" borderId="17" xfId="0" applyNumberFormat="1" applyFont="1" applyBorder="1" applyAlignment="1">
      <alignment vertical="center"/>
    </xf>
    <xf numFmtId="197" fontId="15" fillId="13" borderId="17" xfId="0" applyNumberFormat="1" applyFont="1" applyFill="1" applyBorder="1" applyAlignment="1">
      <alignment vertical="center"/>
    </xf>
    <xf numFmtId="197" fontId="18" fillId="0" borderId="8" xfId="0" applyNumberFormat="1" applyFont="1" applyBorder="1" applyAlignment="1">
      <alignment horizontal="right" vertical="center"/>
    </xf>
    <xf numFmtId="197" fontId="18" fillId="0" borderId="11" xfId="0" applyNumberFormat="1" applyFont="1" applyBorder="1" applyAlignment="1">
      <alignment horizontal="right" vertical="center"/>
    </xf>
    <xf numFmtId="197" fontId="18" fillId="0" borderId="0" xfId="0" applyNumberFormat="1" applyFont="1" applyBorder="1" applyAlignment="1">
      <alignment horizontal="right" vertical="center"/>
    </xf>
    <xf numFmtId="172" fontId="18" fillId="0" borderId="0" xfId="0" applyNumberFormat="1" applyFont="1" applyBorder="1" applyAlignment="1">
      <alignment horizontal="right" vertical="center"/>
    </xf>
    <xf numFmtId="172" fontId="18" fillId="0" borderId="0" xfId="0" applyNumberFormat="1" applyFont="1" applyBorder="1"/>
    <xf numFmtId="197" fontId="18" fillId="0" borderId="0" xfId="0" applyNumberFormat="1" applyFont="1" applyBorder="1" applyAlignment="1">
      <alignment horizontal="left" vertical="center"/>
    </xf>
    <xf numFmtId="1" fontId="16" fillId="6" borderId="11" xfId="44" applyNumberFormat="1" applyFont="1" applyFill="1" applyBorder="1" applyAlignment="1">
      <alignment horizontal="center" vertical="center" wrapText="1"/>
    </xf>
    <xf numFmtId="0" fontId="25" fillId="0" borderId="19" xfId="40" applyFont="1" applyBorder="1" applyAlignment="1">
      <alignment horizontal="left" vertical="top" wrapText="1"/>
    </xf>
    <xf numFmtId="197" fontId="16" fillId="13" borderId="3" xfId="0" applyNumberFormat="1" applyFont="1" applyFill="1" applyBorder="1" applyAlignment="1">
      <alignment horizontal="right" vertical="center"/>
    </xf>
    <xf numFmtId="0" fontId="18" fillId="0" borderId="0" xfId="0" quotePrefix="1" applyFont="1"/>
    <xf numFmtId="3" fontId="17" fillId="0" borderId="14" xfId="4" applyNumberFormat="1" applyFont="1" applyBorder="1" applyAlignment="1">
      <alignment horizontal="left" vertical="center"/>
    </xf>
    <xf numFmtId="0" fontId="18" fillId="0" borderId="14" xfId="0" applyFont="1" applyBorder="1"/>
    <xf numFmtId="0" fontId="18" fillId="0" borderId="14" xfId="0" applyFont="1" applyBorder="1" applyAlignment="1">
      <alignment horizontal="left"/>
    </xf>
    <xf numFmtId="3" fontId="17" fillId="0" borderId="0" xfId="4" applyNumberFormat="1" applyFont="1" applyBorder="1" applyAlignment="1">
      <alignment horizontal="left" vertical="center"/>
    </xf>
    <xf numFmtId="173" fontId="16" fillId="6" borderId="8" xfId="41" applyNumberFormat="1" applyFont="1" applyFill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>
      <alignment vertical="center"/>
    </xf>
    <xf numFmtId="0" fontId="16" fillId="18" borderId="10" xfId="44" applyFont="1" applyFill="1" applyBorder="1" applyAlignment="1">
      <alignment horizontal="center" vertical="center"/>
    </xf>
    <xf numFmtId="0" fontId="16" fillId="18" borderId="18" xfId="44" applyFont="1" applyFill="1" applyBorder="1" applyAlignment="1">
      <alignment horizontal="center" vertical="center"/>
    </xf>
    <xf numFmtId="0" fontId="16" fillId="9" borderId="17" xfId="44" applyFont="1" applyFill="1" applyBorder="1" applyAlignment="1">
      <alignment horizontal="center" vertical="center"/>
    </xf>
    <xf numFmtId="0" fontId="16" fillId="10" borderId="10" xfId="44" applyFont="1" applyFill="1" applyBorder="1" applyAlignment="1">
      <alignment horizontal="center" vertical="center"/>
    </xf>
    <xf numFmtId="0" fontId="16" fillId="10" borderId="18" xfId="44" applyFont="1" applyFill="1" applyBorder="1" applyAlignment="1">
      <alignment horizontal="center" vertical="center"/>
    </xf>
    <xf numFmtId="0" fontId="16" fillId="10" borderId="17" xfId="44" applyFont="1" applyFill="1" applyBorder="1" applyAlignment="1">
      <alignment horizontal="center" vertical="center"/>
    </xf>
    <xf numFmtId="0" fontId="16" fillId="11" borderId="10" xfId="44" applyFont="1" applyFill="1" applyBorder="1" applyAlignment="1">
      <alignment horizontal="center" vertical="center"/>
    </xf>
    <xf numFmtId="0" fontId="16" fillId="11" borderId="18" xfId="44" applyFont="1" applyFill="1" applyBorder="1" applyAlignment="1">
      <alignment horizontal="center" vertical="center"/>
    </xf>
    <xf numFmtId="0" fontId="16" fillId="11" borderId="17" xfId="44" applyFont="1" applyFill="1" applyBorder="1" applyAlignment="1">
      <alignment horizontal="center" vertical="center"/>
    </xf>
    <xf numFmtId="0" fontId="16" fillId="19" borderId="9" xfId="0" applyFont="1" applyFill="1" applyBorder="1" applyAlignment="1">
      <alignment horizontal="center" vertical="center"/>
    </xf>
    <xf numFmtId="0" fontId="16" fillId="19" borderId="12" xfId="0" applyFont="1" applyFill="1" applyBorder="1" applyAlignment="1">
      <alignment horizontal="center" vertical="center"/>
    </xf>
    <xf numFmtId="0" fontId="16" fillId="19" borderId="13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7" fillId="18" borderId="17" xfId="43" applyFont="1" applyFill="1" applyBorder="1" applyAlignment="1">
      <alignment horizontal="center" vertical="center"/>
    </xf>
    <xf numFmtId="0" fontId="24" fillId="12" borderId="0" xfId="0" applyFont="1" applyFill="1" applyAlignment="1">
      <alignment horizontal="center" vertical="center"/>
    </xf>
    <xf numFmtId="0" fontId="17" fillId="18" borderId="18" xfId="43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49" fontId="16" fillId="7" borderId="8" xfId="0" applyNumberFormat="1" applyFont="1" applyFill="1" applyBorder="1" applyAlignment="1">
      <alignment horizontal="center" vertical="center" wrapText="1"/>
    </xf>
    <xf numFmtId="49" fontId="16" fillId="7" borderId="11" xfId="0" applyNumberFormat="1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 wrapText="1"/>
    </xf>
    <xf numFmtId="0" fontId="16" fillId="6" borderId="18" xfId="44" applyFont="1" applyFill="1" applyBorder="1" applyAlignment="1">
      <alignment horizontal="center" vertical="center"/>
    </xf>
    <xf numFmtId="173" fontId="16" fillId="6" borderId="8" xfId="41" applyNumberFormat="1" applyFont="1" applyFill="1" applyBorder="1" applyAlignment="1" applyProtection="1">
      <alignment horizontal="center" vertical="center"/>
      <protection locked="0"/>
    </xf>
    <xf numFmtId="0" fontId="16" fillId="18" borderId="17" xfId="44" applyFont="1" applyFill="1" applyBorder="1" applyAlignment="1">
      <alignment horizontal="center" vertical="center"/>
    </xf>
    <xf numFmtId="0" fontId="16" fillId="19" borderId="18" xfId="0" applyFont="1" applyFill="1" applyBorder="1" applyAlignment="1">
      <alignment horizontal="center" vertical="center"/>
    </xf>
    <xf numFmtId="0" fontId="16" fillId="19" borderId="17" xfId="0" applyFont="1" applyFill="1" applyBorder="1" applyAlignment="1">
      <alignment horizontal="center" vertical="center"/>
    </xf>
    <xf numFmtId="0" fontId="16" fillId="18" borderId="18" xfId="0" applyFont="1" applyFill="1" applyBorder="1" applyAlignment="1">
      <alignment horizontal="center" vertical="center"/>
    </xf>
    <xf numFmtId="0" fontId="16" fillId="18" borderId="17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16" fillId="20" borderId="18" xfId="0" applyFont="1" applyFill="1" applyBorder="1" applyAlignment="1">
      <alignment horizontal="center" vertical="center"/>
    </xf>
    <xf numFmtId="0" fontId="16" fillId="20" borderId="17" xfId="0" applyFont="1" applyFill="1" applyBorder="1" applyAlignment="1">
      <alignment horizontal="center" vertical="center"/>
    </xf>
    <xf numFmtId="0" fontId="16" fillId="19" borderId="10" xfId="0" applyFont="1" applyFill="1" applyBorder="1" applyAlignment="1">
      <alignment horizontal="center" vertical="center"/>
    </xf>
    <xf numFmtId="0" fontId="16" fillId="21" borderId="18" xfId="0" applyFont="1" applyFill="1" applyBorder="1" applyAlignment="1">
      <alignment horizontal="center" vertical="center"/>
    </xf>
    <xf numFmtId="0" fontId="16" fillId="21" borderId="17" xfId="0" applyFont="1" applyFill="1" applyBorder="1" applyAlignment="1">
      <alignment horizontal="center" vertical="center"/>
    </xf>
    <xf numFmtId="0" fontId="32" fillId="0" borderId="0" xfId="0" applyFont="1" applyAlignment="1">
      <alignment horizontal="justify" vertical="top" wrapText="1"/>
    </xf>
    <xf numFmtId="0" fontId="15" fillId="12" borderId="0" xfId="0" applyNumberFormat="1" applyFont="1" applyFill="1" applyAlignment="1">
      <alignment vertical="center"/>
    </xf>
    <xf numFmtId="0" fontId="16" fillId="12" borderId="0" xfId="43" applyFont="1" applyFill="1" applyBorder="1" applyAlignment="1">
      <alignment vertical="center"/>
    </xf>
    <xf numFmtId="0" fontId="18" fillId="12" borderId="0" xfId="0" applyFont="1" applyFill="1"/>
  </cellXfs>
  <cellStyles count="86">
    <cellStyle name="Collegamento ipertestuale" xfId="1" builtinId="8"/>
    <cellStyle name="Euro" xfId="2"/>
    <cellStyle name="Euro 2" xfId="3"/>
    <cellStyle name="Migliaia" xfId="4" builtinId="3"/>
    <cellStyle name="Migliaia (0)_1" xfId="5"/>
    <cellStyle name="Migliaia [0] 2" xfId="6"/>
    <cellStyle name="Migliaia [0] 2 2" xfId="7"/>
    <cellStyle name="Migliaia [0] 3" xfId="8"/>
    <cellStyle name="Migliaia 2" xfId="9"/>
    <cellStyle name="Migliaia 2 2" xfId="10"/>
    <cellStyle name="Migliaia 3" xfId="11"/>
    <cellStyle name="Migliaia 3 2" xfId="12"/>
    <cellStyle name="Migliaia 4" xfId="13"/>
    <cellStyle name="Migliaia 5" xfId="14"/>
    <cellStyle name="Migliaia 6" xfId="15"/>
    <cellStyle name="Normal_1.1" xfId="16"/>
    <cellStyle name="Normale" xfId="0" builtinId="0"/>
    <cellStyle name="Normale 10" xfId="17"/>
    <cellStyle name="Normale 11" xfId="18"/>
    <cellStyle name="Normale 12" xfId="19"/>
    <cellStyle name="Normale 13" xfId="20"/>
    <cellStyle name="Normale 14" xfId="21"/>
    <cellStyle name="Normale 2" xfId="22"/>
    <cellStyle name="Normale 2 2" xfId="23"/>
    <cellStyle name="Normale 2 2 2" xfId="24"/>
    <cellStyle name="Normale 2 3" xfId="25"/>
    <cellStyle name="Normale 2 4" xfId="26"/>
    <cellStyle name="Normale 2 5" xfId="27"/>
    <cellStyle name="Normale 2_Carlo valori mobiliariEND2004_09" xfId="28"/>
    <cellStyle name="Normale 3" xfId="29"/>
    <cellStyle name="Normale 3 2" xfId="30"/>
    <cellStyle name="Normale 4" xfId="31"/>
    <cellStyle name="Normale 5" xfId="32"/>
    <cellStyle name="Normale 6" xfId="33"/>
    <cellStyle name="Normale 7" xfId="34"/>
    <cellStyle name="Normale 8" xfId="35"/>
    <cellStyle name="Normale 9" xfId="36"/>
    <cellStyle name="Normale_2.1" xfId="37"/>
    <cellStyle name="Normale_Anno 2018" xfId="38"/>
    <cellStyle name="Normale_Foglio3_Tavole Commerco Estero di beni BUONE" xfId="39"/>
    <cellStyle name="Normale_Foglio4" xfId="40"/>
    <cellStyle name="Normale_New_pil_95-01" xfId="41"/>
    <cellStyle name="Normale_Paesi" xfId="42"/>
    <cellStyle name="Normale_Tabelle8.1_8.4" xfId="43"/>
    <cellStyle name="Normale_Tavole Commerco Estero di beni BUONE" xfId="44"/>
    <cellStyle name="Normale_Valore aggiunto 2005 Istat" xfId="45"/>
    <cellStyle name="Nuovo" xfId="46"/>
    <cellStyle name="Nuovo 2" xfId="47"/>
    <cellStyle name="Percentuale 2" xfId="48"/>
    <cellStyle name="Percentuale 2 2" xfId="49"/>
    <cellStyle name="Percentuale 3" xfId="50"/>
    <cellStyle name="Percentuale 3 2" xfId="51"/>
    <cellStyle name="Percentuale 4" xfId="52"/>
    <cellStyle name="Percentuale 5" xfId="53"/>
    <cellStyle name="T_decimale(1)" xfId="54"/>
    <cellStyle name="T_decimale(1)_tavole nazionali GE 2011-1" xfId="55"/>
    <cellStyle name="T_decimale(1)_Volume Nazionale al 29-4-2010" xfId="56"/>
    <cellStyle name="T_decimale(1)_Volume Nazionale parte imprese" xfId="57"/>
    <cellStyle name="T_decimale(2)" xfId="58"/>
    <cellStyle name="T_decimale(2)_tavole nazionali GE 2011-1" xfId="59"/>
    <cellStyle name="T_decimale(2)_Volume Nazionale al 29-4-2010" xfId="60"/>
    <cellStyle name="T_decimale(2)_Volume Nazionale parte imprese" xfId="61"/>
    <cellStyle name="T_fiancata" xfId="62"/>
    <cellStyle name="T_fiancata_tavole nazionali GE 2011-1" xfId="63"/>
    <cellStyle name="T_fiancata_Volume Nazionale al 29-4-2010" xfId="64"/>
    <cellStyle name="T_fiancata_Volume Nazionale parte imprese" xfId="65"/>
    <cellStyle name="T_intero" xfId="66"/>
    <cellStyle name="T_intero_tavole nazionali GE 2011-1" xfId="67"/>
    <cellStyle name="T_intero_Volume Nazionale al 29-4-2010" xfId="68"/>
    <cellStyle name="T_intero_Volume Nazionale parte imprese" xfId="69"/>
    <cellStyle name="T_intestazione" xfId="70"/>
    <cellStyle name="T_intestazione bassa" xfId="71"/>
    <cellStyle name="T_intestazione bassa_Tavole dati" xfId="72"/>
    <cellStyle name="T_intestazione bassa_Tavole dati_tavole nazionali GE 2011-1" xfId="73"/>
    <cellStyle name="T_intestazione bassa_Tavole dati_Volume Nazionale al 29-4-2010" xfId="74"/>
    <cellStyle name="T_intestazione bassa_Tavole dati_Volume Nazionale parte imprese" xfId="75"/>
    <cellStyle name="T_intestazione bassa_tavole nazionali GE 2011-1" xfId="76"/>
    <cellStyle name="T_intestazione bassa_Volume Nazionale al 29-4-2010" xfId="77"/>
    <cellStyle name="T_intestazione bassa_Volume Nazionale parte imprese" xfId="78"/>
    <cellStyle name="T_intestazione_tavole nazionali GE 2011-1" xfId="79"/>
    <cellStyle name="T_intestazione_Volume Nazionale al 29-4-2010" xfId="80"/>
    <cellStyle name="T_intestazione_Volume Nazionale parte imprese" xfId="81"/>
    <cellStyle name="T_titolo" xfId="82"/>
    <cellStyle name="T_titolo_Tavole dati" xfId="83"/>
    <cellStyle name="trattino" xfId="84"/>
    <cellStyle name="Valuta (0)_01Piemonteval" xfId="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eweb.istat.it/note_metodologiche/glossario.ht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coeweb.istat.it/note_metodologiche/glossario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IV28"/>
  <sheetViews>
    <sheetView topLeftCell="A10" zoomScaleNormal="100" workbookViewId="0">
      <selection activeCell="A28" sqref="A28"/>
    </sheetView>
  </sheetViews>
  <sheetFormatPr defaultRowHeight="15"/>
  <cols>
    <col min="1" max="1" width="14.85546875" style="18" customWidth="1"/>
    <col min="2" max="2" width="11.140625" style="18" customWidth="1"/>
    <col min="3" max="7" width="9.140625" style="18"/>
    <col min="8" max="8" width="8.5703125" style="18" customWidth="1"/>
    <col min="9" max="16384" width="9.140625" style="18"/>
  </cols>
  <sheetData>
    <row r="1" spans="1:4">
      <c r="A1" s="74" t="s">
        <v>87</v>
      </c>
      <c r="B1" s="58"/>
      <c r="C1" s="58"/>
      <c r="D1" s="58"/>
    </row>
    <row r="3" spans="1:4">
      <c r="A3" s="55" t="s">
        <v>110</v>
      </c>
    </row>
    <row r="5" spans="1:4">
      <c r="A5" s="55" t="s">
        <v>114</v>
      </c>
      <c r="B5" s="55" t="s">
        <v>96</v>
      </c>
      <c r="C5" s="55" t="s">
        <v>95</v>
      </c>
    </row>
    <row r="6" spans="1:4">
      <c r="A6" s="55"/>
      <c r="B6" s="55"/>
    </row>
    <row r="7" spans="1:4">
      <c r="A7" s="57" t="s">
        <v>113</v>
      </c>
      <c r="C7" s="55"/>
    </row>
    <row r="8" spans="1:4">
      <c r="B8" s="115" t="s">
        <v>88</v>
      </c>
      <c r="C8" s="60" t="s">
        <v>583</v>
      </c>
    </row>
    <row r="9" spans="1:4">
      <c r="B9" s="115" t="s">
        <v>89</v>
      </c>
      <c r="C9" s="60" t="s">
        <v>584</v>
      </c>
    </row>
    <row r="10" spans="1:4">
      <c r="B10" s="115" t="s">
        <v>90</v>
      </c>
      <c r="C10" s="60" t="s">
        <v>585</v>
      </c>
    </row>
    <row r="11" spans="1:4">
      <c r="B11" s="115" t="s">
        <v>91</v>
      </c>
      <c r="C11" s="61" t="s">
        <v>586</v>
      </c>
    </row>
    <row r="12" spans="1:4">
      <c r="B12" s="115" t="s">
        <v>92</v>
      </c>
      <c r="C12" s="61" t="s">
        <v>587</v>
      </c>
    </row>
    <row r="13" spans="1:4">
      <c r="B13" s="115" t="s">
        <v>93</v>
      </c>
      <c r="C13" s="59" t="s">
        <v>588</v>
      </c>
    </row>
    <row r="14" spans="1:4">
      <c r="B14" s="115" t="s">
        <v>94</v>
      </c>
      <c r="C14" s="26" t="s">
        <v>589</v>
      </c>
    </row>
    <row r="15" spans="1:4">
      <c r="B15" s="116" t="s">
        <v>108</v>
      </c>
      <c r="C15" s="60" t="s">
        <v>590</v>
      </c>
    </row>
    <row r="16" spans="1:4">
      <c r="B16" s="116" t="s">
        <v>109</v>
      </c>
      <c r="C16" s="60" t="s">
        <v>591</v>
      </c>
    </row>
    <row r="17" spans="1:256">
      <c r="A17" s="1"/>
      <c r="B17" s="60"/>
      <c r="C17" s="60"/>
      <c r="D17" s="60"/>
      <c r="E17" s="60"/>
      <c r="F17" s="60"/>
      <c r="G17" s="6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>
      <c r="A18" s="57" t="s">
        <v>112</v>
      </c>
      <c r="B18" s="68"/>
    </row>
    <row r="19" spans="1:256">
      <c r="B19" s="113" t="s">
        <v>122</v>
      </c>
      <c r="C19" s="60" t="s">
        <v>599</v>
      </c>
    </row>
    <row r="20" spans="1:256">
      <c r="B20" s="113" t="s">
        <v>123</v>
      </c>
      <c r="C20" s="60" t="s">
        <v>600</v>
      </c>
    </row>
    <row r="21" spans="1:256">
      <c r="B21" s="114" t="s">
        <v>0</v>
      </c>
      <c r="C21" s="60" t="s">
        <v>601</v>
      </c>
    </row>
    <row r="22" spans="1:256">
      <c r="B22" s="114" t="s">
        <v>1</v>
      </c>
      <c r="C22" s="60" t="s">
        <v>602</v>
      </c>
    </row>
    <row r="23" spans="1:256">
      <c r="B23" s="114" t="s">
        <v>2</v>
      </c>
      <c r="C23" s="61" t="s">
        <v>603</v>
      </c>
    </row>
    <row r="24" spans="1:256">
      <c r="B24" s="114" t="s">
        <v>3</v>
      </c>
      <c r="C24" s="61" t="s">
        <v>604</v>
      </c>
    </row>
    <row r="25" spans="1:256">
      <c r="B25" s="114" t="s">
        <v>97</v>
      </c>
      <c r="C25" s="59" t="s">
        <v>605</v>
      </c>
    </row>
    <row r="26" spans="1:256">
      <c r="B26" s="114" t="s">
        <v>98</v>
      </c>
      <c r="C26" s="26" t="s">
        <v>606</v>
      </c>
    </row>
    <row r="28" spans="1:256">
      <c r="B28" s="140" t="s">
        <v>610</v>
      </c>
    </row>
  </sheetData>
  <phoneticPr fontId="23" type="noConversion"/>
  <hyperlinks>
    <hyperlink ref="B28" r:id="rId1" location="Operatore%20economico%20commercio%20estero" display="nota metodologica Istat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N87"/>
  <sheetViews>
    <sheetView workbookViewId="0">
      <selection activeCell="C90" sqref="C90"/>
    </sheetView>
  </sheetViews>
  <sheetFormatPr defaultRowHeight="15"/>
  <cols>
    <col min="1" max="1" width="30.7109375" style="31" customWidth="1"/>
    <col min="2" max="6" width="15.85546875" style="31" bestFit="1" customWidth="1"/>
    <col min="7" max="10" width="9.7109375" style="31" customWidth="1"/>
    <col min="11" max="11" width="14.7109375" style="31" customWidth="1"/>
    <col min="12" max="12" width="7.85546875" style="31" bestFit="1" customWidth="1"/>
    <col min="13" max="13" width="6.28515625" style="31" bestFit="1" customWidth="1"/>
    <col min="14" max="16" width="14.7109375" style="31" bestFit="1" customWidth="1"/>
    <col min="17" max="17" width="14.7109375" style="31" customWidth="1"/>
    <col min="18" max="18" width="7.85546875" style="31" bestFit="1" customWidth="1"/>
    <col min="19" max="19" width="6.28515625" style="31" bestFit="1" customWidth="1"/>
    <col min="20" max="22" width="15.85546875" style="31" bestFit="1" customWidth="1"/>
    <col min="23" max="23" width="15.85546875" style="31" customWidth="1"/>
    <col min="24" max="24" width="7.85546875" style="31" bestFit="1" customWidth="1"/>
    <col min="25" max="25" width="6.28515625" style="31" bestFit="1" customWidth="1"/>
    <col min="26" max="28" width="14.7109375" style="31" bestFit="1" customWidth="1"/>
    <col min="29" max="29" width="14.7109375" style="31" customWidth="1"/>
    <col min="30" max="30" width="7.85546875" style="31" bestFit="1" customWidth="1"/>
    <col min="31" max="31" width="6.28515625" style="31" bestFit="1" customWidth="1"/>
    <col min="32" max="34" width="15.85546875" style="31" bestFit="1" customWidth="1"/>
    <col min="35" max="35" width="15.85546875" style="31" customWidth="1"/>
    <col min="36" max="36" width="7.85546875" style="31" bestFit="1" customWidth="1"/>
    <col min="37" max="37" width="6.28515625" style="31" bestFit="1" customWidth="1"/>
    <col min="38" max="40" width="15.85546875" style="31" bestFit="1" customWidth="1"/>
    <col min="41" max="41" width="15.85546875" style="31" customWidth="1"/>
    <col min="42" max="42" width="7.85546875" style="31" bestFit="1" customWidth="1"/>
    <col min="43" max="43" width="6.28515625" style="31" bestFit="1" customWidth="1"/>
    <col min="44" max="16384" width="9.140625" style="31"/>
  </cols>
  <sheetData>
    <row r="1" spans="1:14" ht="18">
      <c r="A1" s="165" t="str">
        <f>'Indice tavole'!C16</f>
        <v>Esportazioni per provincia e classe di valore esportato. Anni 2015-2019 e variazioni rispetto all'anno precedente</v>
      </c>
      <c r="N1" s="140" t="s">
        <v>111</v>
      </c>
    </row>
    <row r="2" spans="1:14">
      <c r="A2" s="138"/>
      <c r="N2" s="140"/>
    </row>
    <row r="3" spans="1:14" ht="18">
      <c r="A3" s="165" t="s">
        <v>9</v>
      </c>
    </row>
    <row r="4" spans="1:14" ht="30">
      <c r="A4" s="12" t="s">
        <v>99</v>
      </c>
      <c r="B4" s="143">
        <v>2015</v>
      </c>
      <c r="C4" s="143">
        <v>2016</v>
      </c>
      <c r="D4" s="143">
        <v>2017</v>
      </c>
      <c r="E4" s="12">
        <v>2018</v>
      </c>
      <c r="F4" s="143">
        <v>2019</v>
      </c>
      <c r="G4" s="3" t="s">
        <v>592</v>
      </c>
      <c r="H4" s="3" t="s">
        <v>593</v>
      </c>
      <c r="I4" s="166" t="s">
        <v>594</v>
      </c>
      <c r="J4" s="3" t="s">
        <v>595</v>
      </c>
    </row>
    <row r="5" spans="1:14">
      <c r="A5" s="4" t="s">
        <v>100</v>
      </c>
      <c r="B5" s="144">
        <v>9824351.9999999907</v>
      </c>
      <c r="C5" s="144">
        <v>9725067</v>
      </c>
      <c r="D5" s="144">
        <v>11310113.999999993</v>
      </c>
      <c r="E5" s="144">
        <v>10450095.999999989</v>
      </c>
      <c r="F5" s="144">
        <v>8912010.9999999907</v>
      </c>
      <c r="G5" s="145">
        <f>F5/B5*100-100</f>
        <v>-9.2865259713821473</v>
      </c>
      <c r="H5" s="146">
        <f>F5/C5*100-100</f>
        <v>-8.360415408963334</v>
      </c>
      <c r="I5" s="198">
        <f>F5/D5*100-100</f>
        <v>-21.203172664749474</v>
      </c>
      <c r="J5" s="198">
        <f>F5/E5*100-100</f>
        <v>-14.718381534485431</v>
      </c>
    </row>
    <row r="6" spans="1:14">
      <c r="A6" s="4" t="s">
        <v>101</v>
      </c>
      <c r="B6" s="144">
        <v>14068454.999999994</v>
      </c>
      <c r="C6" s="144">
        <v>18006647</v>
      </c>
      <c r="D6" s="144">
        <v>17179078.000000004</v>
      </c>
      <c r="E6" s="144">
        <v>12850077.000000004</v>
      </c>
      <c r="F6" s="144">
        <v>9408871</v>
      </c>
      <c r="G6" s="145">
        <f t="shared" ref="G6:G13" si="0">F6/B6*100-100</f>
        <v>-33.120794003321592</v>
      </c>
      <c r="H6" s="146">
        <f t="shared" ref="H6:H13" si="1">F6/C6*100-100</f>
        <v>-47.747790024428205</v>
      </c>
      <c r="I6" s="198">
        <f t="shared" ref="I6:I13" si="2">F6/D6*100-100</f>
        <v>-45.230640433671709</v>
      </c>
      <c r="J6" s="198">
        <f t="shared" ref="J6:J13" si="3">F6/E6*100-100</f>
        <v>-26.779652760057417</v>
      </c>
    </row>
    <row r="7" spans="1:14">
      <c r="A7" s="4" t="s">
        <v>102</v>
      </c>
      <c r="B7" s="144">
        <v>35720221.999999985</v>
      </c>
      <c r="C7" s="144">
        <v>33960689</v>
      </c>
      <c r="D7" s="144">
        <v>46065073.000000007</v>
      </c>
      <c r="E7" s="144">
        <v>30802617.000000004</v>
      </c>
      <c r="F7" s="144">
        <v>27015247.999999996</v>
      </c>
      <c r="G7" s="145">
        <f t="shared" si="0"/>
        <v>-24.369876536601581</v>
      </c>
      <c r="H7" s="146">
        <f t="shared" si="1"/>
        <v>-20.451413691871807</v>
      </c>
      <c r="I7" s="198">
        <f t="shared" si="2"/>
        <v>-41.354162187043556</v>
      </c>
      <c r="J7" s="198">
        <f t="shared" si="3"/>
        <v>-12.295607869941733</v>
      </c>
    </row>
    <row r="8" spans="1:14">
      <c r="A8" s="4" t="s">
        <v>103</v>
      </c>
      <c r="B8" s="144">
        <v>89558892.99999997</v>
      </c>
      <c r="C8" s="144">
        <v>109408389</v>
      </c>
      <c r="D8" s="144">
        <v>84024952</v>
      </c>
      <c r="E8" s="144">
        <v>87898768.00000003</v>
      </c>
      <c r="F8" s="144">
        <v>74325184.999999985</v>
      </c>
      <c r="G8" s="145">
        <f t="shared" si="0"/>
        <v>-17.009710023995041</v>
      </c>
      <c r="H8" s="146">
        <f t="shared" si="1"/>
        <v>-32.066283326774894</v>
      </c>
      <c r="I8" s="198">
        <f t="shared" si="2"/>
        <v>-11.543912574921805</v>
      </c>
      <c r="J8" s="198">
        <f t="shared" si="3"/>
        <v>-15.442290385685538</v>
      </c>
    </row>
    <row r="9" spans="1:14">
      <c r="A9" s="4" t="s">
        <v>104</v>
      </c>
      <c r="B9" s="144">
        <v>60849377</v>
      </c>
      <c r="C9" s="144">
        <v>65814946</v>
      </c>
      <c r="D9" s="144">
        <v>95286607.000000015</v>
      </c>
      <c r="E9" s="144">
        <v>72261861</v>
      </c>
      <c r="F9" s="144">
        <v>89730113</v>
      </c>
      <c r="G9" s="145">
        <f t="shared" si="0"/>
        <v>47.462665065576601</v>
      </c>
      <c r="H9" s="146">
        <f t="shared" si="1"/>
        <v>36.336984915250099</v>
      </c>
      <c r="I9" s="198">
        <f t="shared" si="2"/>
        <v>-5.8313483656732785</v>
      </c>
      <c r="J9" s="198">
        <f t="shared" si="3"/>
        <v>24.173542942659608</v>
      </c>
    </row>
    <row r="10" spans="1:14">
      <c r="A10" s="4" t="s">
        <v>105</v>
      </c>
      <c r="B10" s="144">
        <v>229625802</v>
      </c>
      <c r="C10" s="144">
        <v>156530937</v>
      </c>
      <c r="D10" s="144">
        <v>155390040</v>
      </c>
      <c r="E10" s="144">
        <v>170094058</v>
      </c>
      <c r="F10" s="144">
        <v>150181966</v>
      </c>
      <c r="G10" s="145">
        <f t="shared" si="0"/>
        <v>-34.59708591458724</v>
      </c>
      <c r="H10" s="146">
        <f t="shared" si="1"/>
        <v>-4.0560486774572979</v>
      </c>
      <c r="I10" s="198">
        <f t="shared" si="2"/>
        <v>-3.3516137842554201</v>
      </c>
      <c r="J10" s="198">
        <f t="shared" si="3"/>
        <v>-11.706518284136649</v>
      </c>
    </row>
    <row r="11" spans="1:14">
      <c r="A11" s="4" t="s">
        <v>106</v>
      </c>
      <c r="B11" s="144">
        <v>620288224</v>
      </c>
      <c r="C11" s="144">
        <v>623335445</v>
      </c>
      <c r="D11" s="144">
        <v>670020214</v>
      </c>
      <c r="E11" s="144">
        <v>642512327.99999988</v>
      </c>
      <c r="F11" s="144">
        <v>763493750</v>
      </c>
      <c r="G11" s="145">
        <f t="shared" si="0"/>
        <v>23.086932890088207</v>
      </c>
      <c r="H11" s="146">
        <f t="shared" si="1"/>
        <v>22.485213399023053</v>
      </c>
      <c r="I11" s="198">
        <f t="shared" si="2"/>
        <v>13.950853130529566</v>
      </c>
      <c r="J11" s="198">
        <f t="shared" si="3"/>
        <v>18.82943201675036</v>
      </c>
    </row>
    <row r="12" spans="1:14">
      <c r="A12" s="4" t="s">
        <v>107</v>
      </c>
      <c r="B12" s="144">
        <v>2721737208</v>
      </c>
      <c r="C12" s="144">
        <v>2840098843</v>
      </c>
      <c r="D12" s="144">
        <v>2809594525</v>
      </c>
      <c r="E12" s="144">
        <v>2867044321</v>
      </c>
      <c r="F12" s="144">
        <v>2916964565</v>
      </c>
      <c r="G12" s="145">
        <f t="shared" si="0"/>
        <v>7.1728951798200313</v>
      </c>
      <c r="H12" s="146">
        <f t="shared" si="1"/>
        <v>2.706445312262673</v>
      </c>
      <c r="I12" s="198">
        <f t="shared" si="2"/>
        <v>3.8215493034533097</v>
      </c>
      <c r="J12" s="198">
        <f t="shared" si="3"/>
        <v>1.7411744783418044</v>
      </c>
    </row>
    <row r="13" spans="1:14">
      <c r="A13" s="8" t="s">
        <v>6</v>
      </c>
      <c r="B13" s="9">
        <f>SUM(B5:B12)</f>
        <v>3781672533</v>
      </c>
      <c r="C13" s="9">
        <f>SUM(C5:C12)</f>
        <v>3856880963</v>
      </c>
      <c r="D13" s="9">
        <f>SUM(D5:D12)</f>
        <v>3888870603</v>
      </c>
      <c r="E13" s="9">
        <f>SUM(E5:E12)</f>
        <v>3893914126</v>
      </c>
      <c r="F13" s="9">
        <f>SUM(F5:F12)</f>
        <v>4040031709</v>
      </c>
      <c r="G13" s="118">
        <f t="shared" si="0"/>
        <v>6.8318759423371773</v>
      </c>
      <c r="H13" s="118">
        <f t="shared" si="1"/>
        <v>4.7486751019025348</v>
      </c>
      <c r="I13" s="118">
        <f t="shared" si="2"/>
        <v>3.8870181456639159</v>
      </c>
      <c r="J13" s="118">
        <f t="shared" si="3"/>
        <v>3.7524603335333211</v>
      </c>
    </row>
    <row r="15" spans="1:14" ht="18">
      <c r="A15" s="165" t="s">
        <v>12</v>
      </c>
    </row>
    <row r="16" spans="1:14" ht="30">
      <c r="A16" s="12" t="s">
        <v>99</v>
      </c>
      <c r="B16" s="143">
        <v>2015</v>
      </c>
      <c r="C16" s="143">
        <v>2016</v>
      </c>
      <c r="D16" s="143">
        <v>2017</v>
      </c>
      <c r="E16" s="12">
        <v>2018</v>
      </c>
      <c r="F16" s="143">
        <v>2019</v>
      </c>
      <c r="G16" s="3" t="s">
        <v>592</v>
      </c>
      <c r="H16" s="3" t="s">
        <v>593</v>
      </c>
      <c r="I16" s="166" t="s">
        <v>594</v>
      </c>
      <c r="J16" s="3" t="s">
        <v>595</v>
      </c>
    </row>
    <row r="17" spans="1:10">
      <c r="A17" s="4" t="s">
        <v>100</v>
      </c>
      <c r="B17" s="144">
        <v>67091933.000000015</v>
      </c>
      <c r="C17" s="144">
        <v>72776449</v>
      </c>
      <c r="D17" s="144">
        <v>73606723.000000209</v>
      </c>
      <c r="E17" s="144">
        <v>69872654.000000119</v>
      </c>
      <c r="F17" s="144">
        <v>63242904.999999993</v>
      </c>
      <c r="G17" s="145">
        <f>F17/B17*100-100</f>
        <v>-5.7369460498328806</v>
      </c>
      <c r="H17" s="146">
        <f>F17/C17*100-100</f>
        <v>-13.099765282584769</v>
      </c>
      <c r="I17" s="198">
        <f>F17/D17*100-100</f>
        <v>-14.079988318458618</v>
      </c>
      <c r="J17" s="198">
        <f>F17/E17*100-100</f>
        <v>-9.4883314436576427</v>
      </c>
    </row>
    <row r="18" spans="1:10">
      <c r="A18" s="4" t="s">
        <v>101</v>
      </c>
      <c r="B18" s="144">
        <v>125201089.00000009</v>
      </c>
      <c r="C18" s="144">
        <v>134451508</v>
      </c>
      <c r="D18" s="144">
        <v>127119104.00000019</v>
      </c>
      <c r="E18" s="144">
        <v>91880058.000000149</v>
      </c>
      <c r="F18" s="144">
        <v>95297352.000000015</v>
      </c>
      <c r="G18" s="145">
        <f t="shared" ref="G18:G25" si="4">F18/B18*100-100</f>
        <v>-23.884566211720454</v>
      </c>
      <c r="H18" s="146">
        <f t="shared" ref="H18:H25" si="5">F18/C18*100-100</f>
        <v>-29.121395945964395</v>
      </c>
      <c r="I18" s="198">
        <f t="shared" ref="I18:I25" si="6">F18/D18*100-100</f>
        <v>-25.033021000525721</v>
      </c>
      <c r="J18" s="198">
        <f t="shared" ref="J18:J25" si="7">F18/E18*100-100</f>
        <v>3.7192989146783759</v>
      </c>
    </row>
    <row r="19" spans="1:10">
      <c r="A19" s="4" t="s">
        <v>102</v>
      </c>
      <c r="B19" s="144">
        <v>296157112.99999964</v>
      </c>
      <c r="C19" s="144">
        <v>296568677</v>
      </c>
      <c r="D19" s="144">
        <v>304778959.00000012</v>
      </c>
      <c r="E19" s="144">
        <v>219181406.99999991</v>
      </c>
      <c r="F19" s="144">
        <v>227678684.99999991</v>
      </c>
      <c r="G19" s="145">
        <f t="shared" si="4"/>
        <v>-23.122331017590597</v>
      </c>
      <c r="H19" s="146">
        <f t="shared" si="5"/>
        <v>-23.229018214893983</v>
      </c>
      <c r="I19" s="198">
        <f t="shared" si="6"/>
        <v>-25.297111799637122</v>
      </c>
      <c r="J19" s="198">
        <f t="shared" si="7"/>
        <v>3.8768242782564215</v>
      </c>
    </row>
    <row r="20" spans="1:10">
      <c r="A20" s="4" t="s">
        <v>103</v>
      </c>
      <c r="B20" s="144">
        <v>738524925.00000024</v>
      </c>
      <c r="C20" s="144">
        <v>762601377</v>
      </c>
      <c r="D20" s="144">
        <v>763589255.00000024</v>
      </c>
      <c r="E20" s="144">
        <v>710056490</v>
      </c>
      <c r="F20" s="144">
        <v>692705240.99999976</v>
      </c>
      <c r="G20" s="145">
        <f t="shared" si="4"/>
        <v>-6.2042163302749032</v>
      </c>
      <c r="H20" s="146">
        <f t="shared" si="5"/>
        <v>-9.1654877775024346</v>
      </c>
      <c r="I20" s="198">
        <f t="shared" si="6"/>
        <v>-9.2830030721163723</v>
      </c>
      <c r="J20" s="198">
        <f t="shared" si="7"/>
        <v>-2.4436434627898791</v>
      </c>
    </row>
    <row r="21" spans="1:10">
      <c r="A21" s="4" t="s">
        <v>104</v>
      </c>
      <c r="B21" s="144">
        <v>792443594.00000012</v>
      </c>
      <c r="C21" s="144">
        <v>765561191</v>
      </c>
      <c r="D21" s="144">
        <v>726360721</v>
      </c>
      <c r="E21" s="144">
        <v>742176758</v>
      </c>
      <c r="F21" s="144">
        <v>681896197</v>
      </c>
      <c r="G21" s="145">
        <f t="shared" si="4"/>
        <v>-13.95019126118396</v>
      </c>
      <c r="H21" s="146">
        <f t="shared" si="5"/>
        <v>-10.928583499734899</v>
      </c>
      <c r="I21" s="198">
        <f t="shared" si="6"/>
        <v>-6.1215485246482615</v>
      </c>
      <c r="J21" s="198">
        <f t="shared" si="7"/>
        <v>-8.1221299845662998</v>
      </c>
    </row>
    <row r="22" spans="1:10">
      <c r="A22" s="4" t="s">
        <v>105</v>
      </c>
      <c r="B22" s="144">
        <v>1660344290.0000005</v>
      </c>
      <c r="C22" s="144">
        <v>1716434690</v>
      </c>
      <c r="D22" s="144">
        <v>1749296883.999999</v>
      </c>
      <c r="E22" s="144">
        <v>1792819635.9999993</v>
      </c>
      <c r="F22" s="144">
        <v>2000926567.0000017</v>
      </c>
      <c r="G22" s="145">
        <f t="shared" si="4"/>
        <v>20.512750220016173</v>
      </c>
      <c r="H22" s="146">
        <f t="shared" si="5"/>
        <v>16.574582106587556</v>
      </c>
      <c r="I22" s="198">
        <f t="shared" si="6"/>
        <v>14.384618488807803</v>
      </c>
      <c r="J22" s="198">
        <f t="shared" si="7"/>
        <v>11.607800741423958</v>
      </c>
    </row>
    <row r="23" spans="1:10">
      <c r="A23" s="4" t="s">
        <v>106</v>
      </c>
      <c r="B23" s="144">
        <v>2347540572</v>
      </c>
      <c r="C23" s="144">
        <v>2498833774</v>
      </c>
      <c r="D23" s="144">
        <v>2793365011</v>
      </c>
      <c r="E23" s="144">
        <v>2706670632.999999</v>
      </c>
      <c r="F23" s="144">
        <v>2923799225.000001</v>
      </c>
      <c r="G23" s="145">
        <f t="shared" si="4"/>
        <v>24.547335192978338</v>
      </c>
      <c r="H23" s="146">
        <f t="shared" si="5"/>
        <v>17.006551432980615</v>
      </c>
      <c r="I23" s="198">
        <f t="shared" si="6"/>
        <v>4.6694296479823976</v>
      </c>
      <c r="J23" s="198">
        <f t="shared" si="7"/>
        <v>8.0219805599081297</v>
      </c>
    </row>
    <row r="24" spans="1:10">
      <c r="A24" s="4" t="s">
        <v>107</v>
      </c>
      <c r="B24" s="144">
        <v>2715510297</v>
      </c>
      <c r="C24" s="144">
        <v>2877466881</v>
      </c>
      <c r="D24" s="144">
        <v>3016605382</v>
      </c>
      <c r="E24" s="144">
        <v>3654681801.999999</v>
      </c>
      <c r="F24" s="144">
        <v>3525322165</v>
      </c>
      <c r="G24" s="145">
        <f t="shared" si="4"/>
        <v>29.821719655957537</v>
      </c>
      <c r="H24" s="146">
        <f t="shared" si="5"/>
        <v>22.514778129256953</v>
      </c>
      <c r="I24" s="198">
        <f t="shared" si="6"/>
        <v>16.86388236378211</v>
      </c>
      <c r="J24" s="198">
        <f t="shared" si="7"/>
        <v>-3.5395595022583848</v>
      </c>
    </row>
    <row r="25" spans="1:10">
      <c r="A25" s="8" t="s">
        <v>6</v>
      </c>
      <c r="B25" s="9">
        <f>SUM(B17:B24)</f>
        <v>8742813813</v>
      </c>
      <c r="C25" s="9">
        <f>SUM(C17:C24)</f>
        <v>9124694547</v>
      </c>
      <c r="D25" s="9">
        <v>9554722039</v>
      </c>
      <c r="E25" s="9">
        <f>SUM(E17:E24)</f>
        <v>9987339437.9999962</v>
      </c>
      <c r="F25" s="9">
        <f>SUM(F17:F24)</f>
        <v>10210868337.000002</v>
      </c>
      <c r="G25" s="118">
        <f t="shared" si="4"/>
        <v>16.791556533173562</v>
      </c>
      <c r="H25" s="118">
        <f t="shared" si="5"/>
        <v>11.903672878092266</v>
      </c>
      <c r="I25" s="118">
        <f t="shared" si="6"/>
        <v>6.8672463240874606</v>
      </c>
      <c r="J25" s="118">
        <f t="shared" si="7"/>
        <v>2.2381225789675199</v>
      </c>
    </row>
    <row r="27" spans="1:10" ht="18">
      <c r="A27" s="165" t="s">
        <v>13</v>
      </c>
    </row>
    <row r="28" spans="1:10" ht="30">
      <c r="A28" s="12" t="s">
        <v>99</v>
      </c>
      <c r="B28" s="143">
        <v>2015</v>
      </c>
      <c r="C28" s="143">
        <v>2016</v>
      </c>
      <c r="D28" s="143">
        <v>2017</v>
      </c>
      <c r="E28" s="12">
        <v>2018</v>
      </c>
      <c r="F28" s="143">
        <v>2019</v>
      </c>
      <c r="G28" s="3" t="s">
        <v>592</v>
      </c>
      <c r="H28" s="3" t="s">
        <v>593</v>
      </c>
      <c r="I28" s="166" t="s">
        <v>594</v>
      </c>
      <c r="J28" s="3" t="s">
        <v>595</v>
      </c>
    </row>
    <row r="29" spans="1:10">
      <c r="A29" s="4" t="s">
        <v>100</v>
      </c>
      <c r="B29" s="163">
        <v>10816320.000000002</v>
      </c>
      <c r="C29" s="144">
        <v>11804579</v>
      </c>
      <c r="D29" s="163">
        <v>10661097.000000007</v>
      </c>
      <c r="E29" s="163">
        <v>10587934.000000004</v>
      </c>
      <c r="F29" s="144">
        <v>9327074.0000000019</v>
      </c>
      <c r="G29" s="145">
        <f>F29/B29*100-100</f>
        <v>-13.76850906777905</v>
      </c>
      <c r="H29" s="146">
        <f>F29/C29*100-100</f>
        <v>-20.987660805184134</v>
      </c>
      <c r="I29" s="198">
        <f>F29/D29*100-100</f>
        <v>-12.512999365825152</v>
      </c>
      <c r="J29" s="198">
        <f>F29/E29*100-100</f>
        <v>-11.908461084098192</v>
      </c>
    </row>
    <row r="30" spans="1:10">
      <c r="A30" s="4" t="s">
        <v>101</v>
      </c>
      <c r="B30" s="163">
        <v>14921558.000000007</v>
      </c>
      <c r="C30" s="144">
        <v>23061439</v>
      </c>
      <c r="D30" s="163">
        <v>22054782.999999989</v>
      </c>
      <c r="E30" s="163">
        <v>13778109.999999996</v>
      </c>
      <c r="F30" s="144">
        <v>14514726</v>
      </c>
      <c r="G30" s="145">
        <f t="shared" ref="G30:G37" si="8">F30/B30*100-100</f>
        <v>-2.7264713242411176</v>
      </c>
      <c r="H30" s="146">
        <f t="shared" ref="H30:H37" si="9">F30/C30*100-100</f>
        <v>-37.060623146716907</v>
      </c>
      <c r="I30" s="198">
        <f t="shared" ref="I30:I37" si="10">F30/D30*100-100</f>
        <v>-34.187853945332364</v>
      </c>
      <c r="J30" s="198">
        <f t="shared" ref="J30:J37" si="11">F30/E30*100-100</f>
        <v>5.3462775373400433</v>
      </c>
    </row>
    <row r="31" spans="1:10">
      <c r="A31" s="4" t="s">
        <v>102</v>
      </c>
      <c r="B31" s="163">
        <v>39305211.999999985</v>
      </c>
      <c r="C31" s="144">
        <v>37657420</v>
      </c>
      <c r="D31" s="163">
        <v>34357864.999999993</v>
      </c>
      <c r="E31" s="163">
        <v>25253675.000000004</v>
      </c>
      <c r="F31" s="144">
        <v>23909228</v>
      </c>
      <c r="G31" s="145">
        <f t="shared" si="8"/>
        <v>-39.170337002634639</v>
      </c>
      <c r="H31" s="146">
        <f t="shared" si="9"/>
        <v>-36.508587152279681</v>
      </c>
      <c r="I31" s="198">
        <f t="shared" si="10"/>
        <v>-30.411194059933564</v>
      </c>
      <c r="J31" s="198">
        <f t="shared" si="11"/>
        <v>-5.3237677288553158</v>
      </c>
    </row>
    <row r="32" spans="1:10">
      <c r="A32" s="4" t="s">
        <v>103</v>
      </c>
      <c r="B32" s="163">
        <v>94648950.999999985</v>
      </c>
      <c r="C32" s="144">
        <v>100015233</v>
      </c>
      <c r="D32" s="163">
        <v>105465304.99999996</v>
      </c>
      <c r="E32" s="163">
        <v>94138707.000000015</v>
      </c>
      <c r="F32" s="144">
        <v>107241166.00000001</v>
      </c>
      <c r="G32" s="145">
        <f t="shared" si="8"/>
        <v>13.30412526177922</v>
      </c>
      <c r="H32" s="146">
        <f t="shared" si="9"/>
        <v>7.2248324412742306</v>
      </c>
      <c r="I32" s="198">
        <f t="shared" si="10"/>
        <v>1.6838343187838518</v>
      </c>
      <c r="J32" s="198">
        <f t="shared" si="11"/>
        <v>13.918248314160508</v>
      </c>
    </row>
    <row r="33" spans="1:10">
      <c r="A33" s="4" t="s">
        <v>104</v>
      </c>
      <c r="B33" s="163">
        <v>126282736</v>
      </c>
      <c r="C33" s="144">
        <v>159365901</v>
      </c>
      <c r="D33" s="163">
        <v>126183555</v>
      </c>
      <c r="E33" s="163">
        <v>130167647.00000001</v>
      </c>
      <c r="F33" s="144">
        <v>137177992</v>
      </c>
      <c r="G33" s="145">
        <f t="shared" si="8"/>
        <v>8.6276686308095236</v>
      </c>
      <c r="H33" s="146">
        <f t="shared" si="9"/>
        <v>-13.922620121854052</v>
      </c>
      <c r="I33" s="198">
        <f t="shared" si="10"/>
        <v>8.7130506031471384</v>
      </c>
      <c r="J33" s="198">
        <f t="shared" si="11"/>
        <v>5.3856278127236976</v>
      </c>
    </row>
    <row r="34" spans="1:10">
      <c r="A34" s="4" t="s">
        <v>105</v>
      </c>
      <c r="B34" s="163">
        <v>449230427</v>
      </c>
      <c r="C34" s="144">
        <v>382558448</v>
      </c>
      <c r="D34" s="163">
        <v>358797081</v>
      </c>
      <c r="E34" s="163">
        <v>316189466.99999994</v>
      </c>
      <c r="F34" s="144">
        <v>326704653.00000012</v>
      </c>
      <c r="G34" s="145">
        <f t="shared" si="8"/>
        <v>-27.274593757648532</v>
      </c>
      <c r="H34" s="146">
        <f t="shared" si="9"/>
        <v>-14.600068379616573</v>
      </c>
      <c r="I34" s="198">
        <f t="shared" si="10"/>
        <v>-8.9444506935662247</v>
      </c>
      <c r="J34" s="198">
        <f t="shared" si="11"/>
        <v>3.3255965480975931</v>
      </c>
    </row>
    <row r="35" spans="1:10">
      <c r="A35" s="4" t="s">
        <v>106</v>
      </c>
      <c r="B35" s="163">
        <v>353229569</v>
      </c>
      <c r="C35" s="144">
        <v>506530353</v>
      </c>
      <c r="D35" s="163">
        <v>493762398</v>
      </c>
      <c r="E35" s="163">
        <v>579748108</v>
      </c>
      <c r="F35" s="144">
        <v>390714495</v>
      </c>
      <c r="G35" s="145">
        <f t="shared" si="8"/>
        <v>10.612057791798279</v>
      </c>
      <c r="H35" s="146">
        <f t="shared" si="9"/>
        <v>-22.86454450637828</v>
      </c>
      <c r="I35" s="198">
        <f t="shared" si="10"/>
        <v>-20.869937325604127</v>
      </c>
      <c r="J35" s="198">
        <f t="shared" si="11"/>
        <v>-32.606162985528883</v>
      </c>
    </row>
    <row r="36" spans="1:10">
      <c r="A36" s="4" t="s">
        <v>107</v>
      </c>
      <c r="B36" s="163">
        <v>346597245</v>
      </c>
      <c r="C36" s="144">
        <v>135684264</v>
      </c>
      <c r="D36" s="163">
        <v>317322690</v>
      </c>
      <c r="E36" s="163">
        <v>288718810</v>
      </c>
      <c r="F36" s="144">
        <v>639301645</v>
      </c>
      <c r="G36" s="145">
        <f t="shared" si="8"/>
        <v>84.450873231840006</v>
      </c>
      <c r="H36" s="146">
        <f t="shared" si="9"/>
        <v>371.16859844557951</v>
      </c>
      <c r="I36" s="198">
        <f t="shared" si="10"/>
        <v>101.46735961427785</v>
      </c>
      <c r="J36" s="198">
        <f t="shared" si="11"/>
        <v>121.42708505898869</v>
      </c>
    </row>
    <row r="37" spans="1:10">
      <c r="A37" s="8" t="s">
        <v>6</v>
      </c>
      <c r="B37" s="9">
        <f>SUM(B29:B36)</f>
        <v>1435032018</v>
      </c>
      <c r="C37" s="9">
        <f>SUM(C29:C36)</f>
        <v>1356677637</v>
      </c>
      <c r="D37" s="9">
        <v>1468604774</v>
      </c>
      <c r="E37" s="9">
        <f>SUM(E29:E36)</f>
        <v>1458582458</v>
      </c>
      <c r="F37" s="9">
        <f>SUM(F29:F36)</f>
        <v>1648890979</v>
      </c>
      <c r="G37" s="118">
        <f t="shared" si="8"/>
        <v>14.902730971679262</v>
      </c>
      <c r="H37" s="118">
        <f t="shared" si="9"/>
        <v>21.538892809213465</v>
      </c>
      <c r="I37" s="118">
        <f t="shared" si="10"/>
        <v>12.276019266160972</v>
      </c>
      <c r="J37" s="118">
        <f t="shared" si="11"/>
        <v>13.047498271777513</v>
      </c>
    </row>
    <row r="39" spans="1:10" ht="18">
      <c r="A39" s="165" t="s">
        <v>10</v>
      </c>
    </row>
    <row r="40" spans="1:10" ht="30">
      <c r="A40" s="12" t="s">
        <v>99</v>
      </c>
      <c r="B40" s="143">
        <v>2015</v>
      </c>
      <c r="C40" s="143">
        <v>2016</v>
      </c>
      <c r="D40" s="143">
        <v>2017</v>
      </c>
      <c r="E40" s="12">
        <v>2018</v>
      </c>
      <c r="F40" s="143">
        <v>2019</v>
      </c>
      <c r="G40" s="3" t="s">
        <v>592</v>
      </c>
      <c r="H40" s="3" t="s">
        <v>593</v>
      </c>
      <c r="I40" s="166" t="s">
        <v>594</v>
      </c>
      <c r="J40" s="3" t="s">
        <v>595</v>
      </c>
    </row>
    <row r="41" spans="1:10">
      <c r="A41" s="4" t="s">
        <v>100</v>
      </c>
      <c r="B41" s="163">
        <v>78967653.999999836</v>
      </c>
      <c r="C41" s="144">
        <v>68937111</v>
      </c>
      <c r="D41" s="163">
        <v>68308482.000000075</v>
      </c>
      <c r="E41" s="163">
        <v>62906011.999999873</v>
      </c>
      <c r="F41" s="144">
        <v>70445517.000000164</v>
      </c>
      <c r="G41" s="145">
        <f>F41/B41*100-100</f>
        <v>-10.791933872063225</v>
      </c>
      <c r="H41" s="146">
        <f>F41/C41*100-100</f>
        <v>2.1880899534652229</v>
      </c>
      <c r="I41" s="198">
        <f>F41/D41*100-100</f>
        <v>3.1285060616631455</v>
      </c>
      <c r="J41" s="198">
        <f>F41/E41*100-100</f>
        <v>11.9853488725375</v>
      </c>
    </row>
    <row r="42" spans="1:10">
      <c r="A42" s="4" t="s">
        <v>101</v>
      </c>
      <c r="B42" s="163">
        <v>139635004.99999991</v>
      </c>
      <c r="C42" s="144">
        <v>132626367</v>
      </c>
      <c r="D42" s="163">
        <v>133910330.00000007</v>
      </c>
      <c r="E42" s="163">
        <v>82337015.000000089</v>
      </c>
      <c r="F42" s="144">
        <v>91683236.00000006</v>
      </c>
      <c r="G42" s="145">
        <f t="shared" ref="G42:G49" si="12">F42/B42*100-100</f>
        <v>-34.34079369997508</v>
      </c>
      <c r="H42" s="146">
        <f t="shared" ref="H42:H49" si="13">F42/C42*100-100</f>
        <v>-30.871034113450406</v>
      </c>
      <c r="I42" s="198">
        <f t="shared" ref="I42:I49" si="14">F42/D42*100-100</f>
        <v>-31.533858515620111</v>
      </c>
      <c r="J42" s="198">
        <f t="shared" ref="J42:J49" si="15">F42/E42*100-100</f>
        <v>11.351177839031394</v>
      </c>
    </row>
    <row r="43" spans="1:10">
      <c r="A43" s="4" t="s">
        <v>102</v>
      </c>
      <c r="B43" s="163">
        <v>315371202.99999988</v>
      </c>
      <c r="C43" s="144">
        <v>310579148</v>
      </c>
      <c r="D43" s="163">
        <v>302171952.00000012</v>
      </c>
      <c r="E43" s="163">
        <v>190511662.99999994</v>
      </c>
      <c r="F43" s="144">
        <v>228165764.00000015</v>
      </c>
      <c r="G43" s="145">
        <f t="shared" si="12"/>
        <v>-27.651680993841339</v>
      </c>
      <c r="H43" s="146">
        <f t="shared" si="13"/>
        <v>-26.535388653973584</v>
      </c>
      <c r="I43" s="198">
        <f t="shared" si="14"/>
        <v>-24.491415404431692</v>
      </c>
      <c r="J43" s="198">
        <f t="shared" si="15"/>
        <v>19.764722225956447</v>
      </c>
    </row>
    <row r="44" spans="1:10">
      <c r="A44" s="4" t="s">
        <v>103</v>
      </c>
      <c r="B44" s="163">
        <v>889252417.0000006</v>
      </c>
      <c r="C44" s="144">
        <v>899982991</v>
      </c>
      <c r="D44" s="163">
        <v>872014048.99999988</v>
      </c>
      <c r="E44" s="163">
        <v>877350344.0000006</v>
      </c>
      <c r="F44" s="144">
        <v>800447848.99999964</v>
      </c>
      <c r="G44" s="145">
        <f t="shared" si="12"/>
        <v>-9.9864297585598649</v>
      </c>
      <c r="H44" s="146">
        <f t="shared" si="13"/>
        <v>-11.059669237682328</v>
      </c>
      <c r="I44" s="198">
        <f t="shared" si="14"/>
        <v>-8.2070008025754078</v>
      </c>
      <c r="J44" s="198">
        <f t="shared" si="15"/>
        <v>-8.7653120017470343</v>
      </c>
    </row>
    <row r="45" spans="1:10">
      <c r="A45" s="4" t="s">
        <v>104</v>
      </c>
      <c r="B45" s="163">
        <v>840241845.99999988</v>
      </c>
      <c r="C45" s="144">
        <v>955472119</v>
      </c>
      <c r="D45" s="163">
        <v>995553085.00000024</v>
      </c>
      <c r="E45" s="163">
        <v>989182802</v>
      </c>
      <c r="F45" s="144">
        <v>942745901.99999964</v>
      </c>
      <c r="G45" s="145">
        <f t="shared" si="12"/>
        <v>12.199351471004903</v>
      </c>
      <c r="H45" s="146">
        <f t="shared" si="13"/>
        <v>-1.3319297075166929</v>
      </c>
      <c r="I45" s="198">
        <f t="shared" si="14"/>
        <v>-5.3043060983534218</v>
      </c>
      <c r="J45" s="198">
        <f t="shared" si="15"/>
        <v>-4.6944710225562858</v>
      </c>
    </row>
    <row r="46" spans="1:10">
      <c r="A46" s="4" t="s">
        <v>105</v>
      </c>
      <c r="B46" s="163">
        <v>1834353425.9999993</v>
      </c>
      <c r="C46" s="144">
        <v>1868607586</v>
      </c>
      <c r="D46" s="163">
        <v>2070289581.000001</v>
      </c>
      <c r="E46" s="163">
        <v>2073543414</v>
      </c>
      <c r="F46" s="144">
        <v>2094622452.0000002</v>
      </c>
      <c r="G46" s="145">
        <f t="shared" si="12"/>
        <v>14.188597590353396</v>
      </c>
      <c r="H46" s="146">
        <f t="shared" si="13"/>
        <v>12.095362755313161</v>
      </c>
      <c r="I46" s="198">
        <f t="shared" si="14"/>
        <v>1.1753365917170981</v>
      </c>
      <c r="J46" s="198">
        <f t="shared" si="15"/>
        <v>1.0165708543973722</v>
      </c>
    </row>
    <row r="47" spans="1:10">
      <c r="A47" s="4" t="s">
        <v>106</v>
      </c>
      <c r="B47" s="163">
        <v>2478533925.0000005</v>
      </c>
      <c r="C47" s="144">
        <v>2700577091</v>
      </c>
      <c r="D47" s="163">
        <v>2797398596.000001</v>
      </c>
      <c r="E47" s="163">
        <v>2915025202.999999</v>
      </c>
      <c r="F47" s="144">
        <v>3088160934.9999995</v>
      </c>
      <c r="G47" s="145">
        <f t="shared" si="12"/>
        <v>24.596274590028017</v>
      </c>
      <c r="H47" s="146">
        <f t="shared" si="13"/>
        <v>14.351889649500094</v>
      </c>
      <c r="I47" s="198">
        <f t="shared" si="14"/>
        <v>10.394026057486386</v>
      </c>
      <c r="J47" s="198">
        <f t="shared" si="15"/>
        <v>5.9394248743310385</v>
      </c>
    </row>
    <row r="48" spans="1:10">
      <c r="A48" s="4" t="s">
        <v>107</v>
      </c>
      <c r="B48" s="163">
        <v>5343138869</v>
      </c>
      <c r="C48" s="144">
        <v>5246902076</v>
      </c>
      <c r="D48" s="163">
        <v>5715814087.000001</v>
      </c>
      <c r="E48" s="163">
        <v>6360505347.9999981</v>
      </c>
      <c r="F48" s="144">
        <v>6224148032.999999</v>
      </c>
      <c r="G48" s="145">
        <f t="shared" si="12"/>
        <v>16.488606895685749</v>
      </c>
      <c r="H48" s="146">
        <f t="shared" si="13"/>
        <v>18.625199076423527</v>
      </c>
      <c r="I48" s="198">
        <f t="shared" si="14"/>
        <v>8.8934653622858093</v>
      </c>
      <c r="J48" s="198">
        <f t="shared" si="15"/>
        <v>-2.1438125988350123</v>
      </c>
    </row>
    <row r="49" spans="1:10">
      <c r="A49" s="8" t="s">
        <v>6</v>
      </c>
      <c r="B49" s="9">
        <f>SUM(B41:B48)</f>
        <v>11919494345</v>
      </c>
      <c r="C49" s="9">
        <f>SUM(C41:C48)</f>
        <v>12183684489</v>
      </c>
      <c r="D49" s="9">
        <v>12955460162.000004</v>
      </c>
      <c r="E49" s="9">
        <f>SUM(E41:E48)</f>
        <v>13551361800.999998</v>
      </c>
      <c r="F49" s="9">
        <f>SUM(F41:F48)</f>
        <v>13540419688</v>
      </c>
      <c r="G49" s="118">
        <f t="shared" si="12"/>
        <v>13.598943848485874</v>
      </c>
      <c r="H49" s="118">
        <f t="shared" si="13"/>
        <v>11.135672466115835</v>
      </c>
      <c r="I49" s="118">
        <f t="shared" si="14"/>
        <v>4.5151582320152244</v>
      </c>
      <c r="J49" s="118">
        <f t="shared" si="15"/>
        <v>-8.0745486399678157E-2</v>
      </c>
    </row>
    <row r="51" spans="1:10" ht="18">
      <c r="A51" s="165" t="s">
        <v>11</v>
      </c>
    </row>
    <row r="52" spans="1:10" ht="30">
      <c r="A52" s="12" t="s">
        <v>99</v>
      </c>
      <c r="B52" s="143">
        <v>2015</v>
      </c>
      <c r="C52" s="143">
        <v>2016</v>
      </c>
      <c r="D52" s="143">
        <v>2017</v>
      </c>
      <c r="E52" s="12">
        <v>2018</v>
      </c>
      <c r="F52" s="143">
        <v>2019</v>
      </c>
      <c r="G52" s="3" t="s">
        <v>592</v>
      </c>
      <c r="H52" s="3" t="s">
        <v>593</v>
      </c>
      <c r="I52" s="166" t="s">
        <v>594</v>
      </c>
      <c r="J52" s="3" t="s">
        <v>595</v>
      </c>
    </row>
    <row r="53" spans="1:10">
      <c r="A53" s="4" t="s">
        <v>100</v>
      </c>
      <c r="B53" s="163">
        <v>61426417.999999911</v>
      </c>
      <c r="C53" s="144">
        <v>63917844</v>
      </c>
      <c r="D53" s="163">
        <v>60369387.999999985</v>
      </c>
      <c r="E53" s="163">
        <v>54504865.000000015</v>
      </c>
      <c r="F53" s="144">
        <v>54245069.999999881</v>
      </c>
      <c r="G53" s="145">
        <f>F53/B53*100-100</f>
        <v>-11.690976348319765</v>
      </c>
      <c r="H53" s="146">
        <f>F53/C53*100-100</f>
        <v>-15.13313559199544</v>
      </c>
      <c r="I53" s="198">
        <f>F53/D53*100-100</f>
        <v>-10.1447409074283</v>
      </c>
      <c r="J53" s="198">
        <f>F53/E53*100-100</f>
        <v>-0.476645525129058</v>
      </c>
    </row>
    <row r="54" spans="1:10">
      <c r="A54" s="4" t="s">
        <v>101</v>
      </c>
      <c r="B54" s="163">
        <v>96905207.000000164</v>
      </c>
      <c r="C54" s="144">
        <v>91906651</v>
      </c>
      <c r="D54" s="163">
        <v>87333696</v>
      </c>
      <c r="E54" s="163">
        <v>65849563.999999985</v>
      </c>
      <c r="F54" s="144">
        <v>67352407.999999955</v>
      </c>
      <c r="G54" s="145">
        <f t="shared" ref="G54:G61" si="16">F54/B54*100-100</f>
        <v>-30.496605822223927</v>
      </c>
      <c r="H54" s="146">
        <f t="shared" ref="H54:H61" si="17">F54/C54*100-100</f>
        <v>-26.716502813273053</v>
      </c>
      <c r="I54" s="198">
        <f t="shared" ref="I54:I61" si="18">F54/D54*100-100</f>
        <v>-22.879242394596517</v>
      </c>
      <c r="J54" s="198">
        <f t="shared" ref="J54:J61" si="19">F54/E54*100-100</f>
        <v>2.2822383455719972</v>
      </c>
    </row>
    <row r="55" spans="1:10">
      <c r="A55" s="4" t="s">
        <v>102</v>
      </c>
      <c r="B55" s="163">
        <v>185513033.00000003</v>
      </c>
      <c r="C55" s="144">
        <v>186336972</v>
      </c>
      <c r="D55" s="163">
        <v>170847042</v>
      </c>
      <c r="E55" s="163">
        <v>135076861</v>
      </c>
      <c r="F55" s="144">
        <v>127535211.00000004</v>
      </c>
      <c r="G55" s="145">
        <f t="shared" si="16"/>
        <v>-31.252694790451713</v>
      </c>
      <c r="H55" s="146">
        <f t="shared" si="17"/>
        <v>-31.556679476362831</v>
      </c>
      <c r="I55" s="198">
        <f t="shared" si="18"/>
        <v>-25.351232595528316</v>
      </c>
      <c r="J55" s="198">
        <f t="shared" si="19"/>
        <v>-5.5832286478732698</v>
      </c>
    </row>
    <row r="56" spans="1:10">
      <c r="A56" s="4" t="s">
        <v>103</v>
      </c>
      <c r="B56" s="163">
        <v>342167753.99999994</v>
      </c>
      <c r="C56" s="144">
        <v>361155386</v>
      </c>
      <c r="D56" s="163">
        <v>375304092.99999994</v>
      </c>
      <c r="E56" s="163">
        <v>355503014.99999994</v>
      </c>
      <c r="F56" s="144">
        <v>344798038.00000012</v>
      </c>
      <c r="G56" s="145">
        <f t="shared" si="16"/>
        <v>0.76871182899374446</v>
      </c>
      <c r="H56" s="146">
        <f t="shared" si="17"/>
        <v>-4.5291718285491243</v>
      </c>
      <c r="I56" s="198">
        <f t="shared" si="18"/>
        <v>-8.1283565964200193</v>
      </c>
      <c r="J56" s="198">
        <f t="shared" si="19"/>
        <v>-3.011219750133435</v>
      </c>
    </row>
    <row r="57" spans="1:10">
      <c r="A57" s="4" t="s">
        <v>104</v>
      </c>
      <c r="B57" s="163">
        <v>357855466.00000006</v>
      </c>
      <c r="C57" s="144">
        <v>377129802</v>
      </c>
      <c r="D57" s="163">
        <v>370782080</v>
      </c>
      <c r="E57" s="163">
        <v>398687202.99999982</v>
      </c>
      <c r="F57" s="144">
        <v>398579658</v>
      </c>
      <c r="G57" s="145">
        <f t="shared" si="16"/>
        <v>11.380067057575687</v>
      </c>
      <c r="H57" s="146">
        <f t="shared" si="17"/>
        <v>5.6876587016583642</v>
      </c>
      <c r="I57" s="198">
        <f t="shared" si="18"/>
        <v>7.497012261218245</v>
      </c>
      <c r="J57" s="198">
        <f t="shared" si="19"/>
        <v>-2.6974781028982875E-2</v>
      </c>
    </row>
    <row r="58" spans="1:10">
      <c r="A58" s="4" t="s">
        <v>105</v>
      </c>
      <c r="B58" s="163">
        <v>976008741</v>
      </c>
      <c r="C58" s="144">
        <v>935364759</v>
      </c>
      <c r="D58" s="163">
        <v>824021368.99999928</v>
      </c>
      <c r="E58" s="163">
        <v>792055803.99999988</v>
      </c>
      <c r="F58" s="144">
        <v>757496091.00000012</v>
      </c>
      <c r="G58" s="145">
        <f t="shared" si="16"/>
        <v>-22.388390679382226</v>
      </c>
      <c r="H58" s="146">
        <f t="shared" si="17"/>
        <v>-19.015968507318959</v>
      </c>
      <c r="I58" s="198">
        <f t="shared" si="18"/>
        <v>-8.0732467024164265</v>
      </c>
      <c r="J58" s="198">
        <f t="shared" si="19"/>
        <v>-4.3632926904225684</v>
      </c>
    </row>
    <row r="59" spans="1:10">
      <c r="A59" s="4" t="s">
        <v>106</v>
      </c>
      <c r="B59" s="163">
        <v>1061544536.0000001</v>
      </c>
      <c r="C59" s="144">
        <v>1218682307</v>
      </c>
      <c r="D59" s="163">
        <v>1169755115</v>
      </c>
      <c r="E59" s="163">
        <v>1274020986</v>
      </c>
      <c r="F59" s="144">
        <v>1060097028.9999999</v>
      </c>
      <c r="G59" s="145">
        <f t="shared" si="16"/>
        <v>-0.13635857478524827</v>
      </c>
      <c r="H59" s="146">
        <f t="shared" si="17"/>
        <v>-13.01284814664993</v>
      </c>
      <c r="I59" s="198">
        <f t="shared" si="18"/>
        <v>-9.374448086939978</v>
      </c>
      <c r="J59" s="198">
        <f t="shared" si="19"/>
        <v>-16.7912427935469</v>
      </c>
    </row>
    <row r="60" spans="1:10">
      <c r="A60" s="4" t="s">
        <v>107</v>
      </c>
      <c r="B60" s="163">
        <v>1304715138</v>
      </c>
      <c r="C60" s="144">
        <v>1360856168</v>
      </c>
      <c r="D60" s="163">
        <v>1659393944</v>
      </c>
      <c r="E60" s="163">
        <v>1963703200.9999998</v>
      </c>
      <c r="F60" s="144">
        <v>2052283786.999999</v>
      </c>
      <c r="G60" s="145">
        <f t="shared" si="16"/>
        <v>57.297461125954896</v>
      </c>
      <c r="H60" s="146">
        <f t="shared" si="17"/>
        <v>50.808280497134717</v>
      </c>
      <c r="I60" s="198">
        <f t="shared" si="18"/>
        <v>23.676707054440044</v>
      </c>
      <c r="J60" s="198">
        <f t="shared" si="19"/>
        <v>4.5108948213197664</v>
      </c>
    </row>
    <row r="61" spans="1:10">
      <c r="A61" s="8" t="s">
        <v>6</v>
      </c>
      <c r="B61" s="9">
        <f>SUM(B53:B60)</f>
        <v>4386136293</v>
      </c>
      <c r="C61" s="9">
        <f>SUM(C53:C60)</f>
        <v>4595349889</v>
      </c>
      <c r="D61" s="9">
        <v>4717806726.999999</v>
      </c>
      <c r="E61" s="9">
        <f>SUM(E53:E60)</f>
        <v>5039401498.999999</v>
      </c>
      <c r="F61" s="9">
        <f>SUM(F53:F60)</f>
        <v>4862387291.999999</v>
      </c>
      <c r="G61" s="118">
        <f t="shared" si="16"/>
        <v>10.858098499129312</v>
      </c>
      <c r="H61" s="118">
        <f t="shared" si="17"/>
        <v>5.8110352737059827</v>
      </c>
      <c r="I61" s="118">
        <f t="shared" si="18"/>
        <v>3.0645715979114954</v>
      </c>
      <c r="J61" s="118">
        <f t="shared" si="19"/>
        <v>-3.5126037692199361</v>
      </c>
    </row>
    <row r="63" spans="1:10" ht="18">
      <c r="A63" s="165" t="s">
        <v>8</v>
      </c>
    </row>
    <row r="64" spans="1:10" ht="30">
      <c r="A64" s="12" t="s">
        <v>99</v>
      </c>
      <c r="B64" s="143">
        <v>2015</v>
      </c>
      <c r="C64" s="143">
        <v>2016</v>
      </c>
      <c r="D64" s="143">
        <v>2017</v>
      </c>
      <c r="E64" s="12">
        <v>2018</v>
      </c>
      <c r="F64" s="143">
        <v>2019</v>
      </c>
      <c r="G64" s="3" t="s">
        <v>592</v>
      </c>
      <c r="H64" s="3" t="s">
        <v>593</v>
      </c>
      <c r="I64" s="166" t="s">
        <v>594</v>
      </c>
      <c r="J64" s="3" t="s">
        <v>595</v>
      </c>
    </row>
    <row r="65" spans="1:10">
      <c r="A65" s="4" t="s">
        <v>100</v>
      </c>
      <c r="B65" s="163">
        <v>79855438.000000045</v>
      </c>
      <c r="C65" s="144">
        <v>79919238</v>
      </c>
      <c r="D65" s="163">
        <v>78061288.999999806</v>
      </c>
      <c r="E65" s="163">
        <v>69200103.999999836</v>
      </c>
      <c r="F65" s="144">
        <v>70150510.999999821</v>
      </c>
      <c r="G65" s="145">
        <f>F65/B65*100-100</f>
        <v>-12.153119741200612</v>
      </c>
      <c r="H65" s="146">
        <f>F65/C65*100-100</f>
        <v>-12.223248424866341</v>
      </c>
      <c r="I65" s="198">
        <f>F65/D65*100-100</f>
        <v>-10.134060174179297</v>
      </c>
      <c r="J65" s="198">
        <f>F65/E65*100-100</f>
        <v>1.3734184561341038</v>
      </c>
    </row>
    <row r="66" spans="1:10">
      <c r="A66" s="4" t="s">
        <v>101</v>
      </c>
      <c r="B66" s="163">
        <v>153596015.00000012</v>
      </c>
      <c r="C66" s="144">
        <v>149955012</v>
      </c>
      <c r="D66" s="163">
        <v>145864250.00000003</v>
      </c>
      <c r="E66" s="163">
        <v>114662998.99999987</v>
      </c>
      <c r="F66" s="144">
        <v>112105899.00000009</v>
      </c>
      <c r="G66" s="145">
        <f t="shared" ref="G66:G73" si="20">F66/B66*100-100</f>
        <v>-27.012495083287163</v>
      </c>
      <c r="H66" s="146">
        <f t="shared" ref="H66:H73" si="21">F66/C66*100-100</f>
        <v>-25.240312074397295</v>
      </c>
      <c r="I66" s="198">
        <f t="shared" ref="I66:I73" si="22">F66/D66*100-100</f>
        <v>-23.143677083315438</v>
      </c>
      <c r="J66" s="198">
        <f t="shared" ref="J66:J73" si="23">F66/E66*100-100</f>
        <v>-2.2301004005658172</v>
      </c>
    </row>
    <row r="67" spans="1:10">
      <c r="A67" s="4" t="s">
        <v>102</v>
      </c>
      <c r="B67" s="163">
        <v>383108635</v>
      </c>
      <c r="C67" s="144">
        <v>363096047</v>
      </c>
      <c r="D67" s="163">
        <v>376121878.00000006</v>
      </c>
      <c r="E67" s="163">
        <v>273174732.99999988</v>
      </c>
      <c r="F67" s="144">
        <v>261083916.99999994</v>
      </c>
      <c r="G67" s="145">
        <f t="shared" si="20"/>
        <v>-31.851205337619206</v>
      </c>
      <c r="H67" s="146">
        <f t="shared" si="21"/>
        <v>-28.095081409685534</v>
      </c>
      <c r="I67" s="198">
        <f t="shared" si="22"/>
        <v>-30.58528836761792</v>
      </c>
      <c r="J67" s="198">
        <f t="shared" si="23"/>
        <v>-4.4260374549354538</v>
      </c>
    </row>
    <row r="68" spans="1:10">
      <c r="A68" s="4" t="s">
        <v>103</v>
      </c>
      <c r="B68" s="163">
        <v>1106302851.9999998</v>
      </c>
      <c r="C68" s="144">
        <v>1095651197</v>
      </c>
      <c r="D68" s="163">
        <v>1050311906</v>
      </c>
      <c r="E68" s="163">
        <v>969394502.99999928</v>
      </c>
      <c r="F68" s="144">
        <v>965980968</v>
      </c>
      <c r="G68" s="145">
        <f t="shared" si="20"/>
        <v>-12.683858108683594</v>
      </c>
      <c r="H68" s="146">
        <f t="shared" si="21"/>
        <v>-11.834991770651996</v>
      </c>
      <c r="I68" s="198">
        <f t="shared" si="22"/>
        <v>-8.0291328240927271</v>
      </c>
      <c r="J68" s="198">
        <f t="shared" si="23"/>
        <v>-0.35213063303281444</v>
      </c>
    </row>
    <row r="69" spans="1:10">
      <c r="A69" s="4" t="s">
        <v>104</v>
      </c>
      <c r="B69" s="163">
        <v>1097252776.0000002</v>
      </c>
      <c r="C69" s="144">
        <v>1162647349</v>
      </c>
      <c r="D69" s="163">
        <v>1236036000.0000002</v>
      </c>
      <c r="E69" s="163">
        <v>1189358430.9999995</v>
      </c>
      <c r="F69" s="144">
        <v>1171487893</v>
      </c>
      <c r="G69" s="145">
        <f t="shared" si="20"/>
        <v>6.7655437856919036</v>
      </c>
      <c r="H69" s="146">
        <f t="shared" si="21"/>
        <v>0.76038052360449626</v>
      </c>
      <c r="I69" s="198">
        <f t="shared" si="22"/>
        <v>-5.222186651521497</v>
      </c>
      <c r="J69" s="198">
        <f t="shared" si="23"/>
        <v>-1.5025359499889532</v>
      </c>
    </row>
    <row r="70" spans="1:10">
      <c r="A70" s="4" t="s">
        <v>105</v>
      </c>
      <c r="B70" s="163">
        <v>2972363560.9999967</v>
      </c>
      <c r="C70" s="144">
        <v>2901656386</v>
      </c>
      <c r="D70" s="163">
        <v>2840440947.999999</v>
      </c>
      <c r="E70" s="163">
        <v>2934155738.9999986</v>
      </c>
      <c r="F70" s="144">
        <v>2822356434</v>
      </c>
      <c r="G70" s="145">
        <f t="shared" si="20"/>
        <v>-5.0467287706060233</v>
      </c>
      <c r="H70" s="146">
        <f t="shared" si="21"/>
        <v>-2.7329201480440304</v>
      </c>
      <c r="I70" s="198">
        <f t="shared" si="22"/>
        <v>-0.63667980891250409</v>
      </c>
      <c r="J70" s="198">
        <f t="shared" si="23"/>
        <v>-3.8102716741989013</v>
      </c>
    </row>
    <row r="71" spans="1:10">
      <c r="A71" s="4" t="s">
        <v>106</v>
      </c>
      <c r="B71" s="163">
        <v>3885670841.000001</v>
      </c>
      <c r="C71" s="144">
        <v>4061545720</v>
      </c>
      <c r="D71" s="163">
        <v>4324710420.999999</v>
      </c>
      <c r="E71" s="163">
        <v>4407525337.000001</v>
      </c>
      <c r="F71" s="144">
        <v>4684421642.000001</v>
      </c>
      <c r="G71" s="145">
        <f t="shared" si="20"/>
        <v>20.55631662290871</v>
      </c>
      <c r="H71" s="146">
        <f t="shared" si="21"/>
        <v>15.335932793586807</v>
      </c>
      <c r="I71" s="198">
        <f t="shared" si="22"/>
        <v>8.3175793517482788</v>
      </c>
      <c r="J71" s="198">
        <f t="shared" si="23"/>
        <v>6.2823531081155579</v>
      </c>
    </row>
    <row r="72" spans="1:10">
      <c r="A72" s="4" t="s">
        <v>107</v>
      </c>
      <c r="B72" s="163">
        <v>7432097423</v>
      </c>
      <c r="C72" s="144">
        <v>6951507235</v>
      </c>
      <c r="D72" s="163">
        <v>7652144299</v>
      </c>
      <c r="E72" s="163">
        <v>8001161349.000001</v>
      </c>
      <c r="F72" s="144">
        <v>8362471952.9999971</v>
      </c>
      <c r="G72" s="145">
        <f t="shared" si="20"/>
        <v>12.518330654826741</v>
      </c>
      <c r="H72" s="146">
        <f t="shared" si="21"/>
        <v>20.297248787945719</v>
      </c>
      <c r="I72" s="198">
        <f t="shared" si="22"/>
        <v>9.282726857265672</v>
      </c>
      <c r="J72" s="198">
        <f t="shared" si="23"/>
        <v>4.5157270081193133</v>
      </c>
    </row>
    <row r="73" spans="1:10">
      <c r="A73" s="8" t="s">
        <v>6</v>
      </c>
      <c r="B73" s="9">
        <f>SUM(B65:B72)</f>
        <v>17110247540.999996</v>
      </c>
      <c r="C73" s="9">
        <f>SUM(C65:C72)</f>
        <v>16765978184</v>
      </c>
      <c r="D73" s="9">
        <v>17703690991</v>
      </c>
      <c r="E73" s="9">
        <f>SUM(E65:E72)</f>
        <v>17958633194.999996</v>
      </c>
      <c r="F73" s="9">
        <f>SUM(F65:F72)</f>
        <v>18450059216.999996</v>
      </c>
      <c r="G73" s="118">
        <f t="shared" si="20"/>
        <v>7.8304634271918729</v>
      </c>
      <c r="H73" s="118">
        <f t="shared" si="21"/>
        <v>10.044633331368274</v>
      </c>
      <c r="I73" s="118">
        <f t="shared" si="22"/>
        <v>4.2158904963909976</v>
      </c>
      <c r="J73" s="118">
        <f t="shared" si="23"/>
        <v>2.7364333168563348</v>
      </c>
    </row>
    <row r="75" spans="1:10" ht="18">
      <c r="A75" s="165" t="s">
        <v>7</v>
      </c>
    </row>
    <row r="76" spans="1:10" ht="30">
      <c r="A76" s="12" t="s">
        <v>99</v>
      </c>
      <c r="B76" s="143">
        <v>2015</v>
      </c>
      <c r="C76" s="143">
        <v>2016</v>
      </c>
      <c r="D76" s="143">
        <v>2017</v>
      </c>
      <c r="E76" s="12">
        <v>2018</v>
      </c>
      <c r="F76" s="143">
        <v>2019</v>
      </c>
      <c r="G76" s="3" t="s">
        <v>592</v>
      </c>
      <c r="H76" s="3" t="s">
        <v>593</v>
      </c>
      <c r="I76" s="166" t="s">
        <v>594</v>
      </c>
      <c r="J76" s="3" t="s">
        <v>595</v>
      </c>
    </row>
    <row r="77" spans="1:10">
      <c r="A77" s="4" t="s">
        <v>100</v>
      </c>
      <c r="B77" s="163">
        <v>64207789.000000015</v>
      </c>
      <c r="C77" s="144">
        <v>64436068</v>
      </c>
      <c r="D77" s="163">
        <v>61400000.999999963</v>
      </c>
      <c r="E77" s="163">
        <v>56167861.999999925</v>
      </c>
      <c r="F77" s="144">
        <v>61196891.999999985</v>
      </c>
      <c r="G77" s="145">
        <f>F77/B77*100-100</f>
        <v>-4.6893017917188047</v>
      </c>
      <c r="H77" s="146">
        <f>F77/C77*100-100</f>
        <v>-5.0269609871291578</v>
      </c>
      <c r="I77" s="198">
        <f>F77/D77*100-100</f>
        <v>-0.33079641155052286</v>
      </c>
      <c r="J77" s="198">
        <f>F77/E77*100-100</f>
        <v>8.9535720622587718</v>
      </c>
    </row>
    <row r="78" spans="1:10">
      <c r="A78" s="4" t="s">
        <v>101</v>
      </c>
      <c r="B78" s="163">
        <v>110231785.00000012</v>
      </c>
      <c r="C78" s="144">
        <v>112415703</v>
      </c>
      <c r="D78" s="163">
        <v>121204323.00000012</v>
      </c>
      <c r="E78" s="163">
        <v>80966400.000000015</v>
      </c>
      <c r="F78" s="144">
        <v>85061452.000000045</v>
      </c>
      <c r="G78" s="145">
        <f t="shared" ref="G78:G85" si="24">F78/B78*100-100</f>
        <v>-22.83400654357547</v>
      </c>
      <c r="H78" s="146">
        <f t="shared" ref="H78:H85" si="25">F78/C78*100-100</f>
        <v>-24.333122748874288</v>
      </c>
      <c r="I78" s="198">
        <f t="shared" ref="I78:I85" si="26">F78/D78*100-100</f>
        <v>-29.819787038454095</v>
      </c>
      <c r="J78" s="198">
        <f t="shared" ref="J78:J85" si="27">F78/E78*100-100</f>
        <v>5.0577177693463398</v>
      </c>
    </row>
    <row r="79" spans="1:10">
      <c r="A79" s="4" t="s">
        <v>102</v>
      </c>
      <c r="B79" s="163">
        <v>286392702.00000006</v>
      </c>
      <c r="C79" s="144">
        <v>283105756</v>
      </c>
      <c r="D79" s="163">
        <v>267986314.00000006</v>
      </c>
      <c r="E79" s="163">
        <v>188303901.99999997</v>
      </c>
      <c r="F79" s="144">
        <v>191959205</v>
      </c>
      <c r="G79" s="145">
        <f t="shared" si="24"/>
        <v>-32.973429958421235</v>
      </c>
      <c r="H79" s="146">
        <f t="shared" si="25"/>
        <v>-32.195230604919246</v>
      </c>
      <c r="I79" s="198">
        <f t="shared" si="26"/>
        <v>-28.369773017587775</v>
      </c>
      <c r="J79" s="198">
        <f t="shared" si="27"/>
        <v>1.9411722015192368</v>
      </c>
    </row>
    <row r="80" spans="1:10">
      <c r="A80" s="4" t="s">
        <v>103</v>
      </c>
      <c r="B80" s="163">
        <v>641598776.99999988</v>
      </c>
      <c r="C80" s="144">
        <v>661299813</v>
      </c>
      <c r="D80" s="163">
        <v>678949886</v>
      </c>
      <c r="E80" s="163">
        <v>626226860.99999988</v>
      </c>
      <c r="F80" s="144">
        <v>587428687.00000024</v>
      </c>
      <c r="G80" s="145">
        <f t="shared" si="24"/>
        <v>-8.442985233433447</v>
      </c>
      <c r="H80" s="146">
        <f t="shared" si="25"/>
        <v>-11.170595325724037</v>
      </c>
      <c r="I80" s="198">
        <f t="shared" si="26"/>
        <v>-13.479816535384131</v>
      </c>
      <c r="J80" s="198">
        <f t="shared" si="27"/>
        <v>-6.195546121743206</v>
      </c>
    </row>
    <row r="81" spans="1:10">
      <c r="A81" s="4" t="s">
        <v>104</v>
      </c>
      <c r="B81" s="163">
        <v>595330457.99999988</v>
      </c>
      <c r="C81" s="144">
        <v>584794657</v>
      </c>
      <c r="D81" s="163">
        <v>592633116.00000024</v>
      </c>
      <c r="E81" s="163">
        <v>628028638.00000012</v>
      </c>
      <c r="F81" s="144">
        <v>627695687.99999976</v>
      </c>
      <c r="G81" s="145">
        <f t="shared" si="24"/>
        <v>5.4365150590027298</v>
      </c>
      <c r="H81" s="146">
        <f t="shared" si="25"/>
        <v>7.3360846386802336</v>
      </c>
      <c r="I81" s="198">
        <f t="shared" si="26"/>
        <v>5.916404442035855</v>
      </c>
      <c r="J81" s="198">
        <f t="shared" si="27"/>
        <v>-5.3015098333844435E-2</v>
      </c>
    </row>
    <row r="82" spans="1:10">
      <c r="A82" s="4" t="s">
        <v>105</v>
      </c>
      <c r="B82" s="163">
        <v>1765070597.9999998</v>
      </c>
      <c r="C82" s="144">
        <v>1847218409</v>
      </c>
      <c r="D82" s="163">
        <v>1942245233.9999998</v>
      </c>
      <c r="E82" s="163">
        <v>1821918697.0000019</v>
      </c>
      <c r="F82" s="144">
        <v>1767221590.0000024</v>
      </c>
      <c r="G82" s="145">
        <f t="shared" si="24"/>
        <v>0.12186436069127637</v>
      </c>
      <c r="H82" s="146">
        <f t="shared" si="25"/>
        <v>-4.3306638029503119</v>
      </c>
      <c r="I82" s="198">
        <f t="shared" si="26"/>
        <v>-9.0114080825695311</v>
      </c>
      <c r="J82" s="198">
        <f t="shared" si="27"/>
        <v>-3.0021705738057562</v>
      </c>
    </row>
    <row r="83" spans="1:10">
      <c r="A83" s="4" t="s">
        <v>106</v>
      </c>
      <c r="B83" s="163">
        <v>2620829254.0000005</v>
      </c>
      <c r="C83" s="144">
        <v>2642742306</v>
      </c>
      <c r="D83" s="163">
        <v>3089350043.9999995</v>
      </c>
      <c r="E83" s="163">
        <v>2929348645</v>
      </c>
      <c r="F83" s="144">
        <v>2850370910.9999995</v>
      </c>
      <c r="G83" s="145">
        <f t="shared" si="24"/>
        <v>8.7583598454445024</v>
      </c>
      <c r="H83" s="146">
        <f t="shared" si="25"/>
        <v>7.8565588679836935</v>
      </c>
      <c r="I83" s="198">
        <f t="shared" si="26"/>
        <v>-7.7355796396117285</v>
      </c>
      <c r="J83" s="198">
        <f t="shared" si="27"/>
        <v>-2.6960851565007431</v>
      </c>
    </row>
    <row r="84" spans="1:10">
      <c r="A84" s="4" t="s">
        <v>107</v>
      </c>
      <c r="B84" s="163">
        <v>4057515844</v>
      </c>
      <c r="C84" s="144">
        <v>4241253660</v>
      </c>
      <c r="D84" s="163">
        <v>4537682659.000001</v>
      </c>
      <c r="E84" s="163">
        <v>5092143090.000001</v>
      </c>
      <c r="F84" s="144">
        <v>5547238077.000001</v>
      </c>
      <c r="G84" s="145">
        <f t="shared" si="24"/>
        <v>36.715130396912912</v>
      </c>
      <c r="H84" s="146">
        <f t="shared" si="25"/>
        <v>30.792414736165568</v>
      </c>
      <c r="I84" s="198">
        <f t="shared" si="26"/>
        <v>22.24825960444052</v>
      </c>
      <c r="J84" s="198">
        <f t="shared" si="27"/>
        <v>8.9371995043446333</v>
      </c>
    </row>
    <row r="85" spans="1:10">
      <c r="A85" s="8" t="s">
        <v>6</v>
      </c>
      <c r="B85" s="9">
        <f>SUM(B77:B84)</f>
        <v>10141177207</v>
      </c>
      <c r="C85" s="9">
        <f>SUM(C77:C84)</f>
        <v>10437266372</v>
      </c>
      <c r="D85" s="9">
        <v>11291451577</v>
      </c>
      <c r="E85" s="9">
        <f>SUM(E77:E84)</f>
        <v>11423104095.000004</v>
      </c>
      <c r="F85" s="9">
        <f>SUM(F77:F84)</f>
        <v>11718172502.000004</v>
      </c>
      <c r="G85" s="118">
        <f t="shared" si="24"/>
        <v>15.550416512902217</v>
      </c>
      <c r="H85" s="118">
        <f t="shared" si="25"/>
        <v>12.272429239099282</v>
      </c>
      <c r="I85" s="118">
        <f t="shared" si="26"/>
        <v>3.7791502898459015</v>
      </c>
      <c r="J85" s="118">
        <f t="shared" si="27"/>
        <v>2.5830842873011619</v>
      </c>
    </row>
    <row r="87" spans="1:10">
      <c r="A87" s="31" t="s">
        <v>45</v>
      </c>
    </row>
  </sheetData>
  <phoneticPr fontId="23" type="noConversion"/>
  <hyperlinks>
    <hyperlink ref="N1" location="'Indice tavole'!A1" display="torna all'indice "/>
  </hyperlinks>
  <pageMargins left="0.70866141732283472" right="0.70866141732283472" top="0.74803149606299213" bottom="0.74803149606299213" header="0.31496062992125984" footer="0.31496062992125984"/>
  <pageSetup paperSize="9" scale="49"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3" tint="-0.249977111117893"/>
    <pageSetUpPr fitToPage="1"/>
  </sheetPr>
  <dimension ref="A1:X40"/>
  <sheetViews>
    <sheetView tabSelected="1" zoomScale="85" zoomScaleNormal="85" workbookViewId="0">
      <selection activeCell="A28" sqref="A28"/>
    </sheetView>
  </sheetViews>
  <sheetFormatPr defaultRowHeight="15"/>
  <cols>
    <col min="1" max="1" width="13" style="31" customWidth="1"/>
    <col min="2" max="5" width="17.42578125" style="31" hidden="1" customWidth="1"/>
    <col min="6" max="6" width="17.42578125" style="31" bestFit="1" customWidth="1"/>
    <col min="7" max="7" width="17.42578125" style="31" hidden="1" customWidth="1"/>
    <col min="8" max="10" width="17.42578125" style="31" bestFit="1" customWidth="1"/>
    <col min="11" max="11" width="17.42578125" style="31" customWidth="1"/>
    <col min="12" max="12" width="17.42578125" style="31" hidden="1" customWidth="1"/>
    <col min="13" max="13" width="17.42578125" style="31" customWidth="1"/>
    <col min="14" max="14" width="17.42578125" style="31" hidden="1" customWidth="1"/>
    <col min="15" max="15" width="17.42578125" style="31" customWidth="1"/>
    <col min="16" max="16" width="17.140625" style="31" hidden="1" customWidth="1"/>
    <col min="17" max="18" width="17.140625" style="31" customWidth="1"/>
    <col min="19" max="22" width="8.7109375" style="31" customWidth="1"/>
    <col min="23" max="16384" width="9.140625" style="31"/>
  </cols>
  <sheetData>
    <row r="1" spans="1:24">
      <c r="A1" s="138" t="str">
        <f>'Indice tavole'!C19</f>
        <v>Importazioni cumulate per provincia. Anni 2017-2020. Valori in milioni di euro e variazioni tendenziali percentuali.</v>
      </c>
      <c r="X1" s="140" t="s">
        <v>111</v>
      </c>
    </row>
    <row r="2" spans="1:24">
      <c r="A2" s="138"/>
    </row>
    <row r="3" spans="1:24">
      <c r="A3" s="217" t="s">
        <v>566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</row>
    <row r="4" spans="1:24" ht="51.6" customHeight="1">
      <c r="A4" s="218"/>
      <c r="B4" s="56" t="s">
        <v>116</v>
      </c>
      <c r="C4" s="56" t="s">
        <v>117</v>
      </c>
      <c r="D4" s="56" t="s">
        <v>118</v>
      </c>
      <c r="E4" s="64" t="s">
        <v>567</v>
      </c>
      <c r="F4" s="56" t="s">
        <v>319</v>
      </c>
      <c r="G4" s="56"/>
      <c r="H4" s="56" t="s">
        <v>320</v>
      </c>
      <c r="I4" s="56" t="s">
        <v>321</v>
      </c>
      <c r="J4" s="64" t="s">
        <v>568</v>
      </c>
      <c r="K4" s="56" t="s">
        <v>569</v>
      </c>
      <c r="L4" s="56"/>
      <c r="M4" s="56" t="s">
        <v>570</v>
      </c>
      <c r="N4" s="56" t="s">
        <v>580</v>
      </c>
      <c r="O4" s="56" t="s">
        <v>581</v>
      </c>
      <c r="P4" s="56" t="s">
        <v>596</v>
      </c>
      <c r="Q4" s="56" t="s">
        <v>597</v>
      </c>
      <c r="R4" s="56" t="s">
        <v>607</v>
      </c>
      <c r="S4" s="64" t="s">
        <v>120</v>
      </c>
      <c r="T4" s="64" t="s">
        <v>121</v>
      </c>
      <c r="U4" s="64" t="s">
        <v>582</v>
      </c>
      <c r="V4" s="64" t="s">
        <v>598</v>
      </c>
    </row>
    <row r="5" spans="1:24" ht="15" customHeight="1">
      <c r="A5" s="4" t="s">
        <v>9</v>
      </c>
      <c r="B5" s="5">
        <v>208702859</v>
      </c>
      <c r="C5" s="5">
        <v>417690564</v>
      </c>
      <c r="D5" s="5">
        <v>613507592</v>
      </c>
      <c r="E5" s="5">
        <v>819611240</v>
      </c>
      <c r="F5" s="5">
        <v>217242265.00000003</v>
      </c>
      <c r="G5" s="5">
        <v>254989659.00000101</v>
      </c>
      <c r="H5" s="5">
        <f>G5+F5</f>
        <v>472231924.00000107</v>
      </c>
      <c r="I5" s="5">
        <v>702080766.00000155</v>
      </c>
      <c r="J5" s="5">
        <v>930977597.00000167</v>
      </c>
      <c r="K5" s="5">
        <v>238698392.99999973</v>
      </c>
      <c r="L5" s="5">
        <v>214747571.99999982</v>
      </c>
      <c r="M5" s="5">
        <f>SUM(K5:L5)</f>
        <v>453445964.99999952</v>
      </c>
      <c r="N5" s="5">
        <v>205880835.99999958</v>
      </c>
      <c r="O5" s="5">
        <f>SUM(M5:N5)</f>
        <v>659326800.99999905</v>
      </c>
      <c r="P5" s="5">
        <v>207915471.99999979</v>
      </c>
      <c r="Q5" s="5">
        <f>SUM(O5:P5)</f>
        <v>867242272.99999881</v>
      </c>
      <c r="R5" s="5">
        <v>211394756.99999958</v>
      </c>
      <c r="S5" s="120">
        <f>R5/K5*100-100</f>
        <v>-11.438550405322658</v>
      </c>
      <c r="T5" s="120"/>
      <c r="U5" s="120"/>
      <c r="V5" s="120"/>
    </row>
    <row r="6" spans="1:24" ht="15" customHeight="1">
      <c r="A6" s="4" t="s">
        <v>12</v>
      </c>
      <c r="B6" s="5">
        <v>1639487485</v>
      </c>
      <c r="C6" s="5">
        <v>3275488864</v>
      </c>
      <c r="D6" s="5">
        <v>4809915575</v>
      </c>
      <c r="E6" s="5">
        <v>6387556010.9999695</v>
      </c>
      <c r="F6" s="5">
        <v>1669904247.0000024</v>
      </c>
      <c r="G6" s="5">
        <v>1791005317.9999859</v>
      </c>
      <c r="H6" s="5">
        <f t="shared" ref="H6:H11" si="0">G6+F6</f>
        <v>3460909564.9999886</v>
      </c>
      <c r="I6" s="5">
        <v>5048629717.9999714</v>
      </c>
      <c r="J6" s="5">
        <v>6600614050.9999685</v>
      </c>
      <c r="K6" s="5">
        <v>1787590006.9999981</v>
      </c>
      <c r="L6" s="5">
        <v>1728777336.9999933</v>
      </c>
      <c r="M6" s="5">
        <f t="shared" ref="M6:M11" si="1">SUM(K6:L6)</f>
        <v>3516367343.9999914</v>
      </c>
      <c r="N6" s="5">
        <v>1712614492.0000074</v>
      </c>
      <c r="O6" s="5">
        <f t="shared" ref="O6:Q11" si="2">SUM(M6:N6)</f>
        <v>5228981835.999999</v>
      </c>
      <c r="P6" s="5">
        <v>1601900702.9999979</v>
      </c>
      <c r="Q6" s="5">
        <f t="shared" si="2"/>
        <v>6830882538.9999971</v>
      </c>
      <c r="R6" s="5">
        <v>1715460485.0000057</v>
      </c>
      <c r="S6" s="120">
        <f t="shared" ref="S6:S12" si="3">R6/K6*100-100</f>
        <v>-4.0350148365979663</v>
      </c>
      <c r="T6" s="120"/>
      <c r="U6" s="120"/>
      <c r="V6" s="120"/>
    </row>
    <row r="7" spans="1:24" ht="15" customHeight="1">
      <c r="A7" s="4" t="s">
        <v>13</v>
      </c>
      <c r="B7" s="5">
        <v>475241836</v>
      </c>
      <c r="C7" s="5">
        <v>1067153672</v>
      </c>
      <c r="D7" s="5">
        <v>1652657827</v>
      </c>
      <c r="E7" s="5">
        <v>2360758802.0000157</v>
      </c>
      <c r="F7" s="5">
        <v>593066434</v>
      </c>
      <c r="G7" s="5">
        <v>648132530.99999785</v>
      </c>
      <c r="H7" s="5">
        <f t="shared" si="0"/>
        <v>1241198964.9999979</v>
      </c>
      <c r="I7" s="5">
        <v>2018258593.9999995</v>
      </c>
      <c r="J7" s="5">
        <v>2972688177.9999995</v>
      </c>
      <c r="K7" s="5">
        <v>887605968.00000298</v>
      </c>
      <c r="L7" s="5">
        <v>843670742.99999964</v>
      </c>
      <c r="M7" s="5">
        <f t="shared" si="1"/>
        <v>1731276711.0000026</v>
      </c>
      <c r="N7" s="5">
        <v>712278859.00000155</v>
      </c>
      <c r="O7" s="5">
        <f t="shared" si="2"/>
        <v>2443555570.0000043</v>
      </c>
      <c r="P7" s="5">
        <v>735575901.00000107</v>
      </c>
      <c r="Q7" s="5">
        <f t="shared" si="2"/>
        <v>3179131471.0000052</v>
      </c>
      <c r="R7" s="5">
        <v>590619180.99999988</v>
      </c>
      <c r="S7" s="120">
        <f t="shared" si="3"/>
        <v>-33.45930488380877</v>
      </c>
      <c r="T7" s="120"/>
      <c r="U7" s="120"/>
      <c r="V7" s="120"/>
    </row>
    <row r="8" spans="1:24" ht="15" customHeight="1">
      <c r="A8" s="4" t="s">
        <v>10</v>
      </c>
      <c r="B8" s="5">
        <v>1762128644</v>
      </c>
      <c r="C8" s="5">
        <v>3526920442</v>
      </c>
      <c r="D8" s="5">
        <v>5240884431</v>
      </c>
      <c r="E8" s="5">
        <v>6927534196.9999685</v>
      </c>
      <c r="F8" s="5">
        <v>1832106146.9999962</v>
      </c>
      <c r="G8" s="5">
        <v>1785367817.0000057</v>
      </c>
      <c r="H8" s="5">
        <f t="shared" si="0"/>
        <v>3617473964.0000019</v>
      </c>
      <c r="I8" s="5">
        <v>5396022800.0000706</v>
      </c>
      <c r="J8" s="5">
        <v>7138476181.0000725</v>
      </c>
      <c r="K8" s="5">
        <v>1812528729.9999957</v>
      </c>
      <c r="L8" s="5">
        <v>1779252198.0000055</v>
      </c>
      <c r="M8" s="5">
        <f t="shared" si="1"/>
        <v>3591780928.000001</v>
      </c>
      <c r="N8" s="5">
        <v>1736048742.9999893</v>
      </c>
      <c r="O8" s="5">
        <f t="shared" si="2"/>
        <v>5327829670.9999905</v>
      </c>
      <c r="P8" s="5">
        <v>1669893352.9999926</v>
      </c>
      <c r="Q8" s="5">
        <f t="shared" si="2"/>
        <v>6997723023.9999828</v>
      </c>
      <c r="R8" s="5">
        <v>1692527450.0000014</v>
      </c>
      <c r="S8" s="120">
        <f t="shared" si="3"/>
        <v>-6.6206553316258123</v>
      </c>
      <c r="T8" s="120"/>
      <c r="U8" s="120"/>
      <c r="V8" s="120"/>
    </row>
    <row r="9" spans="1:24" ht="15" customHeight="1">
      <c r="A9" s="4" t="s">
        <v>11</v>
      </c>
      <c r="B9" s="5">
        <v>1345003259</v>
      </c>
      <c r="C9" s="5">
        <v>2795374683</v>
      </c>
      <c r="D9" s="5">
        <v>4326498951</v>
      </c>
      <c r="E9" s="5">
        <v>5695182931.9999714</v>
      </c>
      <c r="F9" s="5">
        <v>1517145269.0000017</v>
      </c>
      <c r="G9" s="5">
        <v>1482322813.0000105</v>
      </c>
      <c r="H9" s="5">
        <f t="shared" si="0"/>
        <v>2999468082.0000124</v>
      </c>
      <c r="I9" s="5">
        <v>4491519046.0000181</v>
      </c>
      <c r="J9" s="5">
        <v>5905737247.0000191</v>
      </c>
      <c r="K9" s="5">
        <v>1475396199.0000052</v>
      </c>
      <c r="L9" s="5">
        <v>1257846920.0000052</v>
      </c>
      <c r="M9" s="5">
        <f t="shared" si="1"/>
        <v>2733243119.0000105</v>
      </c>
      <c r="N9" s="5">
        <v>1376823033.9999866</v>
      </c>
      <c r="O9" s="5">
        <f t="shared" si="2"/>
        <v>4110066152.9999971</v>
      </c>
      <c r="P9" s="5">
        <v>1275896477.9999993</v>
      </c>
      <c r="Q9" s="5">
        <f t="shared" si="2"/>
        <v>5385962630.9999962</v>
      </c>
      <c r="R9" s="5">
        <v>1188247189.0000038</v>
      </c>
      <c r="S9" s="120">
        <f t="shared" si="3"/>
        <v>-19.462501678845683</v>
      </c>
      <c r="T9" s="120"/>
      <c r="U9" s="120"/>
      <c r="V9" s="120"/>
    </row>
    <row r="10" spans="1:24" ht="15" customHeight="1">
      <c r="A10" s="4" t="s">
        <v>8</v>
      </c>
      <c r="B10" s="5">
        <v>2410113646</v>
      </c>
      <c r="C10" s="5">
        <v>4852145295</v>
      </c>
      <c r="D10" s="5">
        <v>6958799972</v>
      </c>
      <c r="E10" s="5">
        <v>9285640372.999979</v>
      </c>
      <c r="F10" s="5">
        <v>2378751721.000001</v>
      </c>
      <c r="G10" s="5">
        <v>2468698905.9999781</v>
      </c>
      <c r="H10" s="5">
        <f t="shared" si="0"/>
        <v>4847450626.999979</v>
      </c>
      <c r="I10" s="5">
        <v>7030210169.9999971</v>
      </c>
      <c r="J10" s="5">
        <v>9417255236.0000134</v>
      </c>
      <c r="K10" s="5">
        <v>2404984745.9999938</v>
      </c>
      <c r="L10" s="5">
        <v>2342193759.9999981</v>
      </c>
      <c r="M10" s="5">
        <f t="shared" si="1"/>
        <v>4747178505.9999924</v>
      </c>
      <c r="N10" s="5">
        <v>2085009111.9999928</v>
      </c>
      <c r="O10" s="5">
        <f t="shared" si="2"/>
        <v>6832187617.9999847</v>
      </c>
      <c r="P10" s="5">
        <v>2188911719.9999933</v>
      </c>
      <c r="Q10" s="5">
        <f t="shared" si="2"/>
        <v>9021099337.9999771</v>
      </c>
      <c r="R10" s="5">
        <v>2200991410.9999986</v>
      </c>
      <c r="S10" s="120">
        <f t="shared" si="3"/>
        <v>-8.4821051501170643</v>
      </c>
      <c r="T10" s="120"/>
      <c r="U10" s="120"/>
      <c r="V10" s="120"/>
    </row>
    <row r="11" spans="1:24" ht="15" customHeight="1">
      <c r="A11" s="4" t="s">
        <v>7</v>
      </c>
      <c r="B11" s="5">
        <v>3712274486</v>
      </c>
      <c r="C11" s="5">
        <v>7493181223</v>
      </c>
      <c r="D11" s="5">
        <v>10896961255</v>
      </c>
      <c r="E11" s="5">
        <v>14682214220.999796</v>
      </c>
      <c r="F11" s="5">
        <v>4090497115.000011</v>
      </c>
      <c r="G11" s="5">
        <v>4110701671.0000043</v>
      </c>
      <c r="H11" s="5">
        <f t="shared" si="0"/>
        <v>8201198786.0000153</v>
      </c>
      <c r="I11" s="5">
        <v>11531633285.999947</v>
      </c>
      <c r="J11" s="5">
        <v>15592629670.999937</v>
      </c>
      <c r="K11" s="5">
        <v>4207304729.9999981</v>
      </c>
      <c r="L11" s="5">
        <v>4237218805.0000172</v>
      </c>
      <c r="M11" s="5">
        <f t="shared" si="1"/>
        <v>8444523535.0000153</v>
      </c>
      <c r="N11" s="5">
        <v>3745188657.9999971</v>
      </c>
      <c r="O11" s="5">
        <f t="shared" si="2"/>
        <v>12189712193.000011</v>
      </c>
      <c r="P11" s="5">
        <v>3989454885.0000205</v>
      </c>
      <c r="Q11" s="5">
        <f t="shared" si="2"/>
        <v>16179167078.000032</v>
      </c>
      <c r="R11" s="5">
        <v>3842929658.0000257</v>
      </c>
      <c r="S11" s="120">
        <f t="shared" si="3"/>
        <v>-8.6605343654290579</v>
      </c>
      <c r="T11" s="120"/>
      <c r="U11" s="120"/>
      <c r="V11" s="120"/>
    </row>
    <row r="12" spans="1:24" ht="15" customHeight="1">
      <c r="A12" s="189" t="s">
        <v>14</v>
      </c>
      <c r="B12" s="190">
        <f t="shared" ref="B12:J12" si="4">SUM(B5:B11)</f>
        <v>11552952215</v>
      </c>
      <c r="C12" s="190">
        <f t="shared" si="4"/>
        <v>23427954743</v>
      </c>
      <c r="D12" s="190">
        <f t="shared" si="4"/>
        <v>34499225603</v>
      </c>
      <c r="E12" s="190">
        <v>46158497775.999695</v>
      </c>
      <c r="F12" s="190">
        <f t="shared" si="4"/>
        <v>12298713198.000011</v>
      </c>
      <c r="G12" s="190"/>
      <c r="H12" s="190">
        <f t="shared" si="4"/>
        <v>24839931912.999992</v>
      </c>
      <c r="I12" s="190">
        <f t="shared" si="4"/>
        <v>36218354380</v>
      </c>
      <c r="J12" s="190">
        <f t="shared" si="4"/>
        <v>48558378161.000015</v>
      </c>
      <c r="K12" s="190">
        <f t="shared" ref="K12:R12" si="5">SUM(K5:K11)</f>
        <v>12814108772.999994</v>
      </c>
      <c r="L12" s="190">
        <f t="shared" si="5"/>
        <v>12403707335.000019</v>
      </c>
      <c r="M12" s="190">
        <f t="shared" si="5"/>
        <v>25217816108.000011</v>
      </c>
      <c r="N12" s="190">
        <f t="shared" si="5"/>
        <v>11573843733.999973</v>
      </c>
      <c r="O12" s="190">
        <f t="shared" si="5"/>
        <v>36791659841.999985</v>
      </c>
      <c r="P12" s="190">
        <f t="shared" si="5"/>
        <v>11669548512.000004</v>
      </c>
      <c r="Q12" s="190">
        <f t="shared" si="5"/>
        <v>48461208353.999992</v>
      </c>
      <c r="R12" s="190">
        <f t="shared" si="5"/>
        <v>11442170131.000034</v>
      </c>
      <c r="S12" s="167">
        <f t="shared" si="3"/>
        <v>-10.706469457249398</v>
      </c>
      <c r="T12" s="167"/>
      <c r="U12" s="167"/>
      <c r="V12" s="167"/>
    </row>
    <row r="13" spans="1:24" ht="15" customHeight="1">
      <c r="B13" s="133"/>
      <c r="C13" s="133"/>
      <c r="D13" s="133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</row>
    <row r="14" spans="1:24" ht="12.75" customHeight="1"/>
    <row r="15" spans="1:24" ht="12.75" customHeight="1">
      <c r="A15" s="138" t="str">
        <f>'Indice tavole'!C20</f>
        <v>Esportazioni cumulate per provincia. Anni 2017-2020. Valori in milioni di euro e variazioni tendenziali percentuali.</v>
      </c>
    </row>
    <row r="16" spans="1:24" ht="12.75" customHeight="1">
      <c r="A16" s="138"/>
    </row>
    <row r="17" spans="1:22" ht="12.75" customHeight="1">
      <c r="A17" s="217" t="s">
        <v>566</v>
      </c>
      <c r="B17" s="240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</row>
    <row r="18" spans="1:22" ht="42.6" customHeight="1">
      <c r="A18" s="218"/>
      <c r="B18" s="56" t="s">
        <v>116</v>
      </c>
      <c r="C18" s="56" t="s">
        <v>117</v>
      </c>
      <c r="D18" s="56" t="s">
        <v>118</v>
      </c>
      <c r="E18" s="64" t="s">
        <v>567</v>
      </c>
      <c r="F18" s="56" t="s">
        <v>319</v>
      </c>
      <c r="G18" s="56"/>
      <c r="H18" s="56" t="s">
        <v>320</v>
      </c>
      <c r="I18" s="56" t="s">
        <v>321</v>
      </c>
      <c r="J18" s="64" t="s">
        <v>568</v>
      </c>
      <c r="K18" s="56" t="s">
        <v>569</v>
      </c>
      <c r="L18" s="56"/>
      <c r="M18" s="56" t="s">
        <v>570</v>
      </c>
      <c r="N18" s="56" t="s">
        <v>580</v>
      </c>
      <c r="O18" s="56" t="s">
        <v>581</v>
      </c>
      <c r="P18" s="56" t="s">
        <v>596</v>
      </c>
      <c r="Q18" s="56" t="s">
        <v>597</v>
      </c>
      <c r="R18" s="56" t="s">
        <v>607</v>
      </c>
      <c r="S18" s="64" t="s">
        <v>120</v>
      </c>
      <c r="T18" s="64" t="s">
        <v>121</v>
      </c>
      <c r="U18" s="64" t="s">
        <v>582</v>
      </c>
      <c r="V18" s="64" t="s">
        <v>598</v>
      </c>
    </row>
    <row r="19" spans="1:22" ht="12.75" customHeight="1">
      <c r="A19" s="4" t="s">
        <v>9</v>
      </c>
      <c r="B19" s="5">
        <v>990953864</v>
      </c>
      <c r="C19" s="5">
        <v>2081496378</v>
      </c>
      <c r="D19" s="5">
        <v>2958576989</v>
      </c>
      <c r="E19" s="5">
        <v>3888870603.0000267</v>
      </c>
      <c r="F19" s="5">
        <v>978039561.99999714</v>
      </c>
      <c r="G19" s="5">
        <v>1054182393.9999995</v>
      </c>
      <c r="H19" s="5">
        <f>G19+F19</f>
        <v>2032221955.9999967</v>
      </c>
      <c r="I19" s="5">
        <v>2931491087.0000114</v>
      </c>
      <c r="J19" s="5">
        <v>3893914125.9999924</v>
      </c>
      <c r="K19" s="5">
        <v>1024671207.9999979</v>
      </c>
      <c r="L19" s="5">
        <v>1138120671.0000014</v>
      </c>
      <c r="M19" s="5">
        <f>SUM(K19:L19)</f>
        <v>2162791878.999999</v>
      </c>
      <c r="N19" s="5">
        <v>912728758.99999893</v>
      </c>
      <c r="O19" s="5">
        <f>SUM(M19:N19)</f>
        <v>3075520637.9999981</v>
      </c>
      <c r="P19" s="5">
        <v>964511070.99999905</v>
      </c>
      <c r="Q19" s="5">
        <f>SUM(O19:P19)</f>
        <v>4040031708.9999971</v>
      </c>
      <c r="R19" s="5">
        <v>848887228</v>
      </c>
      <c r="S19" s="120">
        <f>R19/K19*100-100</f>
        <v>-17.155159491901941</v>
      </c>
      <c r="T19" s="120"/>
      <c r="U19" s="120"/>
      <c r="V19" s="120"/>
    </row>
    <row r="20" spans="1:22">
      <c r="A20" s="4" t="s">
        <v>12</v>
      </c>
      <c r="B20" s="5">
        <v>2296341086</v>
      </c>
      <c r="C20" s="5">
        <v>4770077027</v>
      </c>
      <c r="D20" s="5">
        <v>7083859449</v>
      </c>
      <c r="E20" s="5">
        <v>9554722038.9999676</v>
      </c>
      <c r="F20" s="5">
        <v>2382444437.0000291</v>
      </c>
      <c r="G20" s="5">
        <v>2630985869.0000086</v>
      </c>
      <c r="H20" s="5">
        <f t="shared" ref="H20:H25" si="6">G20+F20</f>
        <v>5013430306.0000381</v>
      </c>
      <c r="I20" s="5">
        <v>7422002027.0000057</v>
      </c>
      <c r="J20" s="5">
        <v>9987339438.000061</v>
      </c>
      <c r="K20" s="5">
        <v>2538152493.0000005</v>
      </c>
      <c r="L20" s="5">
        <v>2619829517</v>
      </c>
      <c r="M20" s="5">
        <f t="shared" ref="M20:M25" si="7">SUM(K20:L20)</f>
        <v>5157982010</v>
      </c>
      <c r="N20" s="5">
        <v>2496225506.9999933</v>
      </c>
      <c r="O20" s="5">
        <f t="shared" ref="O20:O25" si="8">SUM(M20:N20)</f>
        <v>7654207516.9999933</v>
      </c>
      <c r="P20" s="5">
        <v>2556660819.9999733</v>
      </c>
      <c r="Q20" s="5">
        <f t="shared" ref="Q20:Q25" si="9">SUM(O20:P20)</f>
        <v>10210868336.999966</v>
      </c>
      <c r="R20" s="5">
        <v>2328606686</v>
      </c>
      <c r="S20" s="120">
        <f t="shared" ref="S20:S26" si="10">R20/K20*100-100</f>
        <v>-8.2558399299454805</v>
      </c>
      <c r="T20" s="120"/>
      <c r="U20" s="120"/>
      <c r="V20" s="120"/>
    </row>
    <row r="21" spans="1:22">
      <c r="A21" s="4" t="s">
        <v>13</v>
      </c>
      <c r="B21" s="5">
        <v>358302958</v>
      </c>
      <c r="C21" s="5">
        <v>743583189</v>
      </c>
      <c r="D21" s="5">
        <v>1107143454</v>
      </c>
      <c r="E21" s="5">
        <v>1468604773.9999964</v>
      </c>
      <c r="F21" s="5">
        <v>365195624.00000137</v>
      </c>
      <c r="G21" s="5">
        <v>365596728.99999964</v>
      </c>
      <c r="H21" s="5">
        <f t="shared" si="6"/>
        <v>730792353.00000095</v>
      </c>
      <c r="I21" s="5">
        <v>1102929531.9999943</v>
      </c>
      <c r="J21" s="5">
        <v>1458582458.0000074</v>
      </c>
      <c r="K21" s="5">
        <v>361325158</v>
      </c>
      <c r="L21" s="5">
        <v>380182666.99999815</v>
      </c>
      <c r="M21" s="5">
        <f t="shared" si="7"/>
        <v>741507824.99999809</v>
      </c>
      <c r="N21" s="5">
        <v>360894504.99999923</v>
      </c>
      <c r="O21" s="5">
        <f t="shared" si="8"/>
        <v>1102402329.9999974</v>
      </c>
      <c r="P21" s="5">
        <v>546488648.99999905</v>
      </c>
      <c r="Q21" s="5">
        <f t="shared" si="9"/>
        <v>1648890978.9999964</v>
      </c>
      <c r="R21" s="5">
        <v>560760158</v>
      </c>
      <c r="S21" s="120">
        <f t="shared" si="10"/>
        <v>55.195437014103533</v>
      </c>
      <c r="T21" s="120"/>
      <c r="U21" s="120"/>
      <c r="V21" s="120"/>
    </row>
    <row r="22" spans="1:22">
      <c r="A22" s="4" t="s">
        <v>10</v>
      </c>
      <c r="B22" s="5">
        <v>3110163368</v>
      </c>
      <c r="C22" s="5">
        <v>6301613668</v>
      </c>
      <c r="D22" s="5">
        <v>9536110641</v>
      </c>
      <c r="E22" s="5">
        <v>12955460161.999884</v>
      </c>
      <c r="F22" s="5">
        <v>3359722431.0000124</v>
      </c>
      <c r="G22" s="5">
        <v>3393235300.9999824</v>
      </c>
      <c r="H22" s="5">
        <f t="shared" si="6"/>
        <v>6752957731.9999943</v>
      </c>
      <c r="I22" s="5">
        <v>10112681954.999928</v>
      </c>
      <c r="J22" s="5">
        <v>13551361801.0002</v>
      </c>
      <c r="K22" s="5">
        <v>3304031395.0000129</v>
      </c>
      <c r="L22" s="5">
        <v>3346383957.999999</v>
      </c>
      <c r="M22" s="5">
        <f t="shared" si="7"/>
        <v>6650415353.0000114</v>
      </c>
      <c r="N22" s="5">
        <v>3402847861.9999933</v>
      </c>
      <c r="O22" s="5">
        <f t="shared" si="8"/>
        <v>10053263215.000004</v>
      </c>
      <c r="P22" s="5">
        <v>3487156472.999999</v>
      </c>
      <c r="Q22" s="5">
        <f t="shared" si="9"/>
        <v>13540419688.000004</v>
      </c>
      <c r="R22" s="5">
        <v>3136748109</v>
      </c>
      <c r="S22" s="120">
        <f t="shared" si="10"/>
        <v>-5.0630053410861251</v>
      </c>
      <c r="T22" s="120"/>
      <c r="U22" s="120"/>
      <c r="V22" s="120"/>
    </row>
    <row r="23" spans="1:22">
      <c r="A23" s="4" t="s">
        <v>11</v>
      </c>
      <c r="B23" s="5">
        <v>1104483377</v>
      </c>
      <c r="C23" s="5">
        <v>2310987969</v>
      </c>
      <c r="D23" s="5">
        <v>3483632636</v>
      </c>
      <c r="E23" s="5">
        <v>4717806727.0000153</v>
      </c>
      <c r="F23" s="5">
        <v>1150631287.9999983</v>
      </c>
      <c r="G23" s="5">
        <v>1255994118.9999952</v>
      </c>
      <c r="H23" s="5">
        <f t="shared" si="6"/>
        <v>2406625406.9999933</v>
      </c>
      <c r="I23" s="5">
        <v>3708895038.9999743</v>
      </c>
      <c r="J23" s="5">
        <v>5039401498.999999</v>
      </c>
      <c r="K23" s="5">
        <v>1121057363.9999957</v>
      </c>
      <c r="L23" s="5">
        <v>1296004781.9999959</v>
      </c>
      <c r="M23" s="5">
        <f t="shared" si="7"/>
        <v>2417062145.9999914</v>
      </c>
      <c r="N23" s="5">
        <v>1183805841.9999993</v>
      </c>
      <c r="O23" s="5">
        <f t="shared" si="8"/>
        <v>3600867987.9999905</v>
      </c>
      <c r="P23" s="5">
        <v>1261519304.0000117</v>
      </c>
      <c r="Q23" s="5">
        <f t="shared" si="9"/>
        <v>4862387292.0000019</v>
      </c>
      <c r="R23" s="5">
        <v>1143623014</v>
      </c>
      <c r="S23" s="120">
        <f t="shared" si="10"/>
        <v>2.0128898595776406</v>
      </c>
      <c r="T23" s="120"/>
      <c r="U23" s="120"/>
      <c r="V23" s="120"/>
    </row>
    <row r="24" spans="1:22">
      <c r="A24" s="4" t="s">
        <v>8</v>
      </c>
      <c r="B24" s="5">
        <v>4276266186</v>
      </c>
      <c r="C24" s="5">
        <v>8856918866</v>
      </c>
      <c r="D24" s="5">
        <v>12988867836</v>
      </c>
      <c r="E24" s="5">
        <v>17703690990.999821</v>
      </c>
      <c r="F24" s="5">
        <v>4436251975.0000114</v>
      </c>
      <c r="G24" s="5">
        <v>4627523967.0000515</v>
      </c>
      <c r="H24" s="5">
        <f t="shared" si="6"/>
        <v>9063775942.0000629</v>
      </c>
      <c r="I24" s="5">
        <v>13236330678.999874</v>
      </c>
      <c r="J24" s="5">
        <v>17958633194.999687</v>
      </c>
      <c r="K24" s="5">
        <v>4438076593.0000029</v>
      </c>
      <c r="L24" s="5">
        <v>4767519297.9999723</v>
      </c>
      <c r="M24" s="5">
        <f t="shared" si="7"/>
        <v>9205595890.9999752</v>
      </c>
      <c r="N24" s="5">
        <v>4358599649.0000191</v>
      </c>
      <c r="O24" s="5">
        <f t="shared" si="8"/>
        <v>13564195539.999994</v>
      </c>
      <c r="P24" s="5">
        <v>4885863676.9999971</v>
      </c>
      <c r="Q24" s="5">
        <f t="shared" si="9"/>
        <v>18450059216.999992</v>
      </c>
      <c r="R24" s="5">
        <v>4424244239</v>
      </c>
      <c r="S24" s="120">
        <f t="shared" si="10"/>
        <v>-0.31167452183723299</v>
      </c>
      <c r="T24" s="120"/>
      <c r="U24" s="120"/>
      <c r="V24" s="120"/>
    </row>
    <row r="25" spans="1:22">
      <c r="A25" s="4" t="s">
        <v>7</v>
      </c>
      <c r="B25" s="5">
        <v>2715015771</v>
      </c>
      <c r="C25" s="5">
        <v>5511253866</v>
      </c>
      <c r="D25" s="5">
        <v>8249417709</v>
      </c>
      <c r="E25" s="5">
        <v>11291451576.999851</v>
      </c>
      <c r="F25" s="5">
        <v>2782977966.0000105</v>
      </c>
      <c r="G25" s="5">
        <v>2816998870.9999824</v>
      </c>
      <c r="H25" s="5">
        <f t="shared" si="6"/>
        <v>5599976836.9999924</v>
      </c>
      <c r="I25" s="5">
        <v>8483128630.9999962</v>
      </c>
      <c r="J25" s="5">
        <v>11423104095.000196</v>
      </c>
      <c r="K25" s="5">
        <v>2879267504.9999633</v>
      </c>
      <c r="L25" s="5">
        <v>2940308822.0000405</v>
      </c>
      <c r="M25" s="5">
        <f t="shared" si="7"/>
        <v>5819576327.0000038</v>
      </c>
      <c r="N25" s="5">
        <v>2888708769.9999981</v>
      </c>
      <c r="O25" s="5">
        <f t="shared" si="8"/>
        <v>8708285097.0000019</v>
      </c>
      <c r="P25" s="5">
        <v>3009887405.0000024</v>
      </c>
      <c r="Q25" s="5">
        <f t="shared" si="9"/>
        <v>11718172502.000004</v>
      </c>
      <c r="R25" s="5">
        <v>2726804504</v>
      </c>
      <c r="S25" s="120">
        <f t="shared" si="10"/>
        <v>-5.2952009750815137</v>
      </c>
      <c r="T25" s="120"/>
      <c r="U25" s="120"/>
      <c r="V25" s="120"/>
    </row>
    <row r="26" spans="1:22">
      <c r="A26" s="189" t="s">
        <v>14</v>
      </c>
      <c r="B26" s="190">
        <f t="shared" ref="B26:J26" si="11">SUM(B19:B25)</f>
        <v>14851526610</v>
      </c>
      <c r="C26" s="190">
        <f t="shared" si="11"/>
        <v>30575930963</v>
      </c>
      <c r="D26" s="190">
        <f t="shared" si="11"/>
        <v>45407608714</v>
      </c>
      <c r="E26" s="190">
        <v>61580606872.999557</v>
      </c>
      <c r="F26" s="190">
        <f t="shared" si="11"/>
        <v>15455263283.000061</v>
      </c>
      <c r="G26" s="190"/>
      <c r="H26" s="190">
        <f t="shared" si="11"/>
        <v>31599780533.000076</v>
      </c>
      <c r="I26" s="190">
        <f t="shared" si="11"/>
        <v>46997458949.999786</v>
      </c>
      <c r="J26" s="190">
        <f t="shared" si="11"/>
        <v>63312336612.000145</v>
      </c>
      <c r="K26" s="190">
        <f>SUM(K19:K25)</f>
        <v>15666581715.999975</v>
      </c>
      <c r="L26" s="190">
        <f t="shared" ref="L26:R26" si="12">SUM(L19:L25)</f>
        <v>16488349715.000006</v>
      </c>
      <c r="M26" s="190">
        <f t="shared" si="12"/>
        <v>32154931430.999981</v>
      </c>
      <c r="N26" s="190">
        <f t="shared" si="12"/>
        <v>15603810894.000002</v>
      </c>
      <c r="O26" s="190">
        <f t="shared" si="12"/>
        <v>47758742324.999977</v>
      </c>
      <c r="P26" s="190">
        <f t="shared" si="12"/>
        <v>16712087398.999983</v>
      </c>
      <c r="Q26" s="190">
        <f t="shared" si="12"/>
        <v>64470829723.999954</v>
      </c>
      <c r="R26" s="190">
        <f t="shared" si="12"/>
        <v>15169673938</v>
      </c>
      <c r="S26" s="167">
        <f t="shared" si="10"/>
        <v>-3.1717689730140251</v>
      </c>
      <c r="T26" s="167"/>
      <c r="U26" s="167"/>
      <c r="V26" s="167"/>
    </row>
    <row r="27" spans="1:22">
      <c r="B27" s="133"/>
      <c r="C27" s="133"/>
      <c r="D27" s="133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</row>
    <row r="28" spans="1:22">
      <c r="A28" s="31" t="s">
        <v>45</v>
      </c>
    </row>
    <row r="30" spans="1:22" ht="15.75" customHeight="1">
      <c r="D30" s="136"/>
    </row>
    <row r="31" spans="1:22">
      <c r="D31" s="136"/>
    </row>
    <row r="32" spans="1:22">
      <c r="D32" s="136"/>
    </row>
    <row r="33" spans="4:4">
      <c r="D33" s="136"/>
    </row>
    <row r="34" spans="4:4" ht="15.75" customHeight="1">
      <c r="D34" s="136"/>
    </row>
    <row r="35" spans="4:4">
      <c r="D35" s="136"/>
    </row>
    <row r="36" spans="4:4">
      <c r="D36" s="136"/>
    </row>
    <row r="37" spans="4:4">
      <c r="D37" s="136"/>
    </row>
    <row r="38" spans="4:4">
      <c r="D38" s="136"/>
    </row>
    <row r="39" spans="4:4">
      <c r="D39" s="136"/>
    </row>
    <row r="40" spans="4:4">
      <c r="D40" s="136"/>
    </row>
  </sheetData>
  <mergeCells count="4">
    <mergeCell ref="A3:A4"/>
    <mergeCell ref="B3:V3"/>
    <mergeCell ref="A17:A18"/>
    <mergeCell ref="B17:V17"/>
  </mergeCells>
  <phoneticPr fontId="23" type="noConversion"/>
  <hyperlinks>
    <hyperlink ref="X1" location="'Indice tavole'!A1" display="torna all'indice 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  <ignoredErrors>
    <ignoredError sqref="M19:M25 M5:M1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V74"/>
  <sheetViews>
    <sheetView topLeftCell="A13" zoomScale="70" zoomScaleNormal="70" workbookViewId="0">
      <selection activeCell="A2" sqref="A2"/>
    </sheetView>
  </sheetViews>
  <sheetFormatPr defaultRowHeight="15" customHeight="1"/>
  <cols>
    <col min="1" max="1" width="41" style="10" customWidth="1"/>
    <col min="2" max="5" width="14.7109375" style="10" hidden="1" customWidth="1"/>
    <col min="6" max="6" width="14.7109375" style="10" bestFit="1" customWidth="1"/>
    <col min="7" max="7" width="15.5703125" style="10" customWidth="1"/>
    <col min="8" max="8" width="14.7109375" style="10" bestFit="1" customWidth="1"/>
    <col min="9" max="9" width="16.140625" style="10" customWidth="1"/>
    <col min="10" max="10" width="14.7109375" style="10" customWidth="1"/>
    <col min="11" max="11" width="14.7109375" style="10" hidden="1" customWidth="1"/>
    <col min="12" max="12" width="14.7109375" style="10" customWidth="1"/>
    <col min="13" max="13" width="14.7109375" style="10" hidden="1" customWidth="1"/>
    <col min="14" max="14" width="14.7109375" style="10" customWidth="1"/>
    <col min="15" max="15" width="14.7109375" style="10" hidden="1" customWidth="1"/>
    <col min="16" max="16" width="15.5703125" style="10" customWidth="1"/>
    <col min="17" max="17" width="14.7109375" style="10" customWidth="1"/>
    <col min="18" max="21" width="9.85546875" style="10" customWidth="1"/>
    <col min="22" max="16384" width="9.140625" style="11"/>
  </cols>
  <sheetData>
    <row r="1" spans="1:22" ht="15" customHeight="1">
      <c r="A1" s="1" t="str">
        <f>'Indice tavole'!C21</f>
        <v>Importazioni cumulate per provincia e voce merceologica*. Anni 2017-2020. Valori in milioni di euro e variazioni percentuali rispetto all'anno precedente</v>
      </c>
    </row>
    <row r="2" spans="1:22" ht="15" customHeight="1">
      <c r="A2" s="256" t="s">
        <v>87</v>
      </c>
    </row>
    <row r="3" spans="1:22" ht="15" customHeight="1">
      <c r="A3" s="241" t="s">
        <v>4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42"/>
    </row>
    <row r="4" spans="1:22" ht="44.45" customHeight="1">
      <c r="A4" s="218"/>
      <c r="B4" s="67" t="s">
        <v>116</v>
      </c>
      <c r="C4" s="67" t="s">
        <v>117</v>
      </c>
      <c r="D4" s="67" t="s">
        <v>118</v>
      </c>
      <c r="E4" s="64" t="s">
        <v>567</v>
      </c>
      <c r="F4" s="56" t="s">
        <v>319</v>
      </c>
      <c r="G4" s="56" t="s">
        <v>320</v>
      </c>
      <c r="H4" s="56" t="s">
        <v>321</v>
      </c>
      <c r="I4" s="64" t="s">
        <v>568</v>
      </c>
      <c r="J4" s="56" t="s">
        <v>569</v>
      </c>
      <c r="K4" s="56"/>
      <c r="L4" s="56" t="s">
        <v>570</v>
      </c>
      <c r="M4" s="56" t="s">
        <v>580</v>
      </c>
      <c r="N4" s="56" t="s">
        <v>581</v>
      </c>
      <c r="O4" s="56" t="s">
        <v>596</v>
      </c>
      <c r="P4" s="56" t="s">
        <v>597</v>
      </c>
      <c r="Q4" s="56" t="s">
        <v>607</v>
      </c>
      <c r="R4" s="64" t="s">
        <v>120</v>
      </c>
      <c r="S4" s="64" t="s">
        <v>121</v>
      </c>
      <c r="T4" s="64" t="s">
        <v>582</v>
      </c>
      <c r="U4" s="64" t="s">
        <v>598</v>
      </c>
    </row>
    <row r="5" spans="1:22" ht="15" customHeight="1">
      <c r="A5" s="13" t="s">
        <v>17</v>
      </c>
      <c r="B5" s="14">
        <v>81365235.000000045</v>
      </c>
      <c r="C5" s="14">
        <v>180205775.00000012</v>
      </c>
      <c r="D5" s="14">
        <v>267011556.00000012</v>
      </c>
      <c r="E5" s="14">
        <v>382369819.99999994</v>
      </c>
      <c r="F5" s="14">
        <v>89237836.00000006</v>
      </c>
      <c r="G5" s="14">
        <v>186290727.00000009</v>
      </c>
      <c r="H5" s="14">
        <v>281690889.0000006</v>
      </c>
      <c r="I5" s="14">
        <v>383351811.99999976</v>
      </c>
      <c r="J5" s="14">
        <v>99343910.999999881</v>
      </c>
      <c r="K5" s="14">
        <v>80022671.999999925</v>
      </c>
      <c r="L5" s="14">
        <f>SUM(J5:K5)</f>
        <v>179366582.99999982</v>
      </c>
      <c r="M5" s="14">
        <v>88471763.999999985</v>
      </c>
      <c r="N5" s="14">
        <f>IF(SUM(L5:M5)=0," ",SUM(L5:M5))</f>
        <v>267838346.99999982</v>
      </c>
      <c r="O5" s="14">
        <v>90222686.000000045</v>
      </c>
      <c r="P5" s="14">
        <f>IF(SUM(N5:O5)=0," ",SUM(N5:O5))</f>
        <v>358061032.99999988</v>
      </c>
      <c r="Q5" s="14">
        <v>72557648</v>
      </c>
      <c r="R5" s="120">
        <f>Q5/J5*100-100</f>
        <v>-26.963165361991742</v>
      </c>
      <c r="S5" s="120"/>
      <c r="T5" s="120"/>
      <c r="U5" s="120"/>
    </row>
    <row r="6" spans="1:22" ht="15" customHeight="1">
      <c r="A6" s="13" t="s">
        <v>18</v>
      </c>
      <c r="B6" s="14">
        <v>22396427</v>
      </c>
      <c r="C6" s="14">
        <v>34443484</v>
      </c>
      <c r="D6" s="14">
        <v>39371426</v>
      </c>
      <c r="E6" s="14">
        <v>54442598.000000022</v>
      </c>
      <c r="F6" s="14">
        <v>19286216</v>
      </c>
      <c r="G6" s="14">
        <v>28060649.000000004</v>
      </c>
      <c r="H6" s="14">
        <v>33262415.000000007</v>
      </c>
      <c r="I6" s="14">
        <v>52532215.000000007</v>
      </c>
      <c r="J6" s="14">
        <v>3086168.9999999995</v>
      </c>
      <c r="K6" s="14">
        <v>12845373.000000009</v>
      </c>
      <c r="L6" s="14">
        <f t="shared" ref="L6:L32" si="0">SUM(J6:K6)</f>
        <v>15931542.000000009</v>
      </c>
      <c r="M6" s="14">
        <v>6898630.9999999972</v>
      </c>
      <c r="N6" s="14">
        <f t="shared" ref="N6:N32" si="1">IF(SUM(L6:M6)=0," ",SUM(L6:M6))</f>
        <v>22830173.000000007</v>
      </c>
      <c r="O6" s="14">
        <v>2316716.0000000005</v>
      </c>
      <c r="P6" s="14">
        <f t="shared" ref="P6:P32" si="2">IF(SUM(N6:O6)=0," ",SUM(N6:O6))</f>
        <v>25146889.000000007</v>
      </c>
      <c r="Q6" s="14">
        <v>2861239</v>
      </c>
      <c r="R6" s="120">
        <f t="shared" ref="R6:R33" si="3">Q6/J6*100-100</f>
        <v>-7.2883241326058226</v>
      </c>
      <c r="S6" s="120"/>
      <c r="T6" s="120"/>
      <c r="U6" s="120"/>
    </row>
    <row r="7" spans="1:22" ht="15" customHeight="1">
      <c r="A7" s="13" t="s">
        <v>19</v>
      </c>
      <c r="B7" s="14">
        <v>266944133.99999985</v>
      </c>
      <c r="C7" s="14">
        <v>567113980.99999988</v>
      </c>
      <c r="D7" s="14">
        <v>906996041</v>
      </c>
      <c r="E7" s="14">
        <v>1124915034.0000002</v>
      </c>
      <c r="F7" s="14">
        <v>309299984.00000006</v>
      </c>
      <c r="G7" s="14">
        <v>614559836.00000036</v>
      </c>
      <c r="H7" s="14">
        <v>885417584.99999964</v>
      </c>
      <c r="I7" s="14">
        <v>1155549460.9999998</v>
      </c>
      <c r="J7" s="14">
        <v>260627889.99999994</v>
      </c>
      <c r="K7" s="14">
        <v>169000244.99999997</v>
      </c>
      <c r="L7" s="14">
        <f t="shared" si="0"/>
        <v>429628134.99999988</v>
      </c>
      <c r="M7" s="14">
        <v>235831537.99999994</v>
      </c>
      <c r="N7" s="14">
        <f t="shared" si="1"/>
        <v>665459672.99999976</v>
      </c>
      <c r="O7" s="14">
        <v>195142678.00000003</v>
      </c>
      <c r="P7" s="14">
        <f t="shared" si="2"/>
        <v>860602350.99999976</v>
      </c>
      <c r="Q7" s="14">
        <v>75340199</v>
      </c>
      <c r="R7" s="120">
        <f t="shared" si="3"/>
        <v>-71.092810136321162</v>
      </c>
      <c r="S7" s="120"/>
      <c r="T7" s="120"/>
      <c r="U7" s="120"/>
    </row>
    <row r="8" spans="1:22" ht="15" customHeight="1">
      <c r="A8" s="13" t="s">
        <v>20</v>
      </c>
      <c r="B8" s="14">
        <v>117862243.99999982</v>
      </c>
      <c r="C8" s="14">
        <v>300034342.99999976</v>
      </c>
      <c r="D8" s="14">
        <v>459995001.99999964</v>
      </c>
      <c r="E8" s="14">
        <v>631441815.0000006</v>
      </c>
      <c r="F8" s="14">
        <v>150794664.99999985</v>
      </c>
      <c r="G8" s="14">
        <v>313186796.99999976</v>
      </c>
      <c r="H8" s="14">
        <v>438708990.99999905</v>
      </c>
      <c r="I8" s="14">
        <v>584231914.99999833</v>
      </c>
      <c r="J8" s="14">
        <v>154899033.00000024</v>
      </c>
      <c r="K8" s="14">
        <v>130657158.99999988</v>
      </c>
      <c r="L8" s="14">
        <f t="shared" si="0"/>
        <v>285556192.00000012</v>
      </c>
      <c r="M8" s="14">
        <v>139673207.00000018</v>
      </c>
      <c r="N8" s="14">
        <f t="shared" si="1"/>
        <v>425229399.0000003</v>
      </c>
      <c r="O8" s="14">
        <v>147427463.00000006</v>
      </c>
      <c r="P8" s="14">
        <f t="shared" si="2"/>
        <v>572656862.00000036</v>
      </c>
      <c r="Q8" s="14">
        <v>144145072</v>
      </c>
      <c r="R8" s="120">
        <f t="shared" si="3"/>
        <v>-6.9425617395559982</v>
      </c>
      <c r="S8" s="120"/>
      <c r="T8" s="120"/>
      <c r="U8" s="120"/>
      <c r="V8" s="18"/>
    </row>
    <row r="9" spans="1:22" ht="15" customHeight="1">
      <c r="A9" s="13" t="s">
        <v>21</v>
      </c>
      <c r="B9" s="14">
        <v>3120352</v>
      </c>
      <c r="C9" s="14">
        <v>9270984</v>
      </c>
      <c r="D9" s="14">
        <v>15920695.000000002</v>
      </c>
      <c r="E9" s="14">
        <v>20269168.000000011</v>
      </c>
      <c r="F9" s="14">
        <v>3676010.9999999995</v>
      </c>
      <c r="G9" s="14">
        <v>9849307.0000000037</v>
      </c>
      <c r="H9" s="14">
        <v>15484597.000000002</v>
      </c>
      <c r="I9" s="14">
        <v>19865961.999999989</v>
      </c>
      <c r="J9" s="14">
        <v>5011318</v>
      </c>
      <c r="K9" s="14">
        <v>10736401.999999996</v>
      </c>
      <c r="L9" s="14">
        <f t="shared" si="0"/>
        <v>15747719.999999996</v>
      </c>
      <c r="M9" s="14">
        <v>7344807.0000000009</v>
      </c>
      <c r="N9" s="14">
        <f t="shared" si="1"/>
        <v>23092526.999999996</v>
      </c>
      <c r="O9" s="14">
        <v>8173971</v>
      </c>
      <c r="P9" s="14">
        <f t="shared" si="2"/>
        <v>31266497.999999996</v>
      </c>
      <c r="Q9" s="14">
        <v>6669264</v>
      </c>
      <c r="R9" s="120">
        <f t="shared" si="3"/>
        <v>33.084030987456799</v>
      </c>
      <c r="S9" s="120"/>
      <c r="T9" s="120"/>
      <c r="U9" s="120"/>
      <c r="V9" s="18"/>
    </row>
    <row r="10" spans="1:22" ht="15" customHeight="1">
      <c r="A10" s="13" t="s">
        <v>22</v>
      </c>
      <c r="B10" s="14">
        <v>15347401</v>
      </c>
      <c r="C10" s="14">
        <v>30864068.000000004</v>
      </c>
      <c r="D10" s="14">
        <v>48474865.00000003</v>
      </c>
      <c r="E10" s="14">
        <v>65779426.000000224</v>
      </c>
      <c r="F10" s="14">
        <v>15742910.000000006</v>
      </c>
      <c r="G10" s="14">
        <v>28687527.00000003</v>
      </c>
      <c r="H10" s="14">
        <v>43610034.00000006</v>
      </c>
      <c r="I10" s="14">
        <v>59339682.000000052</v>
      </c>
      <c r="J10" s="14">
        <v>15936193.999999996</v>
      </c>
      <c r="K10" s="14">
        <v>13915381.000000013</v>
      </c>
      <c r="L10" s="14">
        <f t="shared" si="0"/>
        <v>29851575.000000007</v>
      </c>
      <c r="M10" s="14">
        <v>15883120.999999978</v>
      </c>
      <c r="N10" s="14">
        <f t="shared" si="1"/>
        <v>45734695.999999985</v>
      </c>
      <c r="O10" s="14">
        <v>15464401.999999991</v>
      </c>
      <c r="P10" s="14">
        <f t="shared" si="2"/>
        <v>61199097.999999978</v>
      </c>
      <c r="Q10" s="14">
        <v>14362722</v>
      </c>
      <c r="R10" s="120">
        <f t="shared" si="3"/>
        <v>-9.8735745812331146</v>
      </c>
      <c r="S10" s="120"/>
      <c r="T10" s="120"/>
      <c r="U10" s="120"/>
      <c r="V10" s="18"/>
    </row>
    <row r="11" spans="1:22" ht="15" customHeight="1">
      <c r="A11" s="13" t="s">
        <v>23</v>
      </c>
      <c r="B11" s="14">
        <v>170464604.99999988</v>
      </c>
      <c r="C11" s="14">
        <v>320640098.99999982</v>
      </c>
      <c r="D11" s="14">
        <v>528237548.99999976</v>
      </c>
      <c r="E11" s="14">
        <v>668941340.00000131</v>
      </c>
      <c r="F11" s="14">
        <v>184006819</v>
      </c>
      <c r="G11" s="14">
        <v>340002505.00000054</v>
      </c>
      <c r="H11" s="14">
        <v>542038825</v>
      </c>
      <c r="I11" s="14">
        <v>683738112.99999952</v>
      </c>
      <c r="J11" s="14">
        <v>191251128.00000003</v>
      </c>
      <c r="K11" s="14">
        <v>122196039.99999994</v>
      </c>
      <c r="L11" s="14">
        <f t="shared" si="0"/>
        <v>313447168</v>
      </c>
      <c r="M11" s="14">
        <v>182413413.99999976</v>
      </c>
      <c r="N11" s="14">
        <f t="shared" si="1"/>
        <v>495860581.99999976</v>
      </c>
      <c r="O11" s="14">
        <v>130122233.99999984</v>
      </c>
      <c r="P11" s="14">
        <f t="shared" si="2"/>
        <v>625982815.99999964</v>
      </c>
      <c r="Q11" s="14">
        <v>150077881</v>
      </c>
      <c r="R11" s="120">
        <f t="shared" si="3"/>
        <v>-21.528368188238872</v>
      </c>
      <c r="S11" s="120"/>
      <c r="T11" s="120"/>
      <c r="U11" s="120"/>
      <c r="V11" s="18"/>
    </row>
    <row r="12" spans="1:22" ht="15" customHeight="1">
      <c r="A12" s="13" t="s">
        <v>24</v>
      </c>
      <c r="B12" s="14">
        <v>18188544.999999996</v>
      </c>
      <c r="C12" s="14">
        <v>29935610.999999993</v>
      </c>
      <c r="D12" s="14">
        <v>80902150</v>
      </c>
      <c r="E12" s="14">
        <v>110691275.00000003</v>
      </c>
      <c r="F12" s="14">
        <v>20599779.000000004</v>
      </c>
      <c r="G12" s="14">
        <v>32763632</v>
      </c>
      <c r="H12" s="14">
        <v>83336503.000000119</v>
      </c>
      <c r="I12" s="14">
        <v>111281005.00000004</v>
      </c>
      <c r="J12" s="14">
        <v>17978728</v>
      </c>
      <c r="K12" s="14">
        <v>11329096</v>
      </c>
      <c r="L12" s="14">
        <f t="shared" si="0"/>
        <v>29307824</v>
      </c>
      <c r="M12" s="14">
        <v>50986755.99999997</v>
      </c>
      <c r="N12" s="14">
        <f t="shared" si="1"/>
        <v>80294579.99999997</v>
      </c>
      <c r="O12" s="14">
        <v>28333491.000000019</v>
      </c>
      <c r="P12" s="14">
        <f t="shared" si="2"/>
        <v>108628070.99999999</v>
      </c>
      <c r="Q12" s="14">
        <v>20744407</v>
      </c>
      <c r="R12" s="120">
        <f t="shared" si="3"/>
        <v>15.383062694980424</v>
      </c>
      <c r="S12" s="120"/>
      <c r="T12" s="120"/>
      <c r="U12" s="120"/>
      <c r="V12" s="18"/>
    </row>
    <row r="13" spans="1:22" ht="15" customHeight="1">
      <c r="A13" s="13" t="s">
        <v>25</v>
      </c>
      <c r="B13" s="14">
        <v>21171920.000000022</v>
      </c>
      <c r="C13" s="14">
        <v>43717163.000000015</v>
      </c>
      <c r="D13" s="14">
        <v>67100917.000000015</v>
      </c>
      <c r="E13" s="14">
        <v>89900747.000000119</v>
      </c>
      <c r="F13" s="14">
        <v>25171434.000000015</v>
      </c>
      <c r="G13" s="14">
        <v>48665504.999999918</v>
      </c>
      <c r="H13" s="14">
        <v>74609362.99999994</v>
      </c>
      <c r="I13" s="14">
        <v>97411907.999999881</v>
      </c>
      <c r="J13" s="14">
        <v>26858471.999999993</v>
      </c>
      <c r="K13" s="14">
        <v>23041195</v>
      </c>
      <c r="L13" s="14">
        <f t="shared" si="0"/>
        <v>49899666.999999993</v>
      </c>
      <c r="M13" s="14">
        <v>24728945.000000004</v>
      </c>
      <c r="N13" s="14">
        <f t="shared" si="1"/>
        <v>74628612</v>
      </c>
      <c r="O13" s="14">
        <v>24802464.000000004</v>
      </c>
      <c r="P13" s="14">
        <f t="shared" si="2"/>
        <v>99431076</v>
      </c>
      <c r="Q13" s="14">
        <v>22071078</v>
      </c>
      <c r="R13" s="120">
        <f t="shared" si="3"/>
        <v>-17.824521067319068</v>
      </c>
      <c r="S13" s="120"/>
      <c r="T13" s="120"/>
      <c r="U13" s="120"/>
      <c r="V13" s="18"/>
    </row>
    <row r="14" spans="1:22" ht="15" customHeight="1">
      <c r="A14" s="13" t="s">
        <v>26</v>
      </c>
      <c r="B14" s="14">
        <v>23358223.000000007</v>
      </c>
      <c r="C14" s="14">
        <v>40324706.000000015</v>
      </c>
      <c r="D14" s="14">
        <v>62076230.000000015</v>
      </c>
      <c r="E14" s="14">
        <v>79092194.999999925</v>
      </c>
      <c r="F14" s="14">
        <v>19183579.000000011</v>
      </c>
      <c r="G14" s="14">
        <v>34035242.000000022</v>
      </c>
      <c r="H14" s="14">
        <v>58995540.00000003</v>
      </c>
      <c r="I14" s="14">
        <v>75782890.999999925</v>
      </c>
      <c r="J14" s="14">
        <v>23652227.000000011</v>
      </c>
      <c r="K14" s="14">
        <v>17020955.000000007</v>
      </c>
      <c r="L14" s="14">
        <f t="shared" si="0"/>
        <v>40673182.000000015</v>
      </c>
      <c r="M14" s="14">
        <v>22430177.000000011</v>
      </c>
      <c r="N14" s="14">
        <f t="shared" si="1"/>
        <v>63103359.00000003</v>
      </c>
      <c r="O14" s="14">
        <v>17740417.000000007</v>
      </c>
      <c r="P14" s="14">
        <f t="shared" si="2"/>
        <v>80843776.00000003</v>
      </c>
      <c r="Q14" s="14">
        <v>19574402</v>
      </c>
      <c r="R14" s="120">
        <f t="shared" si="3"/>
        <v>-17.240765531296518</v>
      </c>
      <c r="S14" s="120"/>
      <c r="T14" s="120"/>
      <c r="U14" s="120"/>
      <c r="V14" s="18"/>
    </row>
    <row r="15" spans="1:22" ht="15" customHeight="1">
      <c r="A15" s="13" t="s">
        <v>27</v>
      </c>
      <c r="B15" s="14">
        <v>4758835.9999999991</v>
      </c>
      <c r="C15" s="14">
        <v>14260767.999999996</v>
      </c>
      <c r="D15" s="14">
        <v>24295493.999999993</v>
      </c>
      <c r="E15" s="14">
        <v>31988793.00000003</v>
      </c>
      <c r="F15" s="14">
        <v>4727080.9999999991</v>
      </c>
      <c r="G15" s="14">
        <v>10419847.999999993</v>
      </c>
      <c r="H15" s="14">
        <v>18301584.999999981</v>
      </c>
      <c r="I15" s="14">
        <v>26919759</v>
      </c>
      <c r="J15" s="14">
        <v>5782736.9999999898</v>
      </c>
      <c r="K15" s="14">
        <v>8132996.9999999963</v>
      </c>
      <c r="L15" s="14">
        <f t="shared" si="0"/>
        <v>13915733.999999985</v>
      </c>
      <c r="M15" s="14">
        <v>9473150</v>
      </c>
      <c r="N15" s="14">
        <f t="shared" si="1"/>
        <v>23388883.999999985</v>
      </c>
      <c r="O15" s="14">
        <v>9638307.0000000075</v>
      </c>
      <c r="P15" s="14">
        <f t="shared" si="2"/>
        <v>33027190.999999993</v>
      </c>
      <c r="Q15" s="14">
        <v>5160444</v>
      </c>
      <c r="R15" s="120">
        <f t="shared" si="3"/>
        <v>-10.761219125130381</v>
      </c>
      <c r="S15" s="120"/>
      <c r="T15" s="120"/>
      <c r="U15" s="120"/>
      <c r="V15" s="18"/>
    </row>
    <row r="16" spans="1:22" ht="15" customHeight="1">
      <c r="A16" s="13" t="s">
        <v>28</v>
      </c>
      <c r="B16" s="14">
        <v>3424725.0000000005</v>
      </c>
      <c r="C16" s="14">
        <v>8114932.9999999981</v>
      </c>
      <c r="D16" s="14">
        <v>12351905.999999998</v>
      </c>
      <c r="E16" s="14">
        <v>16595478.000000009</v>
      </c>
      <c r="F16" s="14">
        <v>4993511.0000000019</v>
      </c>
      <c r="G16" s="14">
        <v>9424251.9999999981</v>
      </c>
      <c r="H16" s="14">
        <v>13017885.000000002</v>
      </c>
      <c r="I16" s="14">
        <v>16958293.999999989</v>
      </c>
      <c r="J16" s="14">
        <v>4515233.0000000019</v>
      </c>
      <c r="K16" s="14">
        <v>4877506.0000000047</v>
      </c>
      <c r="L16" s="14">
        <f t="shared" si="0"/>
        <v>9392739.0000000075</v>
      </c>
      <c r="M16" s="14">
        <v>4301587.9999999991</v>
      </c>
      <c r="N16" s="14">
        <f t="shared" si="1"/>
        <v>13694327.000000007</v>
      </c>
      <c r="O16" s="14">
        <v>4643690.0000000028</v>
      </c>
      <c r="P16" s="14">
        <f t="shared" si="2"/>
        <v>18338017.000000011</v>
      </c>
      <c r="Q16" s="14">
        <v>4224404</v>
      </c>
      <c r="R16" s="120">
        <f t="shared" si="3"/>
        <v>-6.4410629528974823</v>
      </c>
      <c r="S16" s="120"/>
      <c r="T16" s="120"/>
      <c r="U16" s="120"/>
      <c r="V16" s="18"/>
    </row>
    <row r="17" spans="1:22" ht="15" customHeight="1">
      <c r="A17" s="13" t="s">
        <v>29</v>
      </c>
      <c r="B17" s="14">
        <v>5338049.0000000047</v>
      </c>
      <c r="C17" s="14">
        <v>10304776.000000009</v>
      </c>
      <c r="D17" s="14">
        <v>14537412.000000007</v>
      </c>
      <c r="E17" s="14">
        <v>18945547.000000011</v>
      </c>
      <c r="F17" s="14">
        <v>4850462.9999999991</v>
      </c>
      <c r="G17" s="14">
        <v>10063494.999999993</v>
      </c>
      <c r="H17" s="14">
        <v>14183180.999999978</v>
      </c>
      <c r="I17" s="14">
        <v>19593949.000000015</v>
      </c>
      <c r="J17" s="14">
        <v>4366361.9999999953</v>
      </c>
      <c r="K17" s="14">
        <v>4344486.9999999991</v>
      </c>
      <c r="L17" s="14">
        <f t="shared" si="0"/>
        <v>8710848.9999999944</v>
      </c>
      <c r="M17" s="14">
        <v>4452595</v>
      </c>
      <c r="N17" s="14">
        <f t="shared" si="1"/>
        <v>13163443.999999994</v>
      </c>
      <c r="O17" s="14">
        <v>5906815.9999999991</v>
      </c>
      <c r="P17" s="14">
        <f t="shared" si="2"/>
        <v>19070259.999999993</v>
      </c>
      <c r="Q17" s="14">
        <v>5074606</v>
      </c>
      <c r="R17" s="120">
        <f t="shared" si="3"/>
        <v>16.220459961863128</v>
      </c>
      <c r="S17" s="120"/>
      <c r="T17" s="120"/>
      <c r="U17" s="120"/>
      <c r="V17" s="18"/>
    </row>
    <row r="18" spans="1:22" ht="15" customHeight="1">
      <c r="A18" s="13" t="s">
        <v>30</v>
      </c>
      <c r="B18" s="14">
        <v>10171459.000000006</v>
      </c>
      <c r="C18" s="14">
        <v>21156666.000000007</v>
      </c>
      <c r="D18" s="14">
        <v>29908196.000000015</v>
      </c>
      <c r="E18" s="14">
        <v>39817276.000000045</v>
      </c>
      <c r="F18" s="14">
        <v>11799545.999999998</v>
      </c>
      <c r="G18" s="14">
        <v>22311403.000000004</v>
      </c>
      <c r="H18" s="14">
        <v>33748224.999999948</v>
      </c>
      <c r="I18" s="14">
        <v>46175925.999999955</v>
      </c>
      <c r="J18" s="14">
        <v>11175815.000000009</v>
      </c>
      <c r="K18" s="14">
        <v>11020349.999999996</v>
      </c>
      <c r="L18" s="14">
        <f t="shared" si="0"/>
        <v>22196165.000000007</v>
      </c>
      <c r="M18" s="14">
        <v>9421473</v>
      </c>
      <c r="N18" s="14">
        <f t="shared" si="1"/>
        <v>31617638.000000007</v>
      </c>
      <c r="O18" s="14">
        <v>10728247.000000002</v>
      </c>
      <c r="P18" s="14">
        <f t="shared" si="2"/>
        <v>42345885.000000007</v>
      </c>
      <c r="Q18" s="14">
        <v>10404056</v>
      </c>
      <c r="R18" s="120">
        <f t="shared" si="3"/>
        <v>-6.9056171742285244</v>
      </c>
      <c r="S18" s="120"/>
      <c r="T18" s="120"/>
      <c r="U18" s="120"/>
      <c r="V18" s="18"/>
    </row>
    <row r="19" spans="1:22" ht="15" customHeight="1">
      <c r="A19" s="13" t="s">
        <v>31</v>
      </c>
      <c r="B19" s="14">
        <v>25548346.999999985</v>
      </c>
      <c r="C19" s="14">
        <v>52447939.999999985</v>
      </c>
      <c r="D19" s="14">
        <v>79586728.99999997</v>
      </c>
      <c r="E19" s="14">
        <v>108404472.99999997</v>
      </c>
      <c r="F19" s="14">
        <v>28182247.999999996</v>
      </c>
      <c r="G19" s="14">
        <v>58348955.999999888</v>
      </c>
      <c r="H19" s="14">
        <v>85137326.999999821</v>
      </c>
      <c r="I19" s="14">
        <v>114155211</v>
      </c>
      <c r="J19" s="14">
        <v>25618776.999999989</v>
      </c>
      <c r="K19" s="14">
        <v>27052608.000000011</v>
      </c>
      <c r="L19" s="14">
        <f t="shared" si="0"/>
        <v>52671385</v>
      </c>
      <c r="M19" s="14">
        <v>25199150.999999959</v>
      </c>
      <c r="N19" s="14">
        <f t="shared" si="1"/>
        <v>77870535.999999955</v>
      </c>
      <c r="O19" s="14">
        <v>27157200.00000003</v>
      </c>
      <c r="P19" s="14">
        <f t="shared" si="2"/>
        <v>105027735.99999999</v>
      </c>
      <c r="Q19" s="14">
        <v>49050576</v>
      </c>
      <c r="R19" s="120">
        <f t="shared" si="3"/>
        <v>91.463378599220505</v>
      </c>
      <c r="S19" s="120"/>
      <c r="T19" s="120"/>
      <c r="U19" s="120"/>
      <c r="V19" s="18"/>
    </row>
    <row r="20" spans="1:22" ht="15" customHeight="1">
      <c r="A20" s="13" t="s">
        <v>32</v>
      </c>
      <c r="B20" s="14">
        <v>166326998.99999976</v>
      </c>
      <c r="C20" s="14">
        <v>374195779.9999997</v>
      </c>
      <c r="D20" s="14">
        <v>526408246.99999994</v>
      </c>
      <c r="E20" s="14">
        <v>657594514.00000072</v>
      </c>
      <c r="F20" s="14">
        <v>174787344.99999982</v>
      </c>
      <c r="G20" s="14">
        <v>381885164.99999958</v>
      </c>
      <c r="H20" s="14">
        <v>571992069.00000024</v>
      </c>
      <c r="I20" s="14">
        <v>750075594.00000048</v>
      </c>
      <c r="J20" s="14">
        <v>186835583.99999973</v>
      </c>
      <c r="K20" s="14">
        <v>212952252.99999964</v>
      </c>
      <c r="L20" s="14">
        <f t="shared" si="0"/>
        <v>399787836.9999994</v>
      </c>
      <c r="M20" s="14">
        <v>173262094.00000024</v>
      </c>
      <c r="N20" s="14">
        <f t="shared" si="1"/>
        <v>573049930.99999964</v>
      </c>
      <c r="O20" s="14">
        <v>167160039.00000012</v>
      </c>
      <c r="P20" s="14">
        <f t="shared" si="2"/>
        <v>740209969.99999976</v>
      </c>
      <c r="Q20" s="14">
        <v>222179340</v>
      </c>
      <c r="R20" s="120">
        <f t="shared" si="3"/>
        <v>18.917036703244023</v>
      </c>
      <c r="S20" s="120"/>
      <c r="T20" s="120"/>
      <c r="U20" s="120"/>
      <c r="V20" s="18"/>
    </row>
    <row r="21" spans="1:22" ht="15" customHeight="1">
      <c r="A21" s="13" t="s">
        <v>33</v>
      </c>
      <c r="B21" s="14">
        <v>25551490.000000037</v>
      </c>
      <c r="C21" s="14">
        <v>54542181.000000045</v>
      </c>
      <c r="D21" s="14">
        <v>78867556.00000006</v>
      </c>
      <c r="E21" s="14">
        <v>105044714.99999994</v>
      </c>
      <c r="F21" s="14">
        <v>29196403.999999989</v>
      </c>
      <c r="G21" s="14">
        <v>57300065</v>
      </c>
      <c r="H21" s="14">
        <v>83998519.000000075</v>
      </c>
      <c r="I21" s="14">
        <v>113520148.99999997</v>
      </c>
      <c r="J21" s="14">
        <v>29096521.999999955</v>
      </c>
      <c r="K21" s="14">
        <v>30751148.000000026</v>
      </c>
      <c r="L21" s="14">
        <f t="shared" si="0"/>
        <v>59847669.999999985</v>
      </c>
      <c r="M21" s="14">
        <v>29605217.999999993</v>
      </c>
      <c r="N21" s="14">
        <f t="shared" si="1"/>
        <v>89452887.99999997</v>
      </c>
      <c r="O21" s="14">
        <v>27907923.000000052</v>
      </c>
      <c r="P21" s="14">
        <f t="shared" si="2"/>
        <v>117360811.00000003</v>
      </c>
      <c r="Q21" s="14">
        <v>30922020</v>
      </c>
      <c r="R21" s="120">
        <f t="shared" si="3"/>
        <v>6.2739388577096804</v>
      </c>
      <c r="S21" s="120"/>
      <c r="T21" s="120"/>
      <c r="U21" s="120"/>
      <c r="V21" s="18"/>
    </row>
    <row r="22" spans="1:22" ht="15" customHeight="1">
      <c r="A22" s="13" t="s">
        <v>34</v>
      </c>
      <c r="B22" s="14">
        <v>12160665.000000009</v>
      </c>
      <c r="C22" s="14">
        <v>26580123.000000015</v>
      </c>
      <c r="D22" s="14">
        <v>38478999.000000015</v>
      </c>
      <c r="E22" s="14">
        <v>47903008.999999985</v>
      </c>
      <c r="F22" s="14">
        <v>9295358.9999999963</v>
      </c>
      <c r="G22" s="14">
        <v>20327691.000000004</v>
      </c>
      <c r="H22" s="14">
        <v>30051681.000000045</v>
      </c>
      <c r="I22" s="14">
        <v>39438119.000000075</v>
      </c>
      <c r="J22" s="14">
        <v>8901049.9999999963</v>
      </c>
      <c r="K22" s="14">
        <v>8978456.9999999907</v>
      </c>
      <c r="L22" s="14">
        <f t="shared" si="0"/>
        <v>17879506.999999985</v>
      </c>
      <c r="M22" s="14">
        <v>8737948.0000000112</v>
      </c>
      <c r="N22" s="14">
        <f t="shared" si="1"/>
        <v>26617454.999999996</v>
      </c>
      <c r="O22" s="14">
        <v>7845078</v>
      </c>
      <c r="P22" s="14">
        <f t="shared" si="2"/>
        <v>34462533</v>
      </c>
      <c r="Q22" s="14">
        <v>7913367</v>
      </c>
      <c r="R22" s="120">
        <f t="shared" si="3"/>
        <v>-11.096252689289429</v>
      </c>
      <c r="S22" s="120"/>
      <c r="T22" s="120"/>
      <c r="U22" s="120"/>
      <c r="V22" s="18"/>
    </row>
    <row r="23" spans="1:22" ht="15" customHeight="1">
      <c r="A23" s="13" t="s">
        <v>35</v>
      </c>
      <c r="B23" s="14">
        <v>144977</v>
      </c>
      <c r="C23" s="14">
        <v>407709.00000000006</v>
      </c>
      <c r="D23" s="14">
        <v>601718</v>
      </c>
      <c r="E23" s="14">
        <v>823549.00000000012</v>
      </c>
      <c r="F23" s="14">
        <v>224543</v>
      </c>
      <c r="G23" s="14">
        <v>387272.99999999988</v>
      </c>
      <c r="H23" s="14">
        <v>501087.99999999988</v>
      </c>
      <c r="I23" s="14">
        <v>821642.99999999953</v>
      </c>
      <c r="J23" s="14">
        <v>217461.99999999994</v>
      </c>
      <c r="K23" s="14">
        <v>181045.00000000003</v>
      </c>
      <c r="L23" s="14">
        <f t="shared" si="0"/>
        <v>398507</v>
      </c>
      <c r="M23" s="14">
        <v>187725</v>
      </c>
      <c r="N23" s="14">
        <f t="shared" si="1"/>
        <v>586232</v>
      </c>
      <c r="O23" s="14">
        <v>204584.99999999994</v>
      </c>
      <c r="P23" s="14">
        <f t="shared" si="2"/>
        <v>790817</v>
      </c>
      <c r="Q23" s="14">
        <v>108129</v>
      </c>
      <c r="R23" s="120">
        <f t="shared" si="3"/>
        <v>-50.276829974892152</v>
      </c>
      <c r="S23" s="120"/>
      <c r="T23" s="120"/>
      <c r="U23" s="120"/>
      <c r="V23" s="18"/>
    </row>
    <row r="24" spans="1:22" ht="15" customHeight="1">
      <c r="A24" s="13" t="s">
        <v>36</v>
      </c>
      <c r="B24" s="14">
        <v>89241453.00000006</v>
      </c>
      <c r="C24" s="14">
        <v>160638362.00000018</v>
      </c>
      <c r="D24" s="14">
        <v>269802891.00000036</v>
      </c>
      <c r="E24" s="14">
        <v>355370685.99999982</v>
      </c>
      <c r="F24" s="14">
        <v>107391091.00000006</v>
      </c>
      <c r="G24" s="14">
        <v>207278706.00000006</v>
      </c>
      <c r="H24" s="14">
        <v>319923523.00000083</v>
      </c>
      <c r="I24" s="14">
        <v>402461366.00000024</v>
      </c>
      <c r="J24" s="14">
        <v>94111977.000000104</v>
      </c>
      <c r="K24" s="14">
        <v>79187837.999999896</v>
      </c>
      <c r="L24" s="14">
        <f t="shared" si="0"/>
        <v>173299815</v>
      </c>
      <c r="M24" s="14">
        <v>85028143.99999994</v>
      </c>
      <c r="N24" s="14">
        <f t="shared" si="1"/>
        <v>258327958.99999994</v>
      </c>
      <c r="O24" s="14">
        <v>72342155.00000003</v>
      </c>
      <c r="P24" s="14">
        <f t="shared" si="2"/>
        <v>330670114</v>
      </c>
      <c r="Q24" s="14">
        <v>63396428</v>
      </c>
      <c r="R24" s="120">
        <f t="shared" si="3"/>
        <v>-32.637237022446214</v>
      </c>
      <c r="S24" s="120"/>
      <c r="T24" s="120"/>
      <c r="U24" s="120"/>
      <c r="V24" s="18"/>
    </row>
    <row r="25" spans="1:22" ht="15" customHeight="1">
      <c r="A25" s="13" t="s">
        <v>37</v>
      </c>
      <c r="B25" s="14">
        <v>30686924.000000004</v>
      </c>
      <c r="C25" s="14">
        <v>67640053</v>
      </c>
      <c r="D25" s="14">
        <v>98606065.000000045</v>
      </c>
      <c r="E25" s="14">
        <v>144409286.9999997</v>
      </c>
      <c r="F25" s="14">
        <v>56288483.000000015</v>
      </c>
      <c r="G25" s="14">
        <v>86645890.000000045</v>
      </c>
      <c r="H25" s="14">
        <v>145686988.00000015</v>
      </c>
      <c r="I25" s="14">
        <v>176526162.99999964</v>
      </c>
      <c r="J25" s="14">
        <v>32346112.999999978</v>
      </c>
      <c r="K25" s="14">
        <v>33555411.999999963</v>
      </c>
      <c r="L25" s="14">
        <f t="shared" si="0"/>
        <v>65901524.99999994</v>
      </c>
      <c r="M25" s="14">
        <v>25783596.000000015</v>
      </c>
      <c r="N25" s="14">
        <f t="shared" si="1"/>
        <v>91685120.999999955</v>
      </c>
      <c r="O25" s="14">
        <v>28420506.00000003</v>
      </c>
      <c r="P25" s="14">
        <f t="shared" si="2"/>
        <v>120105626.99999999</v>
      </c>
      <c r="Q25" s="14">
        <v>26052567</v>
      </c>
      <c r="R25" s="120">
        <f t="shared" si="3"/>
        <v>-19.456884974092503</v>
      </c>
      <c r="S25" s="120"/>
      <c r="T25" s="120"/>
      <c r="U25" s="120"/>
      <c r="V25" s="18"/>
    </row>
    <row r="26" spans="1:22" ht="15" customHeight="1">
      <c r="A26" s="13" t="s">
        <v>38</v>
      </c>
      <c r="B26" s="14">
        <v>18914481.999999996</v>
      </c>
      <c r="C26" s="14">
        <v>38616430.99999997</v>
      </c>
      <c r="D26" s="14">
        <v>63823853.999999993</v>
      </c>
      <c r="E26" s="14">
        <v>93240384.000000089</v>
      </c>
      <c r="F26" s="14">
        <v>20339235.000000011</v>
      </c>
      <c r="G26" s="14">
        <v>46533019.999999963</v>
      </c>
      <c r="H26" s="14">
        <v>71317247.999999866</v>
      </c>
      <c r="I26" s="14">
        <v>97697037.99999997</v>
      </c>
      <c r="J26" s="14">
        <v>26150175.999999985</v>
      </c>
      <c r="K26" s="14">
        <v>35469469.999999978</v>
      </c>
      <c r="L26" s="14">
        <f t="shared" si="0"/>
        <v>61619645.999999963</v>
      </c>
      <c r="M26" s="14">
        <v>36571337.999999993</v>
      </c>
      <c r="N26" s="14">
        <f t="shared" si="1"/>
        <v>98190983.999999955</v>
      </c>
      <c r="O26" s="14">
        <v>40174790</v>
      </c>
      <c r="P26" s="14">
        <f t="shared" si="2"/>
        <v>138365773.99999994</v>
      </c>
      <c r="Q26" s="14">
        <v>23307407</v>
      </c>
      <c r="R26" s="120">
        <f t="shared" si="3"/>
        <v>-10.870936394462461</v>
      </c>
      <c r="S26" s="120"/>
      <c r="T26" s="120"/>
      <c r="U26" s="120"/>
      <c r="V26" s="18"/>
    </row>
    <row r="27" spans="1:22" ht="15" customHeight="1">
      <c r="A27" s="13" t="s">
        <v>39</v>
      </c>
      <c r="B27" s="14">
        <v>1157593.0000000002</v>
      </c>
      <c r="C27" s="14">
        <v>2683320.0000000005</v>
      </c>
      <c r="D27" s="14">
        <v>3571968.0000000009</v>
      </c>
      <c r="E27" s="14">
        <v>4598654.9999999944</v>
      </c>
      <c r="F27" s="14">
        <v>1480288.0000000007</v>
      </c>
      <c r="G27" s="14">
        <v>2430502.0000000009</v>
      </c>
      <c r="H27" s="14">
        <v>3128842.0000000009</v>
      </c>
      <c r="I27" s="14">
        <v>3876296.0000000005</v>
      </c>
      <c r="J27" s="14">
        <v>781082.99999999977</v>
      </c>
      <c r="K27" s="14">
        <v>897191.99999999977</v>
      </c>
      <c r="L27" s="14">
        <f t="shared" si="0"/>
        <v>1678274.9999999995</v>
      </c>
      <c r="M27" s="14">
        <v>822120.00000000047</v>
      </c>
      <c r="N27" s="14">
        <f t="shared" si="1"/>
        <v>2500395</v>
      </c>
      <c r="O27" s="14">
        <v>881940.99999999988</v>
      </c>
      <c r="P27" s="14">
        <f t="shared" si="2"/>
        <v>3382336</v>
      </c>
      <c r="Q27" s="14">
        <v>854972</v>
      </c>
      <c r="R27" s="120">
        <f t="shared" si="3"/>
        <v>9.4598141298684197</v>
      </c>
      <c r="S27" s="120"/>
      <c r="T27" s="120"/>
      <c r="U27" s="120"/>
      <c r="V27" s="18"/>
    </row>
    <row r="28" spans="1:22" ht="15" customHeight="1">
      <c r="A28" s="13" t="s">
        <v>40</v>
      </c>
      <c r="B28" s="14">
        <v>34128721.000000022</v>
      </c>
      <c r="C28" s="14">
        <v>61197935.000000015</v>
      </c>
      <c r="D28" s="14">
        <v>86575403.00000006</v>
      </c>
      <c r="E28" s="14">
        <v>115303583.99999994</v>
      </c>
      <c r="F28" s="14">
        <v>30716149.999999981</v>
      </c>
      <c r="G28" s="14">
        <v>66200462.000000067</v>
      </c>
      <c r="H28" s="14">
        <v>100389059.99999994</v>
      </c>
      <c r="I28" s="14">
        <v>149614894.99999982</v>
      </c>
      <c r="J28" s="14">
        <v>43624441.999999978</v>
      </c>
      <c r="K28" s="14">
        <v>41390719.999999993</v>
      </c>
      <c r="L28" s="14">
        <f t="shared" si="0"/>
        <v>85015161.99999997</v>
      </c>
      <c r="M28" s="14">
        <v>35122993.000000045</v>
      </c>
      <c r="N28" s="14">
        <f t="shared" si="1"/>
        <v>120138155.00000001</v>
      </c>
      <c r="O28" s="14">
        <v>27878663.999999985</v>
      </c>
      <c r="P28" s="14">
        <f t="shared" si="2"/>
        <v>148016819</v>
      </c>
      <c r="Q28" s="14">
        <v>44975236</v>
      </c>
      <c r="R28" s="120">
        <f t="shared" si="3"/>
        <v>3.0964155369598103</v>
      </c>
      <c r="S28" s="120"/>
      <c r="T28" s="120"/>
      <c r="U28" s="120"/>
      <c r="V28" s="18"/>
    </row>
    <row r="29" spans="1:22" ht="15" customHeight="1">
      <c r="A29" s="13" t="s">
        <v>41</v>
      </c>
      <c r="B29" s="14">
        <v>51423117.999999948</v>
      </c>
      <c r="C29" s="14">
        <v>114914568.00000009</v>
      </c>
      <c r="D29" s="14">
        <v>181452760.00000003</v>
      </c>
      <c r="E29" s="14">
        <v>251233008.00000089</v>
      </c>
      <c r="F29" s="14">
        <v>71460718.00000006</v>
      </c>
      <c r="G29" s="14">
        <v>132321116.00000006</v>
      </c>
      <c r="H29" s="14">
        <v>183540195.99999982</v>
      </c>
      <c r="I29" s="14">
        <v>248296961.0000008</v>
      </c>
      <c r="J29" s="14">
        <v>80470434.999999851</v>
      </c>
      <c r="K29" s="14">
        <v>63323693.999999918</v>
      </c>
      <c r="L29" s="14">
        <f t="shared" si="0"/>
        <v>143794128.99999976</v>
      </c>
      <c r="M29" s="14">
        <v>54048590.00000006</v>
      </c>
      <c r="N29" s="14">
        <f t="shared" si="1"/>
        <v>197842718.99999982</v>
      </c>
      <c r="O29" s="14">
        <v>86733582.000000119</v>
      </c>
      <c r="P29" s="14">
        <f t="shared" si="2"/>
        <v>284576300.99999994</v>
      </c>
      <c r="Q29" s="14">
        <v>72088138</v>
      </c>
      <c r="R29" s="120">
        <f t="shared" si="3"/>
        <v>-10.416616984858933</v>
      </c>
      <c r="S29" s="120"/>
      <c r="T29" s="120"/>
      <c r="U29" s="120"/>
      <c r="V29" s="18"/>
    </row>
    <row r="30" spans="1:22" ht="15" customHeight="1">
      <c r="A30" s="13" t="s">
        <v>42</v>
      </c>
      <c r="B30" s="14">
        <v>84685131.000000045</v>
      </c>
      <c r="C30" s="14">
        <v>146485518.00000006</v>
      </c>
      <c r="D30" s="14">
        <v>212714439.00000009</v>
      </c>
      <c r="E30" s="14">
        <v>303272866.99999946</v>
      </c>
      <c r="F30" s="14">
        <v>73750111.99999997</v>
      </c>
      <c r="G30" s="14">
        <v>144118028.99999997</v>
      </c>
      <c r="H30" s="14">
        <v>197317707.00000006</v>
      </c>
      <c r="I30" s="14">
        <v>260674746.00000003</v>
      </c>
      <c r="J30" s="14">
        <v>68111831.00000003</v>
      </c>
      <c r="K30" s="14">
        <v>53554731.999999985</v>
      </c>
      <c r="L30" s="14">
        <f t="shared" si="0"/>
        <v>121666563.00000001</v>
      </c>
      <c r="M30" s="14">
        <v>47322005.000000022</v>
      </c>
      <c r="N30" s="14">
        <f t="shared" si="1"/>
        <v>168988568.00000003</v>
      </c>
      <c r="O30" s="14">
        <v>48291933.999999985</v>
      </c>
      <c r="P30" s="14">
        <f t="shared" si="2"/>
        <v>217280502</v>
      </c>
      <c r="Q30" s="14">
        <v>54176576</v>
      </c>
      <c r="R30" s="120">
        <f t="shared" si="3"/>
        <v>-20.459375112085922</v>
      </c>
      <c r="S30" s="120"/>
      <c r="T30" s="120"/>
      <c r="U30" s="120"/>
      <c r="V30" s="18"/>
    </row>
    <row r="31" spans="1:22" ht="15" customHeight="1">
      <c r="A31" s="13" t="s">
        <v>43</v>
      </c>
      <c r="B31" s="14">
        <v>24006699</v>
      </c>
      <c r="C31" s="14">
        <v>50154601.999999985</v>
      </c>
      <c r="D31" s="14">
        <v>74810859</v>
      </c>
      <c r="E31" s="14">
        <v>98376065.00000003</v>
      </c>
      <c r="F31" s="14">
        <v>22345337.999999981</v>
      </c>
      <c r="G31" s="14">
        <v>49252223.000000052</v>
      </c>
      <c r="H31" s="14">
        <v>75954173.000000194</v>
      </c>
      <c r="I31" s="14">
        <v>99171972.999999955</v>
      </c>
      <c r="J31" s="14">
        <v>23784877.999999952</v>
      </c>
      <c r="K31" s="14">
        <v>21796510.999999993</v>
      </c>
      <c r="L31" s="14">
        <f t="shared" si="0"/>
        <v>45581388.99999994</v>
      </c>
      <c r="M31" s="14">
        <v>25112837.999999993</v>
      </c>
      <c r="N31" s="14">
        <f t="shared" si="1"/>
        <v>70694226.99999994</v>
      </c>
      <c r="O31" s="14">
        <v>22874797.000000015</v>
      </c>
      <c r="P31" s="14">
        <f t="shared" si="2"/>
        <v>93569023.999999955</v>
      </c>
      <c r="Q31" s="14">
        <v>18523144</v>
      </c>
      <c r="R31" s="120">
        <f t="shared" si="3"/>
        <v>-22.122182001521978</v>
      </c>
      <c r="S31" s="120"/>
      <c r="T31" s="120"/>
      <c r="U31" s="120"/>
      <c r="V31" s="18"/>
    </row>
    <row r="32" spans="1:22" ht="15" customHeight="1">
      <c r="A32" s="13" t="s">
        <v>5</v>
      </c>
      <c r="B32" s="14">
        <v>17114505</v>
      </c>
      <c r="C32" s="14">
        <v>34482804</v>
      </c>
      <c r="D32" s="14">
        <v>54018024</v>
      </c>
      <c r="E32" s="14">
        <v>74417624.00000003</v>
      </c>
      <c r="F32" s="14">
        <v>28318121.000000011</v>
      </c>
      <c r="G32" s="14">
        <v>58118258.999999985</v>
      </c>
      <c r="H32" s="14">
        <v>86175007.000000015</v>
      </c>
      <c r="I32" s="14">
        <v>116674200.99999996</v>
      </c>
      <c r="J32" s="14">
        <v>30860652.000000004</v>
      </c>
      <c r="K32" s="14">
        <v>29615982.000000011</v>
      </c>
      <c r="L32" s="14">
        <f t="shared" si="0"/>
        <v>60476634.000000015</v>
      </c>
      <c r="M32" s="14">
        <v>27708107.999999996</v>
      </c>
      <c r="N32" s="14">
        <f t="shared" si="1"/>
        <v>88184742.000000015</v>
      </c>
      <c r="O32" s="14">
        <v>27359702</v>
      </c>
      <c r="P32" s="14">
        <f t="shared" si="2"/>
        <v>115544444.00000001</v>
      </c>
      <c r="Q32" s="14">
        <v>21431867</v>
      </c>
      <c r="R32" s="120">
        <f t="shared" si="3"/>
        <v>-30.552773155926843</v>
      </c>
      <c r="S32" s="120"/>
      <c r="T32" s="120"/>
      <c r="U32" s="120"/>
      <c r="V32" s="18"/>
    </row>
    <row r="33" spans="1:21" ht="15" customHeight="1">
      <c r="A33" s="15" t="s">
        <v>6</v>
      </c>
      <c r="B33" s="9">
        <f>SUM(B5:B32)</f>
        <v>1345003258.9999993</v>
      </c>
      <c r="C33" s="9">
        <f t="shared" ref="C33:I33" si="4">SUM(C5:C32)</f>
        <v>2795374682.9999995</v>
      </c>
      <c r="D33" s="9">
        <f t="shared" si="4"/>
        <v>4326498951</v>
      </c>
      <c r="E33" s="9">
        <f t="shared" si="4"/>
        <v>5695182932.0000029</v>
      </c>
      <c r="F33" s="9">
        <f t="shared" si="4"/>
        <v>1517145268.9999998</v>
      </c>
      <c r="G33" s="9">
        <f t="shared" si="4"/>
        <v>2999468082</v>
      </c>
      <c r="H33" s="9">
        <f t="shared" si="4"/>
        <v>4491519046</v>
      </c>
      <c r="I33" s="9">
        <f t="shared" si="4"/>
        <v>5905737246.999999</v>
      </c>
      <c r="J33" s="9">
        <f>SUM(J5:J32)</f>
        <v>1475396198.9999995</v>
      </c>
      <c r="K33" s="9">
        <f t="shared" ref="K33:Q33" si="5">SUM(K5:K32)</f>
        <v>1257846919.9999993</v>
      </c>
      <c r="L33" s="9">
        <f t="shared" si="5"/>
        <v>2733243118.999999</v>
      </c>
      <c r="M33" s="9">
        <f t="shared" si="5"/>
        <v>1376823034</v>
      </c>
      <c r="N33" s="9">
        <f t="shared" si="5"/>
        <v>4110066152.999999</v>
      </c>
      <c r="O33" s="9">
        <f t="shared" si="5"/>
        <v>1275896478</v>
      </c>
      <c r="P33" s="9">
        <f t="shared" si="5"/>
        <v>5385962630.999999</v>
      </c>
      <c r="Q33" s="9">
        <f t="shared" si="5"/>
        <v>1188247189</v>
      </c>
      <c r="R33" s="167">
        <f t="shared" si="3"/>
        <v>-19.462501678845641</v>
      </c>
      <c r="S33" s="167"/>
      <c r="T33" s="167"/>
      <c r="U33" s="167"/>
    </row>
    <row r="34" spans="1:21" ht="12.75" customHeight="1"/>
    <row r="35" spans="1:21" ht="12.75" customHeight="1">
      <c r="A35" s="10" t="s">
        <v>47</v>
      </c>
    </row>
    <row r="36" spans="1:21" ht="12.75" customHeight="1">
      <c r="A36" s="10" t="s">
        <v>45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6"/>
    </row>
    <row r="37" spans="1:21" ht="12.75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6"/>
    </row>
    <row r="38" spans="1:21" ht="12.75" customHeight="1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6"/>
    </row>
    <row r="39" spans="1:21" ht="12.75" customHeight="1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6"/>
    </row>
    <row r="40" spans="1:21" ht="12.75" customHeight="1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6"/>
    </row>
    <row r="41" spans="1:21" ht="12.75" customHeight="1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6"/>
    </row>
    <row r="42" spans="1:21" ht="12.75" customHeight="1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6"/>
    </row>
    <row r="43" spans="1:21" ht="12.75" customHeight="1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6"/>
    </row>
    <row r="44" spans="1:21" ht="12.75" customHeight="1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6"/>
    </row>
    <row r="45" spans="1:21" ht="12.75" customHeight="1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6"/>
    </row>
    <row r="46" spans="1:21" ht="12.75" customHeight="1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6"/>
    </row>
    <row r="47" spans="1:21" ht="12.75" customHeight="1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6"/>
    </row>
    <row r="48" spans="1:21" ht="12.75" customHeight="1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6"/>
    </row>
    <row r="49" spans="2:21" ht="12.75" customHeight="1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6"/>
    </row>
    <row r="50" spans="2:21" ht="12.75" customHeight="1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6"/>
    </row>
    <row r="51" spans="2:21" ht="12.75" customHeight="1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7"/>
      <c r="S51" s="17"/>
      <c r="T51" s="17"/>
      <c r="U51" s="16"/>
    </row>
    <row r="52" spans="2:21" ht="12.75" customHeight="1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7"/>
      <c r="S52" s="17"/>
      <c r="T52" s="17"/>
      <c r="U52" s="16"/>
    </row>
    <row r="53" spans="2:21" ht="12.75" customHeight="1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7"/>
      <c r="S53" s="17"/>
      <c r="T53" s="17"/>
      <c r="U53" s="16"/>
    </row>
    <row r="54" spans="2:21" ht="12.75" customHeight="1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7"/>
      <c r="S54" s="17"/>
      <c r="T54" s="17"/>
      <c r="U54" s="16"/>
    </row>
    <row r="55" spans="2:21" ht="12.75" customHeight="1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7"/>
      <c r="S55" s="17"/>
      <c r="T55" s="17"/>
      <c r="U55" s="16"/>
    </row>
    <row r="56" spans="2:21" ht="12.75" customHeight="1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7"/>
      <c r="S56" s="17"/>
      <c r="T56" s="17"/>
      <c r="U56" s="16"/>
    </row>
    <row r="57" spans="2:21" ht="12.7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7"/>
      <c r="S57" s="17"/>
      <c r="T57" s="17"/>
      <c r="U57" s="16"/>
    </row>
    <row r="58" spans="2:21" ht="12.7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7"/>
      <c r="S58" s="17"/>
      <c r="T58" s="17"/>
      <c r="U58" s="16"/>
    </row>
    <row r="59" spans="2:21" ht="12.7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7"/>
      <c r="S59" s="17"/>
      <c r="T59" s="17"/>
      <c r="U59" s="16"/>
    </row>
    <row r="60" spans="2:21" ht="12.7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7"/>
      <c r="S60" s="17"/>
      <c r="T60" s="17"/>
      <c r="U60" s="16"/>
    </row>
    <row r="61" spans="2:21" ht="12.7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7"/>
      <c r="S61" s="17"/>
      <c r="T61" s="17"/>
      <c r="U61" s="16"/>
    </row>
    <row r="62" spans="2:21" ht="12.7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7"/>
      <c r="S62" s="17"/>
      <c r="T62" s="17"/>
      <c r="U62" s="16"/>
    </row>
    <row r="63" spans="2:21" ht="12.7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7"/>
      <c r="S63" s="17"/>
      <c r="T63" s="17"/>
      <c r="U63" s="16"/>
    </row>
    <row r="64" spans="2:21" ht="12.7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7"/>
      <c r="S64" s="17"/>
      <c r="T64" s="17"/>
      <c r="U64" s="16"/>
    </row>
    <row r="65" spans="2:21" ht="12.7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7"/>
      <c r="S65" s="17"/>
      <c r="T65" s="17"/>
      <c r="U65" s="16"/>
    </row>
    <row r="66" spans="2:21" ht="12.75" customHeight="1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7"/>
      <c r="S66" s="17"/>
      <c r="T66" s="17"/>
      <c r="U66" s="16"/>
    </row>
    <row r="67" spans="2:21" ht="12.75" customHeight="1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7"/>
      <c r="S67" s="17"/>
      <c r="T67" s="17"/>
      <c r="U67" s="16"/>
    </row>
    <row r="68" spans="2:21" ht="12.75" customHeight="1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7"/>
      <c r="S68" s="17"/>
      <c r="T68" s="17"/>
      <c r="U68" s="16"/>
    </row>
    <row r="69" spans="2:21" ht="12.75" customHeight="1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7"/>
      <c r="S69" s="17"/>
      <c r="T69" s="17"/>
      <c r="U69" s="16"/>
    </row>
    <row r="70" spans="2:21" ht="12.75" customHeight="1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7"/>
      <c r="S70" s="17"/>
      <c r="T70" s="17"/>
      <c r="U70" s="16"/>
    </row>
    <row r="71" spans="2:21" ht="12.75" customHeight="1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7"/>
      <c r="S71" s="17"/>
      <c r="T71" s="17"/>
      <c r="U71" s="16"/>
    </row>
    <row r="72" spans="2:21" ht="12.75" customHeight="1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7"/>
      <c r="S72" s="17"/>
      <c r="T72" s="17"/>
      <c r="U72" s="16"/>
    </row>
    <row r="73" spans="2:21" ht="12.75" customHeight="1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7"/>
      <c r="S73" s="17"/>
      <c r="T73" s="17"/>
      <c r="U73" s="16"/>
    </row>
    <row r="74" spans="2:21" ht="12.75" customHeight="1"/>
  </sheetData>
  <mergeCells count="2">
    <mergeCell ref="A3:A4"/>
    <mergeCell ref="B3:U3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4294967294" verticalDpi="4294967294" r:id="rId1"/>
  <ignoredErrors>
    <ignoredError sqref="L5:L32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V49"/>
  <sheetViews>
    <sheetView topLeftCell="A13" zoomScale="70" zoomScaleNormal="70" workbookViewId="0">
      <selection activeCell="A2" sqref="A2"/>
    </sheetView>
  </sheetViews>
  <sheetFormatPr defaultRowHeight="15" customHeight="1"/>
  <cols>
    <col min="1" max="1" width="41" style="10" customWidth="1"/>
    <col min="2" max="5" width="14.7109375" style="10" hidden="1" customWidth="1"/>
    <col min="6" max="6" width="14.7109375" style="10" bestFit="1" customWidth="1"/>
    <col min="7" max="7" width="15.7109375" style="10" customWidth="1"/>
    <col min="8" max="8" width="15.5703125" style="10" customWidth="1"/>
    <col min="9" max="10" width="15.28515625" style="10" customWidth="1"/>
    <col min="11" max="11" width="15.28515625" style="10" hidden="1" customWidth="1"/>
    <col min="12" max="12" width="15.28515625" style="10" customWidth="1"/>
    <col min="13" max="13" width="15.28515625" style="10" hidden="1" customWidth="1"/>
    <col min="14" max="14" width="15.28515625" style="10" customWidth="1"/>
    <col min="15" max="15" width="15.28515625" style="10" hidden="1" customWidth="1"/>
    <col min="16" max="17" width="15.28515625" style="10" customWidth="1"/>
    <col min="18" max="21" width="8.5703125" style="10" customWidth="1"/>
    <col min="22" max="16384" width="9.140625" style="11"/>
  </cols>
  <sheetData>
    <row r="1" spans="1:22" ht="15" customHeight="1">
      <c r="A1" s="1" t="str">
        <f>'Indice tavole'!C22</f>
        <v>Esportazioni cumulate per provincia e voce merceologica*. Anni 2017-2020. Valori in milioni di euro e variazioni percentuali rispetto all'anno precedente</v>
      </c>
    </row>
    <row r="2" spans="1:22" ht="15" customHeight="1">
      <c r="A2" s="256" t="s">
        <v>87</v>
      </c>
    </row>
    <row r="3" spans="1:22" ht="15" customHeight="1">
      <c r="A3" s="241" t="s">
        <v>4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42"/>
    </row>
    <row r="4" spans="1:22" ht="61.5" customHeight="1">
      <c r="A4" s="218"/>
      <c r="B4" s="67" t="s">
        <v>116</v>
      </c>
      <c r="C4" s="67" t="s">
        <v>117</v>
      </c>
      <c r="D4" s="67" t="s">
        <v>118</v>
      </c>
      <c r="E4" s="64" t="s">
        <v>567</v>
      </c>
      <c r="F4" s="56" t="s">
        <v>319</v>
      </c>
      <c r="G4" s="56" t="s">
        <v>320</v>
      </c>
      <c r="H4" s="56" t="s">
        <v>321</v>
      </c>
      <c r="I4" s="64" t="s">
        <v>568</v>
      </c>
      <c r="J4" s="56" t="s">
        <v>569</v>
      </c>
      <c r="K4" s="56" t="s">
        <v>571</v>
      </c>
      <c r="L4" s="56" t="s">
        <v>570</v>
      </c>
      <c r="M4" s="56" t="s">
        <v>580</v>
      </c>
      <c r="N4" s="56" t="s">
        <v>581</v>
      </c>
      <c r="O4" s="56" t="s">
        <v>596</v>
      </c>
      <c r="P4" s="56" t="s">
        <v>597</v>
      </c>
      <c r="Q4" s="56" t="s">
        <v>607</v>
      </c>
      <c r="R4" s="64" t="s">
        <v>120</v>
      </c>
      <c r="S4" s="64" t="s">
        <v>121</v>
      </c>
      <c r="T4" s="64" t="s">
        <v>582</v>
      </c>
      <c r="U4" s="64" t="s">
        <v>598</v>
      </c>
    </row>
    <row r="5" spans="1:22" ht="15" customHeight="1">
      <c r="A5" s="13" t="s">
        <v>17</v>
      </c>
      <c r="B5" s="14">
        <v>17408121.999999989</v>
      </c>
      <c r="C5" s="14">
        <v>37876416.999999993</v>
      </c>
      <c r="D5" s="14">
        <v>53630111.999999985</v>
      </c>
      <c r="E5" s="14">
        <v>68766432.999999955</v>
      </c>
      <c r="F5" s="14">
        <v>14322761.999999996</v>
      </c>
      <c r="G5" s="14">
        <v>37994388.000000022</v>
      </c>
      <c r="H5" s="14">
        <v>52229415.999999993</v>
      </c>
      <c r="I5" s="14">
        <v>67736887.99999997</v>
      </c>
      <c r="J5" s="14">
        <v>15349831.999999996</v>
      </c>
      <c r="K5" s="14">
        <v>23810196.999999989</v>
      </c>
      <c r="L5" s="14">
        <f>SUM(J5:K5)</f>
        <v>39160028.999999985</v>
      </c>
      <c r="M5" s="14">
        <v>17180617.999999989</v>
      </c>
      <c r="N5" s="14">
        <f>IF(SUM(L5:M5)=0," ",SUM(L5:M5))</f>
        <v>56340646.99999997</v>
      </c>
      <c r="O5" s="14">
        <v>15979072.999999994</v>
      </c>
      <c r="P5" s="14">
        <f>IF(SUM(N5:O5)=0," ",SUM(N5:O5))</f>
        <v>72319719.99999997</v>
      </c>
      <c r="Q5" s="14">
        <v>17000621</v>
      </c>
      <c r="R5" s="120">
        <f>Q5/J5*100-100</f>
        <v>10.754443436253908</v>
      </c>
      <c r="S5" s="120"/>
      <c r="T5" s="120"/>
      <c r="U5" s="120"/>
    </row>
    <row r="6" spans="1:22" ht="15" customHeight="1">
      <c r="A6" s="13" t="s">
        <v>18</v>
      </c>
      <c r="B6" s="14">
        <v>521286.00000000006</v>
      </c>
      <c r="C6" s="14">
        <v>1480590.0000000002</v>
      </c>
      <c r="D6" s="14">
        <v>2159546</v>
      </c>
      <c r="E6" s="14">
        <v>7943128</v>
      </c>
      <c r="F6" s="14">
        <v>464212</v>
      </c>
      <c r="G6" s="14">
        <v>1014659</v>
      </c>
      <c r="H6" s="14">
        <v>1282510.0000000002</v>
      </c>
      <c r="I6" s="14">
        <v>1800250.9999999991</v>
      </c>
      <c r="J6" s="14">
        <v>506806.99999999994</v>
      </c>
      <c r="K6" s="14">
        <v>597690.99999999988</v>
      </c>
      <c r="L6" s="14">
        <f t="shared" ref="L6:L32" si="0">SUM(J6:K6)</f>
        <v>1104497.9999999998</v>
      </c>
      <c r="M6" s="14">
        <v>888951.00000000023</v>
      </c>
      <c r="N6" s="14">
        <f t="shared" ref="N6:N32" si="1">IF(SUM(L6:M6)=0," ",SUM(L6:M6))</f>
        <v>1993449</v>
      </c>
      <c r="O6" s="14">
        <v>1115016.9999999998</v>
      </c>
      <c r="P6" s="14">
        <f t="shared" ref="P6:P32" si="2">IF(SUM(N6:O6)=0," ",SUM(N6:O6))</f>
        <v>3108466</v>
      </c>
      <c r="Q6" s="14">
        <v>806015</v>
      </c>
      <c r="R6" s="120">
        <f t="shared" ref="R6:R32" si="3">Q6/J6*100-100</f>
        <v>59.037858593113356</v>
      </c>
      <c r="S6" s="120"/>
      <c r="T6" s="120"/>
      <c r="U6" s="120"/>
    </row>
    <row r="7" spans="1:22" ht="15" customHeight="1">
      <c r="A7" s="13" t="s">
        <v>19</v>
      </c>
      <c r="B7" s="14">
        <v>31996165</v>
      </c>
      <c r="C7" s="14">
        <v>71937508</v>
      </c>
      <c r="D7" s="14">
        <v>127940308.00000001</v>
      </c>
      <c r="E7" s="14">
        <v>178721573.00000006</v>
      </c>
      <c r="F7" s="14">
        <v>31095999</v>
      </c>
      <c r="G7" s="14">
        <v>86039005</v>
      </c>
      <c r="H7" s="14">
        <v>154434888.99999997</v>
      </c>
      <c r="I7" s="14">
        <v>229523237</v>
      </c>
      <c r="J7" s="14">
        <v>40970051.999999993</v>
      </c>
      <c r="K7" s="14">
        <v>59471472.999999985</v>
      </c>
      <c r="L7" s="14">
        <f t="shared" si="0"/>
        <v>100441524.99999997</v>
      </c>
      <c r="M7" s="14">
        <v>57253382.000000015</v>
      </c>
      <c r="N7" s="14">
        <f t="shared" si="1"/>
        <v>157694907</v>
      </c>
      <c r="O7" s="14">
        <v>50410291</v>
      </c>
      <c r="P7" s="14">
        <f t="shared" si="2"/>
        <v>208105198</v>
      </c>
      <c r="Q7" s="14">
        <v>34355448</v>
      </c>
      <c r="R7" s="120">
        <f t="shared" si="3"/>
        <v>-16.144973406428662</v>
      </c>
      <c r="S7" s="120"/>
      <c r="T7" s="120"/>
      <c r="U7" s="120"/>
    </row>
    <row r="8" spans="1:22" ht="15" customHeight="1">
      <c r="A8" s="13" t="s">
        <v>20</v>
      </c>
      <c r="B8" s="14">
        <v>61025172.000000067</v>
      </c>
      <c r="C8" s="14">
        <v>121759053.00000013</v>
      </c>
      <c r="D8" s="14">
        <v>179408333.00000021</v>
      </c>
      <c r="E8" s="14">
        <v>237453720.99999985</v>
      </c>
      <c r="F8" s="14">
        <v>59815134</v>
      </c>
      <c r="G8" s="14">
        <v>118210332.99999991</v>
      </c>
      <c r="H8" s="14">
        <v>184095343.99999982</v>
      </c>
      <c r="I8" s="14">
        <v>254183820.00000033</v>
      </c>
      <c r="J8" s="14">
        <v>71563601.999999985</v>
      </c>
      <c r="K8" s="14">
        <v>66651800.000000037</v>
      </c>
      <c r="L8" s="14">
        <f t="shared" si="0"/>
        <v>138215402.00000003</v>
      </c>
      <c r="M8" s="14">
        <v>66503838.99999997</v>
      </c>
      <c r="N8" s="14">
        <f t="shared" si="1"/>
        <v>204719241</v>
      </c>
      <c r="O8" s="14">
        <v>69594769.999999955</v>
      </c>
      <c r="P8" s="14">
        <f t="shared" si="2"/>
        <v>274314010.99999994</v>
      </c>
      <c r="Q8" s="14">
        <v>70487233</v>
      </c>
      <c r="R8" s="120">
        <f t="shared" si="3"/>
        <v>-1.5040732577993907</v>
      </c>
      <c r="S8" s="120"/>
      <c r="T8" s="120"/>
      <c r="U8" s="120"/>
      <c r="V8" s="18"/>
    </row>
    <row r="9" spans="1:22" ht="15" customHeight="1">
      <c r="A9" s="13" t="s">
        <v>21</v>
      </c>
      <c r="B9" s="14">
        <v>81558314.99999997</v>
      </c>
      <c r="C9" s="14">
        <v>180112249.99999988</v>
      </c>
      <c r="D9" s="14">
        <v>267758015.99999988</v>
      </c>
      <c r="E9" s="14">
        <v>361075526.99999923</v>
      </c>
      <c r="F9" s="14">
        <v>90354827.000000104</v>
      </c>
      <c r="G9" s="14">
        <v>188813287.99999979</v>
      </c>
      <c r="H9" s="14">
        <v>286420936.9999997</v>
      </c>
      <c r="I9" s="14">
        <v>382682438.99999976</v>
      </c>
      <c r="J9" s="14">
        <v>80473814</v>
      </c>
      <c r="K9" s="14">
        <v>105706134.99999993</v>
      </c>
      <c r="L9" s="14">
        <f t="shared" si="0"/>
        <v>186179948.99999994</v>
      </c>
      <c r="M9" s="14">
        <v>103748941.00000001</v>
      </c>
      <c r="N9" s="14">
        <f t="shared" si="1"/>
        <v>289928889.99999994</v>
      </c>
      <c r="O9" s="14">
        <v>102553240.99999996</v>
      </c>
      <c r="P9" s="14">
        <f t="shared" si="2"/>
        <v>392482130.99999988</v>
      </c>
      <c r="Q9" s="14">
        <v>98959180</v>
      </c>
      <c r="R9" s="120">
        <f t="shared" si="3"/>
        <v>22.970659747778328</v>
      </c>
      <c r="S9" s="120"/>
      <c r="T9" s="120"/>
      <c r="U9" s="120"/>
      <c r="V9" s="18"/>
    </row>
    <row r="10" spans="1:22" ht="15" customHeight="1">
      <c r="A10" s="13" t="s">
        <v>22</v>
      </c>
      <c r="B10" s="14">
        <v>21838946.999999993</v>
      </c>
      <c r="C10" s="14">
        <v>51092565.99999997</v>
      </c>
      <c r="D10" s="14">
        <v>75787886.99999997</v>
      </c>
      <c r="E10" s="14">
        <v>100694120.00000004</v>
      </c>
      <c r="F10" s="14">
        <v>25433318.999999993</v>
      </c>
      <c r="G10" s="14">
        <v>53496013.999999933</v>
      </c>
      <c r="H10" s="14">
        <v>77541453.999999896</v>
      </c>
      <c r="I10" s="14">
        <v>96687960.000000119</v>
      </c>
      <c r="J10" s="14">
        <v>19604031.000000015</v>
      </c>
      <c r="K10" s="14">
        <v>21604229.999999974</v>
      </c>
      <c r="L10" s="14">
        <f t="shared" si="0"/>
        <v>41208260.999999985</v>
      </c>
      <c r="M10" s="14">
        <v>18451174.999999981</v>
      </c>
      <c r="N10" s="14">
        <f t="shared" si="1"/>
        <v>59659435.99999997</v>
      </c>
      <c r="O10" s="14">
        <v>18673966.999999993</v>
      </c>
      <c r="P10" s="14">
        <f t="shared" si="2"/>
        <v>78333402.99999997</v>
      </c>
      <c r="Q10" s="14">
        <v>17754970</v>
      </c>
      <c r="R10" s="120">
        <f t="shared" si="3"/>
        <v>-9.4320448687314098</v>
      </c>
      <c r="S10" s="120"/>
      <c r="T10" s="120"/>
      <c r="U10" s="120"/>
      <c r="V10" s="18"/>
    </row>
    <row r="11" spans="1:22" ht="15" customHeight="1">
      <c r="A11" s="13" t="s">
        <v>23</v>
      </c>
      <c r="B11" s="14">
        <v>46341685.999999933</v>
      </c>
      <c r="C11" s="14">
        <v>80539821.99999997</v>
      </c>
      <c r="D11" s="14">
        <v>160278678.99999991</v>
      </c>
      <c r="E11" s="14">
        <v>204095712.00000027</v>
      </c>
      <c r="F11" s="14">
        <v>67023616.999999925</v>
      </c>
      <c r="G11" s="14">
        <v>115128743.99999999</v>
      </c>
      <c r="H11" s="14">
        <v>168758109.00000018</v>
      </c>
      <c r="I11" s="14">
        <v>220827737.99999976</v>
      </c>
      <c r="J11" s="14">
        <v>53215611.999999955</v>
      </c>
      <c r="K11" s="14">
        <v>43948306.000000037</v>
      </c>
      <c r="L11" s="14">
        <f t="shared" si="0"/>
        <v>97163918</v>
      </c>
      <c r="M11" s="14">
        <v>49225516.000000045</v>
      </c>
      <c r="N11" s="14">
        <f t="shared" si="1"/>
        <v>146389434.00000006</v>
      </c>
      <c r="O11" s="14">
        <v>42106795.999999925</v>
      </c>
      <c r="P11" s="14">
        <f t="shared" si="2"/>
        <v>188496230</v>
      </c>
      <c r="Q11" s="14">
        <v>40832504</v>
      </c>
      <c r="R11" s="120">
        <f t="shared" si="3"/>
        <v>-23.269690105226942</v>
      </c>
      <c r="S11" s="120"/>
      <c r="T11" s="120"/>
      <c r="U11" s="120"/>
      <c r="V11" s="18"/>
    </row>
    <row r="12" spans="1:22" ht="15" customHeight="1">
      <c r="A12" s="13" t="s">
        <v>24</v>
      </c>
      <c r="B12" s="14">
        <v>3518376</v>
      </c>
      <c r="C12" s="14">
        <v>6498965</v>
      </c>
      <c r="D12" s="14">
        <v>21900166.000000007</v>
      </c>
      <c r="E12" s="14">
        <v>30857276.999999985</v>
      </c>
      <c r="F12" s="14">
        <v>7558996.0000000056</v>
      </c>
      <c r="G12" s="14">
        <v>12167814.000000006</v>
      </c>
      <c r="H12" s="14">
        <v>19545461</v>
      </c>
      <c r="I12" s="14">
        <v>26395865.999999985</v>
      </c>
      <c r="J12" s="14">
        <v>4920850</v>
      </c>
      <c r="K12" s="14">
        <v>4856641</v>
      </c>
      <c r="L12" s="14">
        <f t="shared" si="0"/>
        <v>9777491</v>
      </c>
      <c r="M12" s="14">
        <v>6761659.0000000019</v>
      </c>
      <c r="N12" s="14">
        <f t="shared" si="1"/>
        <v>16539150.000000002</v>
      </c>
      <c r="O12" s="14">
        <v>5320376.9999999981</v>
      </c>
      <c r="P12" s="14">
        <f t="shared" si="2"/>
        <v>21859527</v>
      </c>
      <c r="Q12" s="14">
        <v>3504278</v>
      </c>
      <c r="R12" s="120">
        <f t="shared" si="3"/>
        <v>-28.787140433055271</v>
      </c>
      <c r="S12" s="120"/>
      <c r="T12" s="120"/>
      <c r="U12" s="120"/>
      <c r="V12" s="18"/>
    </row>
    <row r="13" spans="1:22" ht="15" customHeight="1">
      <c r="A13" s="13" t="s">
        <v>25</v>
      </c>
      <c r="B13" s="14">
        <v>17132343.000000019</v>
      </c>
      <c r="C13" s="14">
        <v>32020239.999999993</v>
      </c>
      <c r="D13" s="14">
        <v>45663390.999999993</v>
      </c>
      <c r="E13" s="14">
        <v>61990972.999999978</v>
      </c>
      <c r="F13" s="14">
        <v>17283989.999999993</v>
      </c>
      <c r="G13" s="14">
        <v>34398394.000000037</v>
      </c>
      <c r="H13" s="14">
        <v>49819813.00000003</v>
      </c>
      <c r="I13" s="14">
        <v>65605287.999999948</v>
      </c>
      <c r="J13" s="14">
        <v>15245737</v>
      </c>
      <c r="K13" s="14">
        <v>19199360.000000026</v>
      </c>
      <c r="L13" s="14">
        <f t="shared" si="0"/>
        <v>34445097.00000003</v>
      </c>
      <c r="M13" s="14">
        <v>11529121.999999996</v>
      </c>
      <c r="N13" s="14">
        <f t="shared" si="1"/>
        <v>45974219.00000003</v>
      </c>
      <c r="O13" s="14">
        <v>17212084.000000004</v>
      </c>
      <c r="P13" s="14">
        <f t="shared" si="2"/>
        <v>63186303.00000003</v>
      </c>
      <c r="Q13" s="14">
        <v>12046242</v>
      </c>
      <c r="R13" s="120">
        <f t="shared" si="3"/>
        <v>-20.986161574215799</v>
      </c>
      <c r="S13" s="120"/>
      <c r="T13" s="120"/>
      <c r="U13" s="120"/>
      <c r="V13" s="18"/>
    </row>
    <row r="14" spans="1:22" ht="15" customHeight="1">
      <c r="A14" s="13" t="s">
        <v>26</v>
      </c>
      <c r="B14" s="14">
        <v>112501731.9999999</v>
      </c>
      <c r="C14" s="14">
        <v>229743274.99999991</v>
      </c>
      <c r="D14" s="14">
        <v>363611359</v>
      </c>
      <c r="E14" s="14">
        <v>478791690.00000006</v>
      </c>
      <c r="F14" s="14">
        <v>133855183.00000024</v>
      </c>
      <c r="G14" s="14">
        <v>265145940.00000033</v>
      </c>
      <c r="H14" s="14">
        <v>400662983.00000077</v>
      </c>
      <c r="I14" s="14">
        <v>540128937.9999994</v>
      </c>
      <c r="J14" s="14">
        <v>145086072.99999988</v>
      </c>
      <c r="K14" s="14">
        <v>139483576.00000024</v>
      </c>
      <c r="L14" s="14">
        <f t="shared" si="0"/>
        <v>284569649.00000012</v>
      </c>
      <c r="M14" s="14">
        <v>140809916.99999988</v>
      </c>
      <c r="N14" s="14">
        <f t="shared" si="1"/>
        <v>425379566</v>
      </c>
      <c r="O14" s="14">
        <v>146497783.00000003</v>
      </c>
      <c r="P14" s="14">
        <f t="shared" si="2"/>
        <v>571877349</v>
      </c>
      <c r="Q14" s="14">
        <v>122190824</v>
      </c>
      <c r="R14" s="120">
        <f t="shared" si="3"/>
        <v>-15.78045950695757</v>
      </c>
      <c r="S14" s="120"/>
      <c r="T14" s="120"/>
      <c r="U14" s="120"/>
      <c r="V14" s="18"/>
    </row>
    <row r="15" spans="1:22" ht="15" customHeight="1">
      <c r="A15" s="13" t="s">
        <v>27</v>
      </c>
      <c r="B15" s="14">
        <v>6188719.0000000009</v>
      </c>
      <c r="C15" s="14">
        <v>13835844.000000004</v>
      </c>
      <c r="D15" s="14">
        <v>20304017.000000007</v>
      </c>
      <c r="E15" s="14">
        <v>30021495.000000019</v>
      </c>
      <c r="F15" s="14">
        <v>6353987.9999999944</v>
      </c>
      <c r="G15" s="14">
        <v>10292433.999999994</v>
      </c>
      <c r="H15" s="14">
        <v>16174689.999999976</v>
      </c>
      <c r="I15" s="14">
        <v>27683750.999999974</v>
      </c>
      <c r="J15" s="14">
        <v>5933108.0000000037</v>
      </c>
      <c r="K15" s="14">
        <v>3738466.9999999995</v>
      </c>
      <c r="L15" s="14">
        <f t="shared" si="0"/>
        <v>9671575.0000000037</v>
      </c>
      <c r="M15" s="14">
        <v>7337755.9999999972</v>
      </c>
      <c r="N15" s="14">
        <f t="shared" si="1"/>
        <v>17009331</v>
      </c>
      <c r="O15" s="14">
        <v>10473655.999999996</v>
      </c>
      <c r="P15" s="14">
        <f t="shared" si="2"/>
        <v>27482986.999999996</v>
      </c>
      <c r="Q15" s="14">
        <v>5176042</v>
      </c>
      <c r="R15" s="120">
        <f t="shared" si="3"/>
        <v>-12.760023920009601</v>
      </c>
      <c r="S15" s="120"/>
      <c r="T15" s="120"/>
      <c r="U15" s="120"/>
      <c r="V15" s="18"/>
    </row>
    <row r="16" spans="1:22" ht="15" customHeight="1">
      <c r="A16" s="13" t="s">
        <v>28</v>
      </c>
      <c r="B16" s="14">
        <v>11403755.999999996</v>
      </c>
      <c r="C16" s="14">
        <v>18508015.000000007</v>
      </c>
      <c r="D16" s="14">
        <v>24506217.000000011</v>
      </c>
      <c r="E16" s="14">
        <v>30291628.000000011</v>
      </c>
      <c r="F16" s="14">
        <v>5581584.0000000047</v>
      </c>
      <c r="G16" s="14">
        <v>13063708.000000013</v>
      </c>
      <c r="H16" s="14">
        <v>19286153.000000007</v>
      </c>
      <c r="I16" s="14">
        <v>24906159.000000004</v>
      </c>
      <c r="J16" s="14">
        <v>3733594.0000000009</v>
      </c>
      <c r="K16" s="14">
        <v>4989466.0000000019</v>
      </c>
      <c r="L16" s="14">
        <f t="shared" si="0"/>
        <v>8723060.0000000037</v>
      </c>
      <c r="M16" s="14">
        <v>4042011.0000000019</v>
      </c>
      <c r="N16" s="14">
        <f t="shared" si="1"/>
        <v>12765071.000000006</v>
      </c>
      <c r="O16" s="14">
        <v>3790765.0000000019</v>
      </c>
      <c r="P16" s="14">
        <f t="shared" si="2"/>
        <v>16555836.000000007</v>
      </c>
      <c r="Q16" s="14">
        <v>3357548</v>
      </c>
      <c r="R16" s="120">
        <f t="shared" si="3"/>
        <v>-10.071957475826267</v>
      </c>
      <c r="S16" s="120"/>
      <c r="T16" s="120"/>
      <c r="U16" s="120"/>
      <c r="V16" s="18"/>
    </row>
    <row r="17" spans="1:22" ht="15" customHeight="1">
      <c r="A17" s="13" t="s">
        <v>29</v>
      </c>
      <c r="B17" s="14">
        <v>33011172.000000022</v>
      </c>
      <c r="C17" s="14">
        <v>67766416.00000003</v>
      </c>
      <c r="D17" s="14">
        <v>98894043.00000003</v>
      </c>
      <c r="E17" s="14">
        <v>134583234.99999979</v>
      </c>
      <c r="F17" s="14">
        <v>33285908.000000052</v>
      </c>
      <c r="G17" s="14">
        <v>72547691.00000006</v>
      </c>
      <c r="H17" s="14">
        <v>109561318.00000028</v>
      </c>
      <c r="I17" s="14">
        <v>149788128.99999979</v>
      </c>
      <c r="J17" s="14">
        <v>35010164.000000022</v>
      </c>
      <c r="K17" s="14">
        <v>40557429.000000089</v>
      </c>
      <c r="L17" s="14">
        <f t="shared" si="0"/>
        <v>75567593.000000119</v>
      </c>
      <c r="M17" s="14">
        <v>34908838.000000015</v>
      </c>
      <c r="N17" s="14">
        <f t="shared" si="1"/>
        <v>110476431.00000013</v>
      </c>
      <c r="O17" s="14">
        <v>41087928.99999994</v>
      </c>
      <c r="P17" s="14">
        <f t="shared" si="2"/>
        <v>151564360.00000006</v>
      </c>
      <c r="Q17" s="14">
        <v>35201097</v>
      </c>
      <c r="R17" s="120">
        <f t="shared" si="3"/>
        <v>0.54536448329685072</v>
      </c>
      <c r="S17" s="120"/>
      <c r="T17" s="120"/>
      <c r="U17" s="120"/>
      <c r="V17" s="18"/>
    </row>
    <row r="18" spans="1:22" ht="15" customHeight="1">
      <c r="A18" s="13" t="s">
        <v>30</v>
      </c>
      <c r="B18" s="14">
        <v>7028100.9999999981</v>
      </c>
      <c r="C18" s="14">
        <v>14327809.999999998</v>
      </c>
      <c r="D18" s="14">
        <v>20765577.999999996</v>
      </c>
      <c r="E18" s="14">
        <v>27239237.999999963</v>
      </c>
      <c r="F18" s="14">
        <v>6801302.0000000019</v>
      </c>
      <c r="G18" s="14">
        <v>15429912.000000026</v>
      </c>
      <c r="H18" s="14">
        <v>22693423.000000007</v>
      </c>
      <c r="I18" s="14">
        <v>31324320.999999996</v>
      </c>
      <c r="J18" s="14">
        <v>7977705.9999999925</v>
      </c>
      <c r="K18" s="14">
        <v>8931015</v>
      </c>
      <c r="L18" s="14">
        <f t="shared" si="0"/>
        <v>16908720.999999993</v>
      </c>
      <c r="M18" s="14">
        <v>8566388.0000000093</v>
      </c>
      <c r="N18" s="14">
        <f t="shared" si="1"/>
        <v>25475109</v>
      </c>
      <c r="O18" s="14">
        <v>7839123.9999999972</v>
      </c>
      <c r="P18" s="14">
        <f t="shared" si="2"/>
        <v>33314232.999999996</v>
      </c>
      <c r="Q18" s="14">
        <v>7330855</v>
      </c>
      <c r="R18" s="120">
        <f t="shared" si="3"/>
        <v>-8.1082331186432981</v>
      </c>
      <c r="S18" s="120"/>
      <c r="T18" s="120"/>
      <c r="U18" s="120"/>
      <c r="V18" s="18"/>
    </row>
    <row r="19" spans="1:22" ht="15" customHeight="1">
      <c r="A19" s="13" t="s">
        <v>31</v>
      </c>
      <c r="B19" s="14">
        <v>13288810.999999987</v>
      </c>
      <c r="C19" s="14">
        <v>27271401.99999997</v>
      </c>
      <c r="D19" s="14">
        <v>41325681.999999985</v>
      </c>
      <c r="E19" s="14">
        <v>56739121.999999963</v>
      </c>
      <c r="F19" s="14">
        <v>13374529.000000013</v>
      </c>
      <c r="G19" s="14">
        <v>26801205.000000015</v>
      </c>
      <c r="H19" s="14">
        <v>41355544.999999918</v>
      </c>
      <c r="I19" s="14">
        <v>57195379</v>
      </c>
      <c r="J19" s="14">
        <v>14320137.999999993</v>
      </c>
      <c r="K19" s="14">
        <v>17128565.999999996</v>
      </c>
      <c r="L19" s="14">
        <f t="shared" si="0"/>
        <v>31448703.999999989</v>
      </c>
      <c r="M19" s="14">
        <v>12814431.000000007</v>
      </c>
      <c r="N19" s="14">
        <f t="shared" si="1"/>
        <v>44263135</v>
      </c>
      <c r="O19" s="14">
        <v>14046586.000000006</v>
      </c>
      <c r="P19" s="14">
        <f t="shared" si="2"/>
        <v>58309721.000000007</v>
      </c>
      <c r="Q19" s="14">
        <v>13264559</v>
      </c>
      <c r="R19" s="120">
        <f t="shared" si="3"/>
        <v>-7.3712906956622533</v>
      </c>
      <c r="S19" s="120"/>
      <c r="T19" s="120"/>
      <c r="U19" s="120"/>
      <c r="V19" s="18"/>
    </row>
    <row r="20" spans="1:22" ht="15" customHeight="1">
      <c r="A20" s="13" t="s">
        <v>32</v>
      </c>
      <c r="B20" s="14">
        <v>63993769</v>
      </c>
      <c r="C20" s="14">
        <v>138961789</v>
      </c>
      <c r="D20" s="14">
        <v>205181779.99999994</v>
      </c>
      <c r="E20" s="14">
        <v>280185390.99999923</v>
      </c>
      <c r="F20" s="14">
        <v>56181968.99999997</v>
      </c>
      <c r="G20" s="14">
        <v>135484775.99999997</v>
      </c>
      <c r="H20" s="14">
        <v>221513850.00000018</v>
      </c>
      <c r="I20" s="14">
        <v>295919909.00000024</v>
      </c>
      <c r="J20" s="14">
        <v>53993071.000000007</v>
      </c>
      <c r="K20" s="14">
        <v>59287656.999999925</v>
      </c>
      <c r="L20" s="14">
        <f t="shared" si="0"/>
        <v>113280727.99999994</v>
      </c>
      <c r="M20" s="14">
        <v>61071515.999999955</v>
      </c>
      <c r="N20" s="14">
        <f t="shared" si="1"/>
        <v>174352243.99999988</v>
      </c>
      <c r="O20" s="14">
        <v>79591447.000000045</v>
      </c>
      <c r="P20" s="14">
        <f t="shared" si="2"/>
        <v>253943690.99999994</v>
      </c>
      <c r="Q20" s="14">
        <v>75829698</v>
      </c>
      <c r="R20" s="120">
        <f t="shared" si="3"/>
        <v>40.443387633942848</v>
      </c>
      <c r="S20" s="120"/>
      <c r="T20" s="120"/>
      <c r="U20" s="120"/>
      <c r="V20" s="18"/>
    </row>
    <row r="21" spans="1:22" ht="15" customHeight="1">
      <c r="A21" s="13" t="s">
        <v>33</v>
      </c>
      <c r="B21" s="14">
        <v>35760165.00000003</v>
      </c>
      <c r="C21" s="14">
        <v>77105008.999999985</v>
      </c>
      <c r="D21" s="14">
        <v>114916525</v>
      </c>
      <c r="E21" s="14">
        <v>151632252.99999973</v>
      </c>
      <c r="F21" s="14">
        <v>39502173.999999993</v>
      </c>
      <c r="G21" s="14">
        <v>80614841.000000104</v>
      </c>
      <c r="H21" s="14">
        <v>115794561.99999991</v>
      </c>
      <c r="I21" s="14">
        <v>149654252.99999991</v>
      </c>
      <c r="J21" s="14">
        <v>33050452.999999978</v>
      </c>
      <c r="K21" s="14">
        <v>35244181.000000052</v>
      </c>
      <c r="L21" s="14">
        <f t="shared" si="0"/>
        <v>68294634.00000003</v>
      </c>
      <c r="M21" s="14">
        <v>32281711.999999974</v>
      </c>
      <c r="N21" s="14">
        <f t="shared" si="1"/>
        <v>100576346</v>
      </c>
      <c r="O21" s="14">
        <v>33383716.99999997</v>
      </c>
      <c r="P21" s="14">
        <f t="shared" si="2"/>
        <v>133960062.99999997</v>
      </c>
      <c r="Q21" s="14">
        <v>36995172</v>
      </c>
      <c r="R21" s="120">
        <f t="shared" si="3"/>
        <v>11.935446089044603</v>
      </c>
      <c r="S21" s="120"/>
      <c r="T21" s="120"/>
      <c r="U21" s="120"/>
      <c r="V21" s="18"/>
    </row>
    <row r="22" spans="1:22" ht="15" customHeight="1">
      <c r="A22" s="13" t="s">
        <v>34</v>
      </c>
      <c r="B22" s="14">
        <v>20908592.99999997</v>
      </c>
      <c r="C22" s="14">
        <v>47673718.99999994</v>
      </c>
      <c r="D22" s="14">
        <v>77503137.999999896</v>
      </c>
      <c r="E22" s="14">
        <v>108220901.99999967</v>
      </c>
      <c r="F22" s="14">
        <v>26443589.000000011</v>
      </c>
      <c r="G22" s="14">
        <v>59656750.000000052</v>
      </c>
      <c r="H22" s="14">
        <v>96451372.000000119</v>
      </c>
      <c r="I22" s="14">
        <v>134316451.99999985</v>
      </c>
      <c r="J22" s="14">
        <v>23955156.000000004</v>
      </c>
      <c r="K22" s="14">
        <v>28750977.999999989</v>
      </c>
      <c r="L22" s="14">
        <f t="shared" si="0"/>
        <v>52706133.999999993</v>
      </c>
      <c r="M22" s="14">
        <v>34370712.000000015</v>
      </c>
      <c r="N22" s="14">
        <f t="shared" si="1"/>
        <v>87076846</v>
      </c>
      <c r="O22" s="14">
        <v>32976504.999999996</v>
      </c>
      <c r="P22" s="14">
        <f t="shared" si="2"/>
        <v>120053351</v>
      </c>
      <c r="Q22" s="14">
        <v>21983222</v>
      </c>
      <c r="R22" s="120">
        <f t="shared" si="3"/>
        <v>-8.2317727340201969</v>
      </c>
      <c r="S22" s="120"/>
      <c r="T22" s="120"/>
      <c r="U22" s="120"/>
      <c r="V22" s="18"/>
    </row>
    <row r="23" spans="1:22" ht="15" customHeight="1">
      <c r="A23" s="13" t="s">
        <v>35</v>
      </c>
      <c r="B23" s="14">
        <v>372564</v>
      </c>
      <c r="C23" s="14">
        <v>1343302</v>
      </c>
      <c r="D23" s="14">
        <v>1928088</v>
      </c>
      <c r="E23" s="14">
        <v>2850727.9999999995</v>
      </c>
      <c r="F23" s="14">
        <v>516443.00000000017</v>
      </c>
      <c r="G23" s="14">
        <v>1180210</v>
      </c>
      <c r="H23" s="14">
        <v>1789198</v>
      </c>
      <c r="I23" s="14">
        <v>2616974.0000000005</v>
      </c>
      <c r="J23" s="14">
        <v>306242.99999999994</v>
      </c>
      <c r="K23" s="14">
        <v>797937</v>
      </c>
      <c r="L23" s="14">
        <f t="shared" si="0"/>
        <v>1104180</v>
      </c>
      <c r="M23" s="14">
        <v>643250</v>
      </c>
      <c r="N23" s="14">
        <f t="shared" si="1"/>
        <v>1747430</v>
      </c>
      <c r="O23" s="14">
        <v>982986.00000000035</v>
      </c>
      <c r="P23" s="14">
        <f t="shared" si="2"/>
        <v>2730416.0000000005</v>
      </c>
      <c r="Q23" s="14">
        <v>474543</v>
      </c>
      <c r="R23" s="120">
        <f t="shared" si="3"/>
        <v>54.956358186146332</v>
      </c>
      <c r="S23" s="120"/>
      <c r="T23" s="120"/>
      <c r="U23" s="120"/>
      <c r="V23" s="18"/>
    </row>
    <row r="24" spans="1:22" ht="15" customHeight="1">
      <c r="A24" s="13" t="s">
        <v>36</v>
      </c>
      <c r="B24" s="14">
        <v>77843390.000000104</v>
      </c>
      <c r="C24" s="14">
        <v>144210271.00000006</v>
      </c>
      <c r="D24" s="14">
        <v>216121314</v>
      </c>
      <c r="E24" s="14">
        <v>293694321.00000006</v>
      </c>
      <c r="F24" s="14">
        <v>86996669.00000006</v>
      </c>
      <c r="G24" s="14">
        <v>175957542.99999994</v>
      </c>
      <c r="H24" s="14">
        <v>263063635.99999973</v>
      </c>
      <c r="I24" s="14">
        <v>342296369</v>
      </c>
      <c r="J24" s="14">
        <v>82069885.999999985</v>
      </c>
      <c r="K24" s="14">
        <v>92317796.000000075</v>
      </c>
      <c r="L24" s="14">
        <f t="shared" si="0"/>
        <v>174387682.00000006</v>
      </c>
      <c r="M24" s="14">
        <v>78410379.999999955</v>
      </c>
      <c r="N24" s="14">
        <f t="shared" si="1"/>
        <v>252798062</v>
      </c>
      <c r="O24" s="14">
        <v>69801860.999999985</v>
      </c>
      <c r="P24" s="14">
        <f t="shared" si="2"/>
        <v>322599923</v>
      </c>
      <c r="Q24" s="14">
        <v>88239354</v>
      </c>
      <c r="R24" s="120">
        <f t="shared" si="3"/>
        <v>7.517334677423591</v>
      </c>
      <c r="S24" s="120"/>
      <c r="T24" s="120"/>
      <c r="U24" s="120"/>
      <c r="V24" s="18"/>
    </row>
    <row r="25" spans="1:22" ht="15" customHeight="1">
      <c r="A25" s="13" t="s">
        <v>37</v>
      </c>
      <c r="B25" s="14">
        <v>63970096.000000089</v>
      </c>
      <c r="C25" s="14">
        <v>136274072</v>
      </c>
      <c r="D25" s="14">
        <v>223603980.00000006</v>
      </c>
      <c r="E25" s="14">
        <v>298126484.99999928</v>
      </c>
      <c r="F25" s="14">
        <v>62510214.999999985</v>
      </c>
      <c r="G25" s="14">
        <v>133186394.99999996</v>
      </c>
      <c r="H25" s="14">
        <v>194343592.99999958</v>
      </c>
      <c r="I25" s="14">
        <v>257543266.99999979</v>
      </c>
      <c r="J25" s="14">
        <v>55547904.000000082</v>
      </c>
      <c r="K25" s="14">
        <v>65283384.000000201</v>
      </c>
      <c r="L25" s="14">
        <f t="shared" si="0"/>
        <v>120831288.00000028</v>
      </c>
      <c r="M25" s="14">
        <v>53747138.00000003</v>
      </c>
      <c r="N25" s="14">
        <f t="shared" si="1"/>
        <v>174578426.0000003</v>
      </c>
      <c r="O25" s="14">
        <v>61674031.999999888</v>
      </c>
      <c r="P25" s="14">
        <f t="shared" si="2"/>
        <v>236252458.00000018</v>
      </c>
      <c r="Q25" s="14">
        <v>55656637</v>
      </c>
      <c r="R25" s="120">
        <f t="shared" si="3"/>
        <v>0.19574635975448018</v>
      </c>
      <c r="S25" s="120"/>
      <c r="T25" s="120"/>
      <c r="U25" s="120"/>
      <c r="V25" s="18"/>
    </row>
    <row r="26" spans="1:22" ht="15" customHeight="1">
      <c r="A26" s="13" t="s">
        <v>38</v>
      </c>
      <c r="B26" s="14">
        <v>14220302</v>
      </c>
      <c r="C26" s="14">
        <v>27607118.999999993</v>
      </c>
      <c r="D26" s="14">
        <v>38796541.999999993</v>
      </c>
      <c r="E26" s="14">
        <v>54742318.999999918</v>
      </c>
      <c r="F26" s="14">
        <v>14985882.00000002</v>
      </c>
      <c r="G26" s="14">
        <v>29429572.999999985</v>
      </c>
      <c r="H26" s="14">
        <v>41519055.000000037</v>
      </c>
      <c r="I26" s="14">
        <v>54751511.000000067</v>
      </c>
      <c r="J26" s="14">
        <v>13377942.000000007</v>
      </c>
      <c r="K26" s="14">
        <v>14364314</v>
      </c>
      <c r="L26" s="14">
        <f t="shared" si="0"/>
        <v>27742256.000000007</v>
      </c>
      <c r="M26" s="14">
        <v>13255495.999999994</v>
      </c>
      <c r="N26" s="14">
        <f t="shared" si="1"/>
        <v>40997752</v>
      </c>
      <c r="O26" s="14">
        <v>14786524.000000007</v>
      </c>
      <c r="P26" s="14">
        <f t="shared" si="2"/>
        <v>55784276.000000007</v>
      </c>
      <c r="Q26" s="14">
        <v>17361527</v>
      </c>
      <c r="R26" s="120">
        <f t="shared" si="3"/>
        <v>29.777263199376932</v>
      </c>
      <c r="S26" s="120"/>
      <c r="T26" s="120"/>
      <c r="U26" s="120"/>
      <c r="V26" s="18"/>
    </row>
    <row r="27" spans="1:22" ht="15" customHeight="1">
      <c r="A27" s="13" t="s">
        <v>39</v>
      </c>
      <c r="B27" s="14">
        <v>11674695</v>
      </c>
      <c r="C27" s="14">
        <v>19005079.999999996</v>
      </c>
      <c r="D27" s="14">
        <v>33653035</v>
      </c>
      <c r="E27" s="14">
        <v>44658623.999999993</v>
      </c>
      <c r="F27" s="14">
        <v>8978427.9999999963</v>
      </c>
      <c r="G27" s="14">
        <v>14389937.000000004</v>
      </c>
      <c r="H27" s="14">
        <v>30241203.000000019</v>
      </c>
      <c r="I27" s="14">
        <v>39769428.999999985</v>
      </c>
      <c r="J27" s="14">
        <v>8229216.9999999991</v>
      </c>
      <c r="K27" s="14">
        <v>5145842.9999999991</v>
      </c>
      <c r="L27" s="14">
        <f t="shared" si="0"/>
        <v>13375059.999999998</v>
      </c>
      <c r="M27" s="14">
        <v>16408976.000000004</v>
      </c>
      <c r="N27" s="14">
        <f t="shared" si="1"/>
        <v>29784036</v>
      </c>
      <c r="O27" s="14">
        <v>11370571.000000002</v>
      </c>
      <c r="P27" s="14">
        <f t="shared" si="2"/>
        <v>41154607</v>
      </c>
      <c r="Q27" s="14">
        <v>7152682</v>
      </c>
      <c r="R27" s="120">
        <f t="shared" si="3"/>
        <v>-13.081864289154112</v>
      </c>
      <c r="S27" s="120"/>
      <c r="T27" s="120"/>
      <c r="U27" s="120"/>
      <c r="V27" s="18"/>
    </row>
    <row r="28" spans="1:22" ht="15" customHeight="1">
      <c r="A28" s="13" t="s">
        <v>40</v>
      </c>
      <c r="B28" s="14">
        <v>89014636.000000209</v>
      </c>
      <c r="C28" s="14">
        <v>199598472.0000003</v>
      </c>
      <c r="D28" s="14">
        <v>278102391.00000024</v>
      </c>
      <c r="E28" s="14">
        <v>389924466.99999976</v>
      </c>
      <c r="F28" s="14">
        <v>93752558</v>
      </c>
      <c r="G28" s="14">
        <v>194001454.99999988</v>
      </c>
      <c r="H28" s="14">
        <v>317911623.99999988</v>
      </c>
      <c r="I28" s="14">
        <v>415082059.00000119</v>
      </c>
      <c r="J28" s="14">
        <v>80318016.000000104</v>
      </c>
      <c r="K28" s="14">
        <v>88920514.999999762</v>
      </c>
      <c r="L28" s="14">
        <f t="shared" si="0"/>
        <v>169238530.99999988</v>
      </c>
      <c r="M28" s="14">
        <v>79232279.000000075</v>
      </c>
      <c r="N28" s="14">
        <f t="shared" si="1"/>
        <v>248470809.99999994</v>
      </c>
      <c r="O28" s="14">
        <v>96528084.000000119</v>
      </c>
      <c r="P28" s="14">
        <f t="shared" si="2"/>
        <v>344998894.00000006</v>
      </c>
      <c r="Q28" s="14">
        <v>73260053</v>
      </c>
      <c r="R28" s="120">
        <f t="shared" si="3"/>
        <v>-8.787521594159017</v>
      </c>
      <c r="S28" s="120"/>
      <c r="T28" s="120"/>
      <c r="U28" s="120"/>
      <c r="V28" s="18"/>
    </row>
    <row r="29" spans="1:22" ht="15" customHeight="1">
      <c r="A29" s="13" t="s">
        <v>41</v>
      </c>
      <c r="B29" s="14">
        <v>145185717.00000006</v>
      </c>
      <c r="C29" s="14">
        <v>297261621.00000006</v>
      </c>
      <c r="D29" s="14">
        <v>427591417.00000036</v>
      </c>
      <c r="E29" s="14">
        <v>610938413.00000048</v>
      </c>
      <c r="F29" s="14">
        <v>128763132.00000003</v>
      </c>
      <c r="G29" s="14">
        <v>295021068.9999994</v>
      </c>
      <c r="H29" s="14">
        <v>456001960.99999917</v>
      </c>
      <c r="I29" s="14">
        <v>645315338.9999975</v>
      </c>
      <c r="J29" s="14">
        <v>137226880.99999985</v>
      </c>
      <c r="K29" s="14">
        <v>199363074.00000018</v>
      </c>
      <c r="L29" s="14">
        <f t="shared" si="0"/>
        <v>336589955</v>
      </c>
      <c r="M29" s="14">
        <v>142222302.00000021</v>
      </c>
      <c r="N29" s="14">
        <f t="shared" si="1"/>
        <v>478812257.00000024</v>
      </c>
      <c r="O29" s="14">
        <v>169192641.99999982</v>
      </c>
      <c r="P29" s="14">
        <f t="shared" si="2"/>
        <v>648004899</v>
      </c>
      <c r="Q29" s="14">
        <v>132649289</v>
      </c>
      <c r="R29" s="120">
        <f t="shared" si="3"/>
        <v>-3.3357837521643177</v>
      </c>
      <c r="S29" s="120"/>
      <c r="T29" s="120"/>
      <c r="U29" s="120"/>
      <c r="V29" s="18"/>
    </row>
    <row r="30" spans="1:22" ht="15" customHeight="1">
      <c r="A30" s="13" t="s">
        <v>42</v>
      </c>
      <c r="B30" s="14">
        <v>84593942.000000089</v>
      </c>
      <c r="C30" s="14">
        <v>197327521</v>
      </c>
      <c r="D30" s="14">
        <v>244509922.99999991</v>
      </c>
      <c r="E30" s="14">
        <v>297346018.00000006</v>
      </c>
      <c r="F30" s="14">
        <v>66210356.999999978</v>
      </c>
      <c r="G30" s="14">
        <v>127820627.99999978</v>
      </c>
      <c r="H30" s="14">
        <v>193679482.99999973</v>
      </c>
      <c r="I30" s="14">
        <v>279705713.00000018</v>
      </c>
      <c r="J30" s="14">
        <v>66595760.000000045</v>
      </c>
      <c r="K30" s="14">
        <v>85615282</v>
      </c>
      <c r="L30" s="14">
        <f t="shared" si="0"/>
        <v>152211042.00000006</v>
      </c>
      <c r="M30" s="14">
        <v>70905862.999999955</v>
      </c>
      <c r="N30" s="14">
        <f t="shared" si="1"/>
        <v>223116905</v>
      </c>
      <c r="O30" s="14">
        <v>77154391.999999955</v>
      </c>
      <c r="P30" s="14">
        <f t="shared" si="2"/>
        <v>300271296.99999994</v>
      </c>
      <c r="Q30" s="14">
        <v>84406907</v>
      </c>
      <c r="R30" s="120">
        <f t="shared" si="3"/>
        <v>26.7451666592587</v>
      </c>
      <c r="S30" s="120"/>
      <c r="T30" s="120"/>
      <c r="U30" s="120"/>
      <c r="V30" s="18"/>
    </row>
    <row r="31" spans="1:22" ht="15" customHeight="1">
      <c r="A31" s="13" t="s">
        <v>43</v>
      </c>
      <c r="B31" s="14">
        <v>11529590.999999991</v>
      </c>
      <c r="C31" s="14">
        <v>24938771.999999985</v>
      </c>
      <c r="D31" s="14">
        <v>35787625.99999997</v>
      </c>
      <c r="E31" s="14">
        <v>49279778.000000075</v>
      </c>
      <c r="F31" s="14">
        <v>11774645.000000011</v>
      </c>
      <c r="G31" s="14">
        <v>25989995.999999959</v>
      </c>
      <c r="H31" s="14">
        <v>37540025.999999933</v>
      </c>
      <c r="I31" s="14">
        <v>50653557.000000075</v>
      </c>
      <c r="J31" s="14">
        <v>11151365.999999981</v>
      </c>
      <c r="K31" s="14">
        <v>13166986.000000011</v>
      </c>
      <c r="L31" s="14">
        <f t="shared" si="0"/>
        <v>24318351.999999993</v>
      </c>
      <c r="M31" s="14">
        <v>13366252.999999972</v>
      </c>
      <c r="N31" s="14">
        <f t="shared" si="1"/>
        <v>37684604.999999963</v>
      </c>
      <c r="O31" s="14">
        <v>12626446.00000002</v>
      </c>
      <c r="P31" s="14">
        <f t="shared" si="2"/>
        <v>50311050.999999985</v>
      </c>
      <c r="Q31" s="14">
        <v>11979385</v>
      </c>
      <c r="R31" s="120">
        <f t="shared" si="3"/>
        <v>7.425269693417107</v>
      </c>
      <c r="S31" s="120"/>
      <c r="T31" s="120"/>
      <c r="U31" s="120"/>
      <c r="V31" s="18"/>
    </row>
    <row r="32" spans="1:22" ht="15" customHeight="1">
      <c r="A32" s="13" t="s">
        <v>5</v>
      </c>
      <c r="B32" s="14">
        <v>20653214.000000004</v>
      </c>
      <c r="C32" s="14">
        <v>44911049</v>
      </c>
      <c r="D32" s="14">
        <v>82003543</v>
      </c>
      <c r="E32" s="14">
        <v>126942155.99999987</v>
      </c>
      <c r="F32" s="14">
        <v>41409877.000000007</v>
      </c>
      <c r="G32" s="14">
        <v>83348704.999999925</v>
      </c>
      <c r="H32" s="14">
        <v>135183430.99999991</v>
      </c>
      <c r="I32" s="14">
        <v>195306503.00000039</v>
      </c>
      <c r="J32" s="14">
        <v>41324349.000000015</v>
      </c>
      <c r="K32" s="14">
        <v>47072482.999999993</v>
      </c>
      <c r="L32" s="14">
        <f t="shared" si="0"/>
        <v>88396832</v>
      </c>
      <c r="M32" s="14">
        <v>47867421.00000003</v>
      </c>
      <c r="N32" s="14">
        <f t="shared" si="1"/>
        <v>136264253.00000003</v>
      </c>
      <c r="O32" s="14">
        <v>54748638.000000022</v>
      </c>
      <c r="P32" s="14">
        <f t="shared" si="2"/>
        <v>191012891.00000006</v>
      </c>
      <c r="Q32" s="14">
        <v>55367129</v>
      </c>
      <c r="R32" s="120">
        <f t="shared" si="3"/>
        <v>33.98185413640752</v>
      </c>
      <c r="S32" s="120"/>
      <c r="T32" s="120"/>
      <c r="U32" s="120"/>
      <c r="V32" s="18"/>
    </row>
    <row r="33" spans="1:21" ht="15" customHeight="1">
      <c r="A33" s="15" t="s">
        <v>6</v>
      </c>
      <c r="B33" s="9">
        <f>SUM(B5:B32)</f>
        <v>1104483377.0000005</v>
      </c>
      <c r="C33" s="9">
        <f t="shared" ref="C33:L33" si="4">SUM(C5:C32)</f>
        <v>2310987969</v>
      </c>
      <c r="D33" s="9">
        <f t="shared" si="4"/>
        <v>3483632636.0000005</v>
      </c>
      <c r="E33" s="9">
        <f t="shared" si="4"/>
        <v>4717806726.9999971</v>
      </c>
      <c r="F33" s="9">
        <f t="shared" si="4"/>
        <v>1150631288.0000005</v>
      </c>
      <c r="G33" s="9">
        <f t="shared" si="4"/>
        <v>2406625406.9999995</v>
      </c>
      <c r="H33" s="9">
        <f t="shared" si="4"/>
        <v>3708895038.9999986</v>
      </c>
      <c r="I33" s="9">
        <f t="shared" si="4"/>
        <v>5039401498.9999971</v>
      </c>
      <c r="J33" s="9">
        <f t="shared" si="4"/>
        <v>1121057364</v>
      </c>
      <c r="K33" s="9">
        <f t="shared" si="4"/>
        <v>1296004782.0000005</v>
      </c>
      <c r="L33" s="9">
        <f t="shared" si="4"/>
        <v>2417062146.0000005</v>
      </c>
      <c r="M33" s="9">
        <f>SUM(M5:M32)</f>
        <v>1183805842.0000002</v>
      </c>
      <c r="N33" s="9">
        <f>SUM(N5:N32)</f>
        <v>3600867988.000001</v>
      </c>
      <c r="O33" s="9">
        <f>SUM(O5:O32)</f>
        <v>1261519303.9999998</v>
      </c>
      <c r="P33" s="9">
        <f>SUM(P5:P32)</f>
        <v>4862387292</v>
      </c>
      <c r="Q33" s="9">
        <f>SUM(Q5:Q32)</f>
        <v>1143623014</v>
      </c>
      <c r="R33" s="167">
        <f>Q33/J33*100-100</f>
        <v>2.0128898595772426</v>
      </c>
      <c r="S33" s="167"/>
      <c r="T33" s="167"/>
      <c r="U33" s="167"/>
    </row>
    <row r="34" spans="1:21" ht="12.75" customHeight="1"/>
    <row r="35" spans="1:21" ht="12.75" customHeight="1">
      <c r="A35" s="10" t="s">
        <v>47</v>
      </c>
    </row>
    <row r="36" spans="1:21" ht="12.75" customHeight="1">
      <c r="A36" s="10" t="s">
        <v>45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6"/>
    </row>
    <row r="37" spans="1:21" ht="12.75" customHeight="1"/>
    <row r="38" spans="1:21" ht="12.75" customHeight="1"/>
    <row r="39" spans="1:21" ht="12.75" customHeight="1"/>
    <row r="40" spans="1:21" ht="12.75" customHeight="1"/>
    <row r="41" spans="1:21" ht="12.75" customHeight="1"/>
    <row r="42" spans="1:21" ht="12.75" customHeight="1"/>
    <row r="43" spans="1:21" ht="12.75" customHeight="1"/>
    <row r="44" spans="1:21" ht="12.75" customHeight="1"/>
    <row r="45" spans="1:21" ht="12.75" customHeight="1"/>
    <row r="46" spans="1:21" ht="12.75" customHeight="1"/>
    <row r="47" spans="1:21" ht="12.75" customHeight="1"/>
    <row r="48" spans="1:21" ht="12.75" customHeight="1"/>
    <row r="49" ht="12.75" customHeight="1"/>
  </sheetData>
  <mergeCells count="2">
    <mergeCell ref="A3:A4"/>
    <mergeCell ref="B3:U3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4294967294" verticalDpi="4294967294" r:id="rId1"/>
  <ignoredErrors>
    <ignoredError sqref="L5:L32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AA38"/>
  <sheetViews>
    <sheetView zoomScale="70" zoomScaleNormal="70" workbookViewId="0">
      <selection activeCell="A2" sqref="A2"/>
    </sheetView>
  </sheetViews>
  <sheetFormatPr defaultRowHeight="15"/>
  <cols>
    <col min="1" max="1" width="26.85546875" style="18" customWidth="1"/>
    <col min="2" max="2" width="16.42578125" style="23" hidden="1" customWidth="1"/>
    <col min="3" max="3" width="16.42578125" style="24" hidden="1" customWidth="1"/>
    <col min="4" max="4" width="16.42578125" style="23" hidden="1" customWidth="1"/>
    <col min="5" max="5" width="16.42578125" style="24" hidden="1" customWidth="1"/>
    <col min="6" max="6" width="16.140625" style="23" bestFit="1" customWidth="1"/>
    <col min="7" max="7" width="17.140625" style="24" customWidth="1"/>
    <col min="8" max="8" width="16.140625" style="23" bestFit="1" customWidth="1"/>
    <col min="9" max="9" width="17.42578125" style="23" customWidth="1"/>
    <col min="10" max="10" width="16.140625" style="23" customWidth="1"/>
    <col min="11" max="11" width="16.42578125" style="23" hidden="1" customWidth="1"/>
    <col min="12" max="12" width="16.42578125" style="24" customWidth="1"/>
    <col min="13" max="13" width="16.42578125" style="24" hidden="1" customWidth="1"/>
    <col min="14" max="14" width="16.42578125" style="24" customWidth="1"/>
    <col min="15" max="15" width="16.42578125" style="24" hidden="1" customWidth="1"/>
    <col min="16" max="17" width="16.42578125" style="24" customWidth="1"/>
    <col min="18" max="20" width="10.140625" style="23" customWidth="1"/>
    <col min="21" max="21" width="10.140625" style="24" customWidth="1"/>
    <col min="22" max="22" width="15.7109375" style="23" customWidth="1"/>
    <col min="23" max="23" width="5.7109375" style="24" customWidth="1"/>
    <col min="24" max="24" width="15.7109375" style="23" customWidth="1"/>
    <col min="25" max="25" width="5.7109375" style="24" customWidth="1"/>
    <col min="26" max="26" width="15.7109375" style="23" customWidth="1"/>
    <col min="27" max="27" width="5.7109375" style="24" customWidth="1"/>
    <col min="28" max="16384" width="9.140625" style="18"/>
  </cols>
  <sheetData>
    <row r="1" spans="1:27" s="22" customFormat="1" ht="15" customHeight="1">
      <c r="A1" s="19" t="str">
        <f>'Indice tavole'!C23</f>
        <v>Importazioni cumulate per provincia e area geografica di provenienza delle merci. Anni 2017-2020. Valori in milioni di euro e variazioni percentuali</v>
      </c>
      <c r="B1" s="20"/>
      <c r="C1" s="21"/>
      <c r="D1" s="20"/>
      <c r="E1" s="21"/>
      <c r="F1" s="20"/>
      <c r="G1" s="21"/>
      <c r="H1" s="20"/>
      <c r="I1" s="20"/>
      <c r="J1" s="20"/>
      <c r="K1" s="20"/>
      <c r="L1" s="21"/>
      <c r="M1" s="21"/>
      <c r="N1" s="21"/>
      <c r="O1" s="21"/>
      <c r="P1" s="21"/>
      <c r="Q1" s="21"/>
      <c r="R1" s="20"/>
      <c r="S1" s="20"/>
      <c r="T1" s="20"/>
      <c r="V1" s="62" t="s">
        <v>111</v>
      </c>
      <c r="W1" s="21"/>
      <c r="X1" s="20"/>
      <c r="Y1" s="21"/>
      <c r="Z1" s="20"/>
      <c r="AA1" s="21"/>
    </row>
    <row r="2" spans="1:27" s="22" customFormat="1" ht="15" customHeight="1">
      <c r="A2" s="257" t="s">
        <v>87</v>
      </c>
      <c r="B2" s="20"/>
      <c r="C2" s="21"/>
      <c r="D2" s="20"/>
      <c r="E2" s="21"/>
      <c r="F2" s="20"/>
      <c r="G2" s="21"/>
      <c r="H2" s="20"/>
      <c r="I2" s="20"/>
      <c r="J2" s="20"/>
      <c r="K2" s="20"/>
      <c r="L2" s="21"/>
      <c r="M2" s="21"/>
      <c r="N2" s="21"/>
      <c r="O2" s="21"/>
      <c r="P2" s="21"/>
      <c r="Q2" s="21"/>
      <c r="R2" s="20"/>
      <c r="S2" s="20"/>
      <c r="T2" s="20"/>
      <c r="U2" s="62"/>
      <c r="V2" s="20"/>
      <c r="W2" s="21"/>
      <c r="X2" s="20"/>
      <c r="Y2" s="21"/>
      <c r="Z2" s="20"/>
      <c r="AA2" s="21"/>
    </row>
    <row r="3" spans="1:27" s="22" customFormat="1" ht="15" customHeight="1">
      <c r="A3" s="241" t="s">
        <v>115</v>
      </c>
      <c r="B3" s="220" t="s">
        <v>15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0"/>
      <c r="W3" s="21"/>
      <c r="X3" s="20"/>
      <c r="Y3" s="21"/>
      <c r="Z3" s="20"/>
      <c r="AA3" s="21"/>
    </row>
    <row r="4" spans="1:27" s="11" customFormat="1" ht="45.75" customHeight="1">
      <c r="A4" s="218"/>
      <c r="B4" s="67" t="s">
        <v>116</v>
      </c>
      <c r="C4" s="67" t="s">
        <v>117</v>
      </c>
      <c r="D4" s="67" t="s">
        <v>118</v>
      </c>
      <c r="E4" s="64" t="s">
        <v>567</v>
      </c>
      <c r="F4" s="56" t="s">
        <v>319</v>
      </c>
      <c r="G4" s="56" t="s">
        <v>320</v>
      </c>
      <c r="H4" s="56" t="s">
        <v>321</v>
      </c>
      <c r="I4" s="64" t="s">
        <v>568</v>
      </c>
      <c r="J4" s="56" t="s">
        <v>569</v>
      </c>
      <c r="K4" s="56" t="s">
        <v>571</v>
      </c>
      <c r="L4" s="56" t="s">
        <v>570</v>
      </c>
      <c r="M4" s="56" t="s">
        <v>580</v>
      </c>
      <c r="N4" s="56" t="s">
        <v>581</v>
      </c>
      <c r="O4" s="56" t="s">
        <v>596</v>
      </c>
      <c r="P4" s="56" t="s">
        <v>597</v>
      </c>
      <c r="Q4" s="56" t="s">
        <v>607</v>
      </c>
      <c r="R4" s="64" t="s">
        <v>120</v>
      </c>
      <c r="S4" s="64" t="s">
        <v>121</v>
      </c>
      <c r="T4" s="64" t="s">
        <v>582</v>
      </c>
      <c r="U4" s="64" t="s">
        <v>598</v>
      </c>
    </row>
    <row r="5" spans="1:27" s="11" customFormat="1">
      <c r="A5" s="13" t="s">
        <v>324</v>
      </c>
      <c r="B5" s="14">
        <v>471673905.99999923</v>
      </c>
      <c r="C5" s="14">
        <v>1042734272</v>
      </c>
      <c r="D5" s="14">
        <v>1644738539</v>
      </c>
      <c r="E5" s="14">
        <v>2187373938.9999914</v>
      </c>
      <c r="F5" s="14">
        <v>583768260.00000167</v>
      </c>
      <c r="G5" s="14">
        <v>1198991379.000006</v>
      </c>
      <c r="H5" s="14">
        <v>1827431558.0000131</v>
      </c>
      <c r="I5" s="14">
        <v>2435537105.9999804</v>
      </c>
      <c r="J5" s="14">
        <v>608279360.99999738</v>
      </c>
      <c r="K5" s="14">
        <v>650211807.99999857</v>
      </c>
      <c r="L5" s="14">
        <f>SUM(J5:K5)</f>
        <v>1258491168.9999959</v>
      </c>
      <c r="M5" s="14">
        <v>648713568.00000119</v>
      </c>
      <c r="N5" s="14">
        <f>SUM(L5:M5)</f>
        <v>1907204736.9999971</v>
      </c>
      <c r="O5" s="14">
        <v>658130689.00000167</v>
      </c>
      <c r="P5" s="14">
        <f>SUM(N5:O5)</f>
        <v>2565335425.999999</v>
      </c>
      <c r="Q5" s="14">
        <v>582351135</v>
      </c>
      <c r="R5" s="120">
        <f>Q5/J5*100-100</f>
        <v>-4.2625523176344444</v>
      </c>
      <c r="S5" s="120"/>
      <c r="T5" s="120"/>
      <c r="U5" s="120"/>
    </row>
    <row r="6" spans="1:27">
      <c r="A6" s="13" t="s">
        <v>325</v>
      </c>
      <c r="B6" s="14">
        <v>149351380.00000015</v>
      </c>
      <c r="C6" s="14">
        <v>370290229.00000107</v>
      </c>
      <c r="D6" s="14">
        <v>521123283.00000119</v>
      </c>
      <c r="E6" s="14">
        <v>721943213.0000025</v>
      </c>
      <c r="F6" s="14">
        <v>181320630.99999982</v>
      </c>
      <c r="G6" s="14">
        <v>389453436.00000072</v>
      </c>
      <c r="H6" s="14">
        <v>582275294.0000006</v>
      </c>
      <c r="I6" s="14">
        <v>798203829.9999975</v>
      </c>
      <c r="J6" s="14">
        <v>245970479.00000012</v>
      </c>
      <c r="K6" s="14">
        <v>160487043.00000033</v>
      </c>
      <c r="L6" s="14">
        <f t="shared" ref="L6:L16" si="0">SUM(J6:K6)</f>
        <v>406457522.00000048</v>
      </c>
      <c r="M6" s="14">
        <v>160923017.00000024</v>
      </c>
      <c r="N6" s="14">
        <f t="shared" ref="N6:P16" si="1">SUM(L6:M6)</f>
        <v>567380539.00000072</v>
      </c>
      <c r="O6" s="14">
        <v>170664283.00000006</v>
      </c>
      <c r="P6" s="14">
        <f t="shared" si="1"/>
        <v>738044822.00000072</v>
      </c>
      <c r="Q6" s="14">
        <v>140673822</v>
      </c>
      <c r="R6" s="120">
        <f t="shared" ref="R6:R17" si="2">Q6/J6*100-100</f>
        <v>-42.80865631846823</v>
      </c>
      <c r="S6" s="120"/>
      <c r="T6" s="120"/>
      <c r="U6" s="120"/>
    </row>
    <row r="7" spans="1:27">
      <c r="A7" s="13" t="s">
        <v>124</v>
      </c>
      <c r="B7" s="14">
        <v>161882481.99999988</v>
      </c>
      <c r="C7" s="14">
        <v>301964593.99999988</v>
      </c>
      <c r="D7" s="14">
        <v>472402856.99999994</v>
      </c>
      <c r="E7" s="14">
        <v>620661331.99999917</v>
      </c>
      <c r="F7" s="14">
        <v>148599164.00000006</v>
      </c>
      <c r="G7" s="14">
        <v>262367892.99999997</v>
      </c>
      <c r="H7" s="14">
        <v>371697703.99999958</v>
      </c>
      <c r="I7" s="14">
        <v>461182264.9999997</v>
      </c>
      <c r="J7" s="14">
        <v>101709070.99999996</v>
      </c>
      <c r="K7" s="14">
        <v>97183863.00000003</v>
      </c>
      <c r="L7" s="14">
        <f t="shared" si="0"/>
        <v>198892934</v>
      </c>
      <c r="M7" s="14">
        <v>100184756.99999988</v>
      </c>
      <c r="N7" s="14">
        <f t="shared" si="1"/>
        <v>299077690.99999988</v>
      </c>
      <c r="O7" s="14">
        <v>78943770.999999985</v>
      </c>
      <c r="P7" s="14">
        <f t="shared" si="1"/>
        <v>378021461.99999988</v>
      </c>
      <c r="Q7" s="14">
        <v>82432876</v>
      </c>
      <c r="R7" s="120">
        <f t="shared" si="2"/>
        <v>-18.952286959734366</v>
      </c>
      <c r="S7" s="120"/>
      <c r="T7" s="120"/>
      <c r="U7" s="120"/>
    </row>
    <row r="8" spans="1:27">
      <c r="A8" s="13" t="s">
        <v>125</v>
      </c>
      <c r="B8" s="14">
        <v>91208623</v>
      </c>
      <c r="C8" s="14">
        <v>125561572.00000001</v>
      </c>
      <c r="D8" s="14">
        <v>213425565</v>
      </c>
      <c r="E8" s="14">
        <v>290608681.99999988</v>
      </c>
      <c r="F8" s="14">
        <v>78610298.999999985</v>
      </c>
      <c r="G8" s="14">
        <v>162853376</v>
      </c>
      <c r="H8" s="14">
        <v>189018321.00000009</v>
      </c>
      <c r="I8" s="14">
        <v>223221715.00000006</v>
      </c>
      <c r="J8" s="14">
        <v>31683463</v>
      </c>
      <c r="K8" s="14">
        <v>23855249.999999993</v>
      </c>
      <c r="L8" s="14">
        <f t="shared" si="0"/>
        <v>55538712.999999993</v>
      </c>
      <c r="M8" s="14">
        <v>59803372.000000015</v>
      </c>
      <c r="N8" s="14">
        <f t="shared" si="1"/>
        <v>115342085</v>
      </c>
      <c r="O8" s="14">
        <v>21175782.000000007</v>
      </c>
      <c r="P8" s="14">
        <f t="shared" si="1"/>
        <v>136517867</v>
      </c>
      <c r="Q8" s="14">
        <v>11677831</v>
      </c>
      <c r="R8" s="120">
        <f t="shared" si="2"/>
        <v>-63.142188718449113</v>
      </c>
      <c r="S8" s="120"/>
      <c r="T8" s="120"/>
      <c r="U8" s="120"/>
    </row>
    <row r="9" spans="1:27">
      <c r="A9" s="13" t="s">
        <v>126</v>
      </c>
      <c r="B9" s="14">
        <v>69294321.000000015</v>
      </c>
      <c r="C9" s="14">
        <v>153406788</v>
      </c>
      <c r="D9" s="14">
        <v>190084211</v>
      </c>
      <c r="E9" s="14">
        <v>224188804.00000018</v>
      </c>
      <c r="F9" s="14">
        <v>80647238.000000015</v>
      </c>
      <c r="G9" s="14">
        <v>189930615.99999997</v>
      </c>
      <c r="H9" s="14">
        <v>251558174.00000006</v>
      </c>
      <c r="I9" s="14">
        <v>344789304.00000024</v>
      </c>
      <c r="J9" s="14">
        <v>36680046</v>
      </c>
      <c r="K9" s="14">
        <v>24425468.999999993</v>
      </c>
      <c r="L9" s="14">
        <f t="shared" si="0"/>
        <v>61105514.999999993</v>
      </c>
      <c r="M9" s="14">
        <v>20021224</v>
      </c>
      <c r="N9" s="14">
        <f t="shared" si="1"/>
        <v>81126739</v>
      </c>
      <c r="O9" s="14">
        <v>39883272.999999993</v>
      </c>
      <c r="P9" s="14">
        <f t="shared" si="1"/>
        <v>121010012</v>
      </c>
      <c r="Q9" s="14">
        <v>16396100</v>
      </c>
      <c r="R9" s="120">
        <f t="shared" si="2"/>
        <v>-55.299674378816214</v>
      </c>
      <c r="S9" s="120"/>
      <c r="T9" s="120"/>
      <c r="U9" s="120"/>
    </row>
    <row r="10" spans="1:27">
      <c r="A10" s="13" t="s">
        <v>127</v>
      </c>
      <c r="B10" s="14">
        <v>19106339</v>
      </c>
      <c r="C10" s="14">
        <v>33324865</v>
      </c>
      <c r="D10" s="14">
        <v>39602020</v>
      </c>
      <c r="E10" s="14">
        <v>46557871.999999985</v>
      </c>
      <c r="F10" s="14">
        <v>12858761.000000007</v>
      </c>
      <c r="G10" s="14">
        <v>28876583.000000007</v>
      </c>
      <c r="H10" s="14">
        <v>38480021</v>
      </c>
      <c r="I10" s="14">
        <v>50803206.999999963</v>
      </c>
      <c r="J10" s="14">
        <v>9471502.0000000056</v>
      </c>
      <c r="K10" s="14">
        <v>9792892.9999999981</v>
      </c>
      <c r="L10" s="14">
        <f t="shared" si="0"/>
        <v>19264395.000000004</v>
      </c>
      <c r="M10" s="14">
        <v>5449331</v>
      </c>
      <c r="N10" s="14">
        <f t="shared" si="1"/>
        <v>24713726.000000004</v>
      </c>
      <c r="O10" s="14">
        <v>8194344.9999999991</v>
      </c>
      <c r="P10" s="14">
        <f t="shared" si="1"/>
        <v>32908071.000000004</v>
      </c>
      <c r="Q10" s="14">
        <v>13539604</v>
      </c>
      <c r="R10" s="120">
        <f t="shared" si="2"/>
        <v>42.950970184031974</v>
      </c>
      <c r="S10" s="120"/>
      <c r="T10" s="120"/>
      <c r="U10" s="120"/>
    </row>
    <row r="11" spans="1:27">
      <c r="A11" s="13" t="s">
        <v>128</v>
      </c>
      <c r="B11" s="14">
        <v>44295400.000000007</v>
      </c>
      <c r="C11" s="14">
        <v>123616219.99999991</v>
      </c>
      <c r="D11" s="14">
        <v>180110659.99999997</v>
      </c>
      <c r="E11" s="14">
        <v>230104057</v>
      </c>
      <c r="F11" s="14">
        <v>49770554.999999993</v>
      </c>
      <c r="G11" s="14">
        <v>97331958.999999925</v>
      </c>
      <c r="H11" s="14">
        <v>166634603.99999994</v>
      </c>
      <c r="I11" s="14">
        <v>236284414.00000003</v>
      </c>
      <c r="J11" s="14">
        <v>50763986.000000007</v>
      </c>
      <c r="K11" s="14">
        <v>50994337.999999955</v>
      </c>
      <c r="L11" s="14">
        <f t="shared" si="0"/>
        <v>101758323.99999997</v>
      </c>
      <c r="M11" s="14">
        <v>30392415.000000015</v>
      </c>
      <c r="N11" s="14">
        <f t="shared" si="1"/>
        <v>132150738.99999999</v>
      </c>
      <c r="O11" s="14">
        <v>20389356.999999989</v>
      </c>
      <c r="P11" s="14">
        <f t="shared" si="1"/>
        <v>152540095.99999997</v>
      </c>
      <c r="Q11" s="14">
        <v>31664267</v>
      </c>
      <c r="R11" s="120">
        <f t="shared" si="2"/>
        <v>-37.624545479939272</v>
      </c>
      <c r="S11" s="120"/>
      <c r="T11" s="120"/>
      <c r="U11" s="120"/>
    </row>
    <row r="12" spans="1:27">
      <c r="A12" s="13" t="s">
        <v>323</v>
      </c>
      <c r="B12" s="14">
        <v>49328078.000000015</v>
      </c>
      <c r="C12" s="14">
        <v>67152151.000000015</v>
      </c>
      <c r="D12" s="14">
        <v>104901746.00000001</v>
      </c>
      <c r="E12" s="14">
        <v>148630616.00000006</v>
      </c>
      <c r="F12" s="14">
        <v>37328674.000000015</v>
      </c>
      <c r="G12" s="14">
        <v>67678929</v>
      </c>
      <c r="H12" s="14">
        <v>109423949.00000001</v>
      </c>
      <c r="I12" s="14">
        <v>163884048.00000009</v>
      </c>
      <c r="J12" s="14">
        <v>40410405</v>
      </c>
      <c r="K12" s="14">
        <v>23553728.999999993</v>
      </c>
      <c r="L12" s="14">
        <f t="shared" si="0"/>
        <v>63964133.999999993</v>
      </c>
      <c r="M12" s="14">
        <v>18272730.999999996</v>
      </c>
      <c r="N12" s="14">
        <f t="shared" si="1"/>
        <v>82236864.999999985</v>
      </c>
      <c r="O12" s="14">
        <v>31253235</v>
      </c>
      <c r="P12" s="14">
        <f t="shared" si="1"/>
        <v>113490099.99999999</v>
      </c>
      <c r="Q12" s="14">
        <v>20477740</v>
      </c>
      <c r="R12" s="120">
        <f t="shared" si="2"/>
        <v>-49.325575925309337</v>
      </c>
      <c r="S12" s="120"/>
      <c r="T12" s="120"/>
      <c r="U12" s="120"/>
    </row>
    <row r="13" spans="1:27">
      <c r="A13" s="13" t="s">
        <v>129</v>
      </c>
      <c r="B13" s="14">
        <v>133476835.00000003</v>
      </c>
      <c r="C13" s="14">
        <v>232030430.00000003</v>
      </c>
      <c r="D13" s="14">
        <v>386411082.99999994</v>
      </c>
      <c r="E13" s="14">
        <v>475108071.00000036</v>
      </c>
      <c r="F13" s="14">
        <v>112778836.00000007</v>
      </c>
      <c r="G13" s="14">
        <v>204722485.99999985</v>
      </c>
      <c r="H13" s="14">
        <v>327786087.99999988</v>
      </c>
      <c r="I13" s="14">
        <v>422485887.00000018</v>
      </c>
      <c r="J13" s="14">
        <v>125143483</v>
      </c>
      <c r="K13" s="14">
        <v>69846184.000000015</v>
      </c>
      <c r="L13" s="14">
        <f t="shared" si="0"/>
        <v>194989667</v>
      </c>
      <c r="M13" s="14">
        <v>110899346.99999994</v>
      </c>
      <c r="N13" s="14">
        <f t="shared" si="1"/>
        <v>305889013.99999994</v>
      </c>
      <c r="O13" s="14">
        <v>77047954.000000045</v>
      </c>
      <c r="P13" s="14">
        <f t="shared" si="1"/>
        <v>382936968</v>
      </c>
      <c r="Q13" s="14">
        <v>110784529</v>
      </c>
      <c r="R13" s="120">
        <f t="shared" si="2"/>
        <v>-11.473992616938759</v>
      </c>
      <c r="S13" s="120"/>
      <c r="T13" s="120"/>
      <c r="U13" s="120"/>
    </row>
    <row r="14" spans="1:27">
      <c r="A14" s="13" t="s">
        <v>130</v>
      </c>
      <c r="B14" s="14">
        <v>153837823.99999994</v>
      </c>
      <c r="C14" s="14">
        <v>340538284.9999994</v>
      </c>
      <c r="D14" s="14">
        <v>565853433.99999976</v>
      </c>
      <c r="E14" s="14">
        <v>739296359.99999797</v>
      </c>
      <c r="F14" s="14">
        <v>229979029.00000012</v>
      </c>
      <c r="G14" s="14">
        <v>393859160.00000012</v>
      </c>
      <c r="H14" s="14">
        <v>622158006.00000262</v>
      </c>
      <c r="I14" s="14">
        <v>763320982.9999994</v>
      </c>
      <c r="J14" s="14">
        <v>223081322.99999961</v>
      </c>
      <c r="K14" s="14">
        <v>139900156.00000006</v>
      </c>
      <c r="L14" s="14">
        <f t="shared" si="0"/>
        <v>362981478.99999964</v>
      </c>
      <c r="M14" s="14">
        <v>217414174.00000015</v>
      </c>
      <c r="N14" s="14">
        <f t="shared" si="1"/>
        <v>580395652.99999976</v>
      </c>
      <c r="O14" s="14">
        <v>164194225.00000036</v>
      </c>
      <c r="P14" s="14">
        <f t="shared" si="1"/>
        <v>744589878.00000012</v>
      </c>
      <c r="Q14" s="14">
        <v>173763141</v>
      </c>
      <c r="R14" s="120">
        <f t="shared" si="2"/>
        <v>-22.107714503737142</v>
      </c>
      <c r="S14" s="120"/>
      <c r="T14" s="120"/>
      <c r="U14" s="120"/>
    </row>
    <row r="15" spans="1:27">
      <c r="A15" s="65" t="s">
        <v>133</v>
      </c>
      <c r="B15" s="14">
        <v>827079.00000000012</v>
      </c>
      <c r="C15" s="14">
        <v>2285059</v>
      </c>
      <c r="D15" s="14">
        <v>3688562</v>
      </c>
      <c r="E15" s="14">
        <v>4726877.0000000009</v>
      </c>
      <c r="F15" s="14">
        <v>1207417</v>
      </c>
      <c r="G15" s="14">
        <v>3124757.9999999995</v>
      </c>
      <c r="H15" s="14">
        <v>4764451.9999999991</v>
      </c>
      <c r="I15" s="14">
        <v>5705799.0000000009</v>
      </c>
      <c r="J15" s="14">
        <v>1158606</v>
      </c>
      <c r="K15" s="14">
        <v>1150834.9999999998</v>
      </c>
      <c r="L15" s="14">
        <f t="shared" si="0"/>
        <v>2309441</v>
      </c>
      <c r="M15" s="14">
        <v>1332828.0000000002</v>
      </c>
      <c r="N15" s="14">
        <f t="shared" si="1"/>
        <v>3642269</v>
      </c>
      <c r="O15" s="14">
        <v>905727.99999999988</v>
      </c>
      <c r="P15" s="14">
        <f t="shared" si="1"/>
        <v>4547997</v>
      </c>
      <c r="Q15" s="14">
        <v>1040242</v>
      </c>
      <c r="R15" s="120">
        <f t="shared" si="2"/>
        <v>-10.216070001363704</v>
      </c>
      <c r="S15" s="120"/>
      <c r="T15" s="120"/>
      <c r="U15" s="120"/>
    </row>
    <row r="16" spans="1:27" s="11" customFormat="1" ht="15" customHeight="1">
      <c r="A16" s="65" t="s">
        <v>132</v>
      </c>
      <c r="B16" s="14">
        <v>720992</v>
      </c>
      <c r="C16" s="14">
        <v>2470218</v>
      </c>
      <c r="D16" s="14">
        <v>4156991</v>
      </c>
      <c r="E16" s="14">
        <v>5983109</v>
      </c>
      <c r="F16" s="14">
        <v>276405</v>
      </c>
      <c r="G16" s="14">
        <v>277507</v>
      </c>
      <c r="H16" s="14">
        <v>290875</v>
      </c>
      <c r="I16" s="14">
        <v>318689</v>
      </c>
      <c r="J16" s="14">
        <v>1044474</v>
      </c>
      <c r="K16" s="14">
        <v>6445352</v>
      </c>
      <c r="L16" s="14">
        <f t="shared" si="0"/>
        <v>7489826</v>
      </c>
      <c r="M16" s="14">
        <v>3416270</v>
      </c>
      <c r="N16" s="14">
        <f t="shared" si="1"/>
        <v>10906096</v>
      </c>
      <c r="O16" s="14">
        <v>5113836</v>
      </c>
      <c r="P16" s="14">
        <f t="shared" si="1"/>
        <v>16019932</v>
      </c>
      <c r="Q16" s="14">
        <v>3445902</v>
      </c>
      <c r="R16" s="120">
        <f t="shared" si="2"/>
        <v>229.91745127212357</v>
      </c>
      <c r="S16" s="120"/>
      <c r="T16" s="120"/>
      <c r="U16" s="120"/>
    </row>
    <row r="17" spans="1:27">
      <c r="A17" s="63" t="s">
        <v>131</v>
      </c>
      <c r="B17" s="122">
        <f>SUM(B5:B16)</f>
        <v>1345003258.9999993</v>
      </c>
      <c r="C17" s="122">
        <f t="shared" ref="C17:I17" si="3">SUM(C5:C16)</f>
        <v>2795374683.0000005</v>
      </c>
      <c r="D17" s="122">
        <f t="shared" si="3"/>
        <v>4326498951.000001</v>
      </c>
      <c r="E17" s="122">
        <f t="shared" si="3"/>
        <v>5695182931.9999905</v>
      </c>
      <c r="F17" s="122">
        <f t="shared" si="3"/>
        <v>1517145269.0000014</v>
      </c>
      <c r="G17" s="122">
        <f t="shared" si="3"/>
        <v>2999468082.0000067</v>
      </c>
      <c r="H17" s="122">
        <f t="shared" si="3"/>
        <v>4491519046.0000162</v>
      </c>
      <c r="I17" s="122">
        <f t="shared" si="3"/>
        <v>5905737246.9999771</v>
      </c>
      <c r="J17" s="122">
        <f t="shared" ref="J17:Q17" si="4">SUM(J5:J16)</f>
        <v>1475396198.9999971</v>
      </c>
      <c r="K17" s="122">
        <f t="shared" si="4"/>
        <v>1257846919.999999</v>
      </c>
      <c r="L17" s="122">
        <f t="shared" si="4"/>
        <v>2733243118.9999957</v>
      </c>
      <c r="M17" s="122">
        <f t="shared" si="4"/>
        <v>1376823034.0000014</v>
      </c>
      <c r="N17" s="122">
        <f t="shared" si="4"/>
        <v>4110066152.9999981</v>
      </c>
      <c r="O17" s="122">
        <f t="shared" si="4"/>
        <v>1275896478.0000019</v>
      </c>
      <c r="P17" s="122">
        <f t="shared" si="4"/>
        <v>5385962631</v>
      </c>
      <c r="Q17" s="122">
        <f t="shared" si="4"/>
        <v>1188247189</v>
      </c>
      <c r="R17" s="167">
        <f t="shared" si="2"/>
        <v>-19.462501678845499</v>
      </c>
      <c r="S17" s="167"/>
      <c r="T17" s="167"/>
      <c r="U17" s="167"/>
    </row>
    <row r="18" spans="1:27">
      <c r="A18" s="10" t="s">
        <v>45</v>
      </c>
    </row>
    <row r="20" spans="1:27">
      <c r="A20" s="23"/>
      <c r="B20" s="24"/>
      <c r="C20" s="23"/>
      <c r="D20" s="24"/>
      <c r="E20" s="23"/>
      <c r="F20" s="24"/>
      <c r="G20" s="23"/>
      <c r="H20" s="24"/>
      <c r="I20" s="24"/>
      <c r="J20" s="24"/>
      <c r="K20" s="24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>
      <c r="A21" s="23"/>
      <c r="B21" s="24"/>
      <c r="C21" s="23"/>
      <c r="D21" s="24"/>
      <c r="E21" s="23"/>
      <c r="F21" s="24"/>
      <c r="G21" s="23"/>
      <c r="H21" s="24"/>
      <c r="I21" s="24"/>
      <c r="J21" s="24"/>
      <c r="K21" s="24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>
      <c r="A22" s="23"/>
      <c r="B22" s="24"/>
      <c r="C22" s="23"/>
      <c r="D22" s="24"/>
      <c r="E22" s="23"/>
      <c r="F22" s="24"/>
      <c r="G22" s="23"/>
      <c r="H22" s="24"/>
      <c r="I22" s="24"/>
      <c r="J22" s="24"/>
      <c r="K22" s="24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>
      <c r="A23" s="23"/>
      <c r="B23" s="24"/>
      <c r="C23" s="23"/>
      <c r="D23" s="24"/>
      <c r="E23" s="23"/>
      <c r="F23" s="24"/>
      <c r="G23" s="23"/>
      <c r="H23" s="24"/>
      <c r="I23" s="24"/>
      <c r="J23" s="24"/>
      <c r="K23" s="24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>
      <c r="A24" s="23"/>
      <c r="B24" s="24"/>
      <c r="C24" s="23"/>
      <c r="D24" s="24"/>
      <c r="E24" s="23"/>
      <c r="F24" s="24"/>
      <c r="G24" s="23"/>
      <c r="H24" s="24"/>
      <c r="I24" s="24"/>
      <c r="J24" s="24"/>
      <c r="K24" s="24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>
      <c r="A25" s="23"/>
      <c r="B25" s="24"/>
      <c r="C25" s="23"/>
      <c r="D25" s="24"/>
      <c r="E25" s="23"/>
      <c r="F25" s="24"/>
      <c r="G25" s="23"/>
      <c r="H25" s="24"/>
      <c r="I25" s="24"/>
      <c r="J25" s="24"/>
      <c r="K25" s="24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>
      <c r="A26" s="23"/>
      <c r="B26" s="24"/>
      <c r="C26" s="23"/>
      <c r="D26" s="24"/>
      <c r="E26" s="23"/>
      <c r="F26" s="24"/>
      <c r="G26" s="23"/>
      <c r="H26" s="24"/>
      <c r="I26" s="24"/>
      <c r="J26" s="24"/>
      <c r="K26" s="24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>
      <c r="A27" s="23"/>
      <c r="B27" s="24"/>
      <c r="C27" s="23"/>
      <c r="D27" s="24"/>
      <c r="E27" s="23"/>
      <c r="F27" s="24"/>
      <c r="G27" s="23"/>
      <c r="H27" s="24"/>
      <c r="I27" s="24"/>
      <c r="J27" s="24"/>
      <c r="K27" s="24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>
      <c r="A28" s="23"/>
      <c r="B28" s="24"/>
      <c r="C28" s="23"/>
      <c r="D28" s="24"/>
      <c r="E28" s="23"/>
      <c r="F28" s="24"/>
      <c r="G28" s="23"/>
      <c r="H28" s="24"/>
      <c r="I28" s="24"/>
      <c r="J28" s="24"/>
      <c r="K28" s="24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>
      <c r="A29" s="23"/>
      <c r="B29" s="24"/>
      <c r="C29" s="23"/>
      <c r="D29" s="24"/>
      <c r="E29" s="23"/>
      <c r="F29" s="24"/>
      <c r="G29" s="23"/>
      <c r="H29" s="24"/>
      <c r="I29" s="24"/>
      <c r="J29" s="24"/>
      <c r="K29" s="24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27">
      <c r="A30" s="23"/>
      <c r="B30" s="24"/>
      <c r="C30" s="23"/>
      <c r="D30" s="24"/>
      <c r="E30" s="23"/>
      <c r="F30" s="24"/>
      <c r="G30" s="23"/>
      <c r="H30" s="24"/>
      <c r="I30" s="24"/>
      <c r="J30" s="24"/>
      <c r="K30" s="24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27">
      <c r="A31" s="23"/>
      <c r="B31" s="24"/>
      <c r="C31" s="23"/>
      <c r="D31" s="24"/>
      <c r="E31" s="23"/>
      <c r="F31" s="24"/>
      <c r="G31" s="23"/>
      <c r="H31" s="24"/>
      <c r="I31" s="24"/>
      <c r="J31" s="24"/>
      <c r="K31" s="24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1:27">
      <c r="A32" s="23"/>
      <c r="B32" s="24"/>
      <c r="C32" s="23"/>
      <c r="D32" s="24"/>
      <c r="E32" s="23"/>
      <c r="F32" s="24"/>
      <c r="G32" s="23"/>
      <c r="H32" s="24"/>
      <c r="I32" s="24"/>
      <c r="J32" s="24"/>
      <c r="K32" s="24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7">
      <c r="A33" s="23"/>
      <c r="B33" s="24"/>
      <c r="C33" s="23"/>
      <c r="D33" s="24"/>
      <c r="E33" s="23"/>
      <c r="F33" s="24"/>
      <c r="G33" s="23"/>
      <c r="H33" s="24"/>
      <c r="I33" s="24"/>
      <c r="J33" s="24"/>
      <c r="K33" s="24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7">
      <c r="A34" s="23"/>
      <c r="B34" s="24"/>
      <c r="C34" s="23"/>
      <c r="D34" s="24"/>
      <c r="E34" s="23"/>
      <c r="F34" s="24"/>
      <c r="G34" s="23"/>
      <c r="H34" s="24"/>
      <c r="I34" s="24"/>
      <c r="J34" s="24"/>
      <c r="K34" s="24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1:27">
      <c r="A35" s="23"/>
      <c r="B35" s="24"/>
      <c r="C35" s="23"/>
      <c r="D35" s="24"/>
      <c r="E35" s="23"/>
      <c r="F35" s="24"/>
      <c r="G35" s="23"/>
      <c r="H35" s="24"/>
      <c r="I35" s="24"/>
      <c r="J35" s="24"/>
      <c r="K35" s="24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>
      <c r="A36" s="23"/>
      <c r="B36" s="24"/>
      <c r="C36" s="23"/>
      <c r="D36" s="24"/>
      <c r="E36" s="23"/>
      <c r="F36" s="24"/>
      <c r="G36" s="23"/>
      <c r="H36" s="24"/>
      <c r="I36" s="24"/>
      <c r="J36" s="24"/>
      <c r="K36" s="24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spans="1:27">
      <c r="A37" s="23"/>
      <c r="B37" s="24"/>
      <c r="C37" s="23"/>
      <c r="D37" s="24"/>
      <c r="E37" s="23"/>
      <c r="F37" s="24"/>
      <c r="G37" s="23"/>
      <c r="H37" s="24"/>
      <c r="I37" s="24"/>
      <c r="J37" s="24"/>
      <c r="K37" s="24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spans="1:27">
      <c r="A38" s="23"/>
      <c r="B38" s="24"/>
      <c r="C38" s="23"/>
      <c r="D38" s="24"/>
      <c r="E38" s="23"/>
      <c r="F38" s="24"/>
      <c r="G38" s="23"/>
      <c r="H38" s="24"/>
      <c r="I38" s="24"/>
      <c r="J38" s="24"/>
      <c r="K38" s="24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</sheetData>
  <mergeCells count="2">
    <mergeCell ref="A3:A4"/>
    <mergeCell ref="B3:U3"/>
  </mergeCells>
  <phoneticPr fontId="23" type="noConversion"/>
  <hyperlinks>
    <hyperlink ref="V1" location="'Indice tavole'!A1" display="torna all'indice "/>
  </hyperlinks>
  <pageMargins left="0.70866141732283472" right="0.70866141732283472" top="0.74803149606299213" bottom="0.74803149606299213" header="0.31496062992125984" footer="0.31496062992125984"/>
  <pageSetup paperSize="9" scale="51" orientation="landscape" r:id="rId1"/>
  <ignoredErrors>
    <ignoredError sqref="L5:L16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AA18"/>
  <sheetViews>
    <sheetView zoomScale="70" zoomScaleNormal="70" workbookViewId="0">
      <selection activeCell="A2" sqref="A2"/>
    </sheetView>
  </sheetViews>
  <sheetFormatPr defaultRowHeight="15"/>
  <cols>
    <col min="1" max="1" width="24" style="18" customWidth="1"/>
    <col min="2" max="2" width="16.140625" style="23" hidden="1" customWidth="1"/>
    <col min="3" max="3" width="16.140625" style="24" hidden="1" customWidth="1"/>
    <col min="4" max="4" width="16.140625" style="23" hidden="1" customWidth="1"/>
    <col min="5" max="5" width="16.140625" style="24" hidden="1" customWidth="1"/>
    <col min="6" max="6" width="16.140625" style="23" bestFit="1" customWidth="1"/>
    <col min="7" max="7" width="17.5703125" style="24" customWidth="1"/>
    <col min="8" max="8" width="17.140625" style="23" customWidth="1"/>
    <col min="9" max="9" width="18" style="24" customWidth="1"/>
    <col min="10" max="10" width="16.140625" style="24" bestFit="1" customWidth="1"/>
    <col min="11" max="11" width="16.140625" style="24" hidden="1" customWidth="1"/>
    <col min="12" max="12" width="16.140625" style="24" bestFit="1" customWidth="1"/>
    <col min="13" max="13" width="16.140625" style="24" hidden="1" customWidth="1"/>
    <col min="14" max="14" width="17" style="24" customWidth="1"/>
    <col min="15" max="15" width="16.140625" style="24" hidden="1" customWidth="1"/>
    <col min="16" max="16" width="17.140625" style="24" customWidth="1"/>
    <col min="17" max="17" width="16.140625" style="24" customWidth="1"/>
    <col min="18" max="20" width="9.42578125" style="23" customWidth="1"/>
    <col min="21" max="21" width="9.42578125" style="24" customWidth="1"/>
    <col min="22" max="22" width="15.7109375" style="23" customWidth="1"/>
    <col min="23" max="23" width="5.7109375" style="24" customWidth="1"/>
    <col min="24" max="16384" width="9.140625" style="18"/>
  </cols>
  <sheetData>
    <row r="1" spans="1:27" s="22" customFormat="1" ht="15" customHeight="1">
      <c r="A1" s="19" t="str">
        <f>'Indice tavole'!C24</f>
        <v>Esportazioni cumulate per provincia e area geografica di destinazione delle merci. Anni 2017-2020. Valori in milioni di euro e variazioni percentuali rispetto all'anno precedente</v>
      </c>
      <c r="B1" s="20"/>
      <c r="C1" s="21"/>
      <c r="D1" s="20"/>
      <c r="E1" s="21"/>
      <c r="F1" s="20"/>
      <c r="G1" s="21"/>
      <c r="H1" s="20"/>
      <c r="R1" s="20"/>
      <c r="S1" s="20"/>
      <c r="T1" s="20"/>
      <c r="U1" s="21"/>
      <c r="V1" s="20"/>
      <c r="W1" s="21"/>
    </row>
    <row r="2" spans="1:27" s="22" customFormat="1" ht="15" customHeight="1">
      <c r="A2" s="257" t="s">
        <v>87</v>
      </c>
      <c r="B2" s="20"/>
      <c r="C2" s="21"/>
      <c r="D2" s="20"/>
      <c r="E2" s="21"/>
      <c r="F2" s="20"/>
      <c r="G2" s="21"/>
      <c r="H2" s="20"/>
      <c r="R2" s="20"/>
      <c r="S2" s="20"/>
      <c r="T2" s="20"/>
      <c r="U2" s="21"/>
      <c r="V2" s="20"/>
      <c r="W2" s="21"/>
    </row>
    <row r="3" spans="1:27" s="22" customFormat="1" ht="15" customHeight="1">
      <c r="A3" s="241" t="s">
        <v>115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0"/>
      <c r="W3" s="21"/>
      <c r="X3" s="20"/>
      <c r="Y3" s="21"/>
      <c r="Z3" s="20"/>
      <c r="AA3" s="21"/>
    </row>
    <row r="4" spans="1:27" s="11" customFormat="1" ht="57.75" customHeight="1">
      <c r="A4" s="218"/>
      <c r="B4" s="67" t="s">
        <v>116</v>
      </c>
      <c r="C4" s="67" t="s">
        <v>117</v>
      </c>
      <c r="D4" s="67" t="s">
        <v>118</v>
      </c>
      <c r="E4" s="64" t="s">
        <v>567</v>
      </c>
      <c r="F4" s="56" t="s">
        <v>319</v>
      </c>
      <c r="G4" s="56" t="s">
        <v>320</v>
      </c>
      <c r="H4" s="56" t="s">
        <v>321</v>
      </c>
      <c r="I4" s="64" t="s">
        <v>568</v>
      </c>
      <c r="J4" s="56" t="s">
        <v>569</v>
      </c>
      <c r="K4" s="56" t="s">
        <v>571</v>
      </c>
      <c r="L4" s="56" t="s">
        <v>570</v>
      </c>
      <c r="M4" s="56" t="s">
        <v>580</v>
      </c>
      <c r="N4" s="56" t="s">
        <v>581</v>
      </c>
      <c r="O4" s="56" t="s">
        <v>596</v>
      </c>
      <c r="P4" s="56" t="s">
        <v>597</v>
      </c>
      <c r="Q4" s="56" t="s">
        <v>607</v>
      </c>
      <c r="R4" s="64" t="s">
        <v>120</v>
      </c>
      <c r="S4" s="64" t="s">
        <v>121</v>
      </c>
      <c r="T4" s="64" t="s">
        <v>582</v>
      </c>
      <c r="U4" s="64" t="s">
        <v>598</v>
      </c>
    </row>
    <row r="5" spans="1:27" s="11" customFormat="1">
      <c r="A5" s="13" t="s">
        <v>324</v>
      </c>
      <c r="B5" s="14">
        <v>526742433.00000137</v>
      </c>
      <c r="C5" s="14">
        <v>1110441866.0000012</v>
      </c>
      <c r="D5" s="14">
        <v>1673367068</v>
      </c>
      <c r="E5" s="14">
        <v>2232817626.0000091</v>
      </c>
      <c r="F5" s="14">
        <v>567652184.00000274</v>
      </c>
      <c r="G5" s="14">
        <v>1157141475.9999945</v>
      </c>
      <c r="H5" s="14">
        <v>1736586276.0000162</v>
      </c>
      <c r="I5" s="186">
        <v>2322048734.0000091</v>
      </c>
      <c r="J5" s="187">
        <v>570394950.00000072</v>
      </c>
      <c r="K5" s="186">
        <v>602259613.00000095</v>
      </c>
      <c r="L5" s="186">
        <f>SUM(J5:K5)</f>
        <v>1172654563.0000017</v>
      </c>
      <c r="M5" s="188">
        <v>549591814.0000037</v>
      </c>
      <c r="N5" s="188">
        <f>SUM(L5:M5)</f>
        <v>1722246377.0000052</v>
      </c>
      <c r="O5" s="188">
        <v>594333834.99999774</v>
      </c>
      <c r="P5" s="188">
        <f>SUM(N5:O5)</f>
        <v>2316580212.0000029</v>
      </c>
      <c r="Q5" s="188">
        <v>553485713</v>
      </c>
      <c r="R5" s="120">
        <f>Q5/J5*100-100</f>
        <v>-2.9644787353044819</v>
      </c>
      <c r="S5" s="120"/>
      <c r="T5" s="120"/>
      <c r="U5" s="120"/>
    </row>
    <row r="6" spans="1:27">
      <c r="A6" s="13" t="s">
        <v>325</v>
      </c>
      <c r="B6" s="14">
        <v>153212886.00000033</v>
      </c>
      <c r="C6" s="14">
        <v>330418826.00000036</v>
      </c>
      <c r="D6" s="14">
        <v>496276025.00000089</v>
      </c>
      <c r="E6" s="14">
        <v>682667896.00000036</v>
      </c>
      <c r="F6" s="14">
        <v>170063559.99999973</v>
      </c>
      <c r="G6" s="14">
        <v>389256031.99999934</v>
      </c>
      <c r="H6" s="14">
        <v>602300674.99999785</v>
      </c>
      <c r="I6" s="188">
        <v>808792444.99999976</v>
      </c>
      <c r="J6" s="187">
        <v>181494035.99999949</v>
      </c>
      <c r="K6" s="188">
        <v>213098293.99999997</v>
      </c>
      <c r="L6" s="188">
        <f t="shared" ref="L6:L16" si="0">SUM(J6:K6)</f>
        <v>394592329.99999946</v>
      </c>
      <c r="M6" s="188">
        <v>193222088.00000009</v>
      </c>
      <c r="N6" s="188">
        <f t="shared" ref="N6:P16" si="1">SUM(L6:M6)</f>
        <v>587814417.99999952</v>
      </c>
      <c r="O6" s="188">
        <v>193165249.99999979</v>
      </c>
      <c r="P6" s="188">
        <f t="shared" si="1"/>
        <v>780979667.99999928</v>
      </c>
      <c r="Q6" s="188">
        <v>173927092</v>
      </c>
      <c r="R6" s="120">
        <f t="shared" ref="R6:R17" si="2">Q6/J6*100-100</f>
        <v>-4.1692521510731666</v>
      </c>
      <c r="S6" s="120"/>
      <c r="T6" s="120"/>
      <c r="U6" s="120"/>
      <c r="X6" s="23"/>
      <c r="Y6" s="24"/>
      <c r="Z6" s="23"/>
      <c r="AA6" s="24"/>
    </row>
    <row r="7" spans="1:27">
      <c r="A7" s="13" t="s">
        <v>124</v>
      </c>
      <c r="B7" s="14">
        <v>92747932.99999994</v>
      </c>
      <c r="C7" s="14">
        <v>194456663.00000012</v>
      </c>
      <c r="D7" s="14">
        <v>283597695.0000003</v>
      </c>
      <c r="E7" s="14">
        <v>394455954.00000107</v>
      </c>
      <c r="F7" s="14">
        <v>105213850.99999988</v>
      </c>
      <c r="G7" s="14">
        <v>198576702.00000045</v>
      </c>
      <c r="H7" s="14">
        <v>290893374.0000003</v>
      </c>
      <c r="I7" s="188">
        <v>414868011.99999791</v>
      </c>
      <c r="J7" s="187">
        <v>74034186.000000134</v>
      </c>
      <c r="K7" s="188">
        <v>121826945.99999975</v>
      </c>
      <c r="L7" s="188">
        <f t="shared" si="0"/>
        <v>195861131.99999988</v>
      </c>
      <c r="M7" s="188">
        <v>100057900.00000006</v>
      </c>
      <c r="N7" s="188">
        <f t="shared" si="1"/>
        <v>295919031.99999994</v>
      </c>
      <c r="O7" s="188">
        <v>102069729.99999984</v>
      </c>
      <c r="P7" s="188">
        <f t="shared" si="1"/>
        <v>397988761.99999976</v>
      </c>
      <c r="Q7" s="188">
        <v>109383531</v>
      </c>
      <c r="R7" s="120">
        <f t="shared" si="2"/>
        <v>47.747327160455058</v>
      </c>
      <c r="S7" s="120"/>
      <c r="T7" s="120"/>
      <c r="U7" s="120"/>
      <c r="X7" s="23"/>
      <c r="Y7" s="24"/>
      <c r="Z7" s="23"/>
      <c r="AA7" s="24"/>
    </row>
    <row r="8" spans="1:27">
      <c r="A8" s="13" t="s">
        <v>125</v>
      </c>
      <c r="B8" s="14">
        <v>47125239.99999997</v>
      </c>
      <c r="C8" s="14">
        <v>101865503.00000001</v>
      </c>
      <c r="D8" s="14">
        <v>176721008.99999988</v>
      </c>
      <c r="E8" s="14">
        <v>221939700.00000042</v>
      </c>
      <c r="F8" s="14">
        <v>39148552.00000003</v>
      </c>
      <c r="G8" s="14">
        <v>91252780.999999896</v>
      </c>
      <c r="H8" s="14">
        <v>129427650.99999969</v>
      </c>
      <c r="I8" s="188">
        <v>171057746.00000012</v>
      </c>
      <c r="J8" s="187">
        <v>37333224</v>
      </c>
      <c r="K8" s="188">
        <v>41205303.999999993</v>
      </c>
      <c r="L8" s="188">
        <f t="shared" si="0"/>
        <v>78538528</v>
      </c>
      <c r="M8" s="188">
        <v>37680089.999999933</v>
      </c>
      <c r="N8" s="188">
        <f t="shared" si="1"/>
        <v>116218617.99999994</v>
      </c>
      <c r="O8" s="188">
        <v>38531026</v>
      </c>
      <c r="P8" s="188">
        <f t="shared" si="1"/>
        <v>154749643.99999994</v>
      </c>
      <c r="Q8" s="188">
        <v>45917705</v>
      </c>
      <c r="R8" s="120">
        <f t="shared" si="2"/>
        <v>22.994212875909128</v>
      </c>
      <c r="S8" s="120"/>
      <c r="T8" s="120"/>
      <c r="U8" s="120"/>
      <c r="X8" s="23"/>
      <c r="Y8" s="24"/>
      <c r="Z8" s="23"/>
      <c r="AA8" s="24"/>
    </row>
    <row r="9" spans="1:27">
      <c r="A9" s="13" t="s">
        <v>126</v>
      </c>
      <c r="B9" s="14">
        <v>14048457</v>
      </c>
      <c r="C9" s="14">
        <v>25510335.999999996</v>
      </c>
      <c r="D9" s="14">
        <v>34646865.999999985</v>
      </c>
      <c r="E9" s="14">
        <v>48480975.000000052</v>
      </c>
      <c r="F9" s="14">
        <v>8869068.0000000019</v>
      </c>
      <c r="G9" s="14">
        <v>21593245.000000007</v>
      </c>
      <c r="H9" s="14">
        <v>33572499.000000045</v>
      </c>
      <c r="I9" s="188">
        <v>50261137.000000015</v>
      </c>
      <c r="J9" s="187">
        <v>8216742.0000000028</v>
      </c>
      <c r="K9" s="188">
        <v>10518311.999999998</v>
      </c>
      <c r="L9" s="188">
        <f t="shared" si="0"/>
        <v>18735054</v>
      </c>
      <c r="M9" s="188">
        <v>8633118.9999999963</v>
      </c>
      <c r="N9" s="188">
        <f t="shared" si="1"/>
        <v>27368172.999999996</v>
      </c>
      <c r="O9" s="188">
        <v>9843226.9999999981</v>
      </c>
      <c r="P9" s="188">
        <f t="shared" si="1"/>
        <v>37211399.999999993</v>
      </c>
      <c r="Q9" s="188">
        <v>10628834</v>
      </c>
      <c r="R9" s="120">
        <f t="shared" si="2"/>
        <v>29.35582010485416</v>
      </c>
      <c r="S9" s="120"/>
      <c r="T9" s="120"/>
      <c r="U9" s="120"/>
      <c r="X9" s="23"/>
      <c r="Y9" s="24"/>
      <c r="Z9" s="23"/>
      <c r="AA9" s="24"/>
    </row>
    <row r="10" spans="1:27">
      <c r="A10" s="13" t="s">
        <v>127</v>
      </c>
      <c r="B10" s="14">
        <v>9996897.0000000019</v>
      </c>
      <c r="C10" s="14">
        <v>19975003.999999996</v>
      </c>
      <c r="D10" s="14">
        <v>28949034.999999996</v>
      </c>
      <c r="E10" s="14">
        <v>38629623.999999993</v>
      </c>
      <c r="F10" s="14">
        <v>6810841.9999999981</v>
      </c>
      <c r="G10" s="14">
        <v>15300521.99999998</v>
      </c>
      <c r="H10" s="14">
        <v>24369865.999999966</v>
      </c>
      <c r="I10" s="188">
        <v>55216596.999999948</v>
      </c>
      <c r="J10" s="187">
        <v>6487995.0000000028</v>
      </c>
      <c r="K10" s="188">
        <v>12759410.999999998</v>
      </c>
      <c r="L10" s="188">
        <f t="shared" si="0"/>
        <v>19247406</v>
      </c>
      <c r="M10" s="188">
        <v>8091251.9999999935</v>
      </c>
      <c r="N10" s="188">
        <f t="shared" si="1"/>
        <v>27338657.999999993</v>
      </c>
      <c r="O10" s="188">
        <v>13079928.999999987</v>
      </c>
      <c r="P10" s="188">
        <f t="shared" si="1"/>
        <v>40418586.999999978</v>
      </c>
      <c r="Q10" s="188">
        <v>7955368</v>
      </c>
      <c r="R10" s="120">
        <f t="shared" si="2"/>
        <v>22.616740610928289</v>
      </c>
      <c r="S10" s="120"/>
      <c r="T10" s="120"/>
      <c r="U10" s="120"/>
      <c r="X10" s="23"/>
      <c r="Y10" s="24"/>
      <c r="Z10" s="23"/>
      <c r="AA10" s="24"/>
    </row>
    <row r="11" spans="1:27">
      <c r="A11" s="13" t="s">
        <v>128</v>
      </c>
      <c r="B11" s="14">
        <v>98451492.999999657</v>
      </c>
      <c r="C11" s="14">
        <v>201670818.9999994</v>
      </c>
      <c r="D11" s="14">
        <v>321722383.99999946</v>
      </c>
      <c r="E11" s="14">
        <v>436756448.99999917</v>
      </c>
      <c r="F11" s="14">
        <v>103688370.99999997</v>
      </c>
      <c r="G11" s="14">
        <v>221655473.00000006</v>
      </c>
      <c r="H11" s="14">
        <v>349825817.99999964</v>
      </c>
      <c r="I11" s="188">
        <v>480625373.9999994</v>
      </c>
      <c r="J11" s="187">
        <v>98457237.999999851</v>
      </c>
      <c r="K11" s="188">
        <v>107305107.99999987</v>
      </c>
      <c r="L11" s="188">
        <f t="shared" si="0"/>
        <v>205762345.9999997</v>
      </c>
      <c r="M11" s="188">
        <v>136465125.99999967</v>
      </c>
      <c r="N11" s="188">
        <f t="shared" si="1"/>
        <v>342227471.9999994</v>
      </c>
      <c r="O11" s="188">
        <v>146034326.99999967</v>
      </c>
      <c r="P11" s="188">
        <f t="shared" si="1"/>
        <v>488261798.99999905</v>
      </c>
      <c r="Q11" s="188">
        <v>119182269</v>
      </c>
      <c r="R11" s="120">
        <f t="shared" si="2"/>
        <v>21.049778991362913</v>
      </c>
      <c r="S11" s="120"/>
      <c r="T11" s="120"/>
      <c r="U11" s="120"/>
      <c r="X11" s="23"/>
      <c r="Y11" s="24"/>
      <c r="Z11" s="23"/>
      <c r="AA11" s="24"/>
    </row>
    <row r="12" spans="1:27">
      <c r="A12" s="13" t="s">
        <v>323</v>
      </c>
      <c r="B12" s="14">
        <v>19426636.000000015</v>
      </c>
      <c r="C12" s="14">
        <v>40699033.00000003</v>
      </c>
      <c r="D12" s="14">
        <v>63338928.00000003</v>
      </c>
      <c r="E12" s="14">
        <v>98054849.999999881</v>
      </c>
      <c r="F12" s="14">
        <v>20561365.000000011</v>
      </c>
      <c r="G12" s="14">
        <v>41821196.000000007</v>
      </c>
      <c r="H12" s="14">
        <v>66710931</v>
      </c>
      <c r="I12" s="188">
        <v>90917628.000000045</v>
      </c>
      <c r="J12" s="187">
        <v>19628431.000000004</v>
      </c>
      <c r="K12" s="188">
        <v>22500978.000000004</v>
      </c>
      <c r="L12" s="188">
        <f t="shared" si="0"/>
        <v>42129409.000000007</v>
      </c>
      <c r="M12" s="188">
        <v>20203770.000000022</v>
      </c>
      <c r="N12" s="188">
        <f t="shared" si="1"/>
        <v>62333179.00000003</v>
      </c>
      <c r="O12" s="188">
        <v>23860024.000000007</v>
      </c>
      <c r="P12" s="188">
        <f t="shared" si="1"/>
        <v>86193203.00000003</v>
      </c>
      <c r="Q12" s="188">
        <v>17324642</v>
      </c>
      <c r="R12" s="120">
        <f t="shared" si="2"/>
        <v>-11.737000272716671</v>
      </c>
      <c r="S12" s="120"/>
      <c r="T12" s="120"/>
      <c r="U12" s="120"/>
      <c r="X12" s="23"/>
      <c r="Y12" s="24"/>
      <c r="Z12" s="23"/>
      <c r="AA12" s="24"/>
    </row>
    <row r="13" spans="1:27">
      <c r="A13" s="13" t="s">
        <v>129</v>
      </c>
      <c r="B13" s="14">
        <v>14202276.000000006</v>
      </c>
      <c r="C13" s="14">
        <v>48360204.000000045</v>
      </c>
      <c r="D13" s="14">
        <v>62357075.000000045</v>
      </c>
      <c r="E13" s="14">
        <v>74999863.000000134</v>
      </c>
      <c r="F13" s="14">
        <v>27427034.999999974</v>
      </c>
      <c r="G13" s="14">
        <v>51643361.999999963</v>
      </c>
      <c r="H13" s="14">
        <v>109573097.00000007</v>
      </c>
      <c r="I13" s="188">
        <v>132896862.99999993</v>
      </c>
      <c r="J13" s="187">
        <v>15548860.999999993</v>
      </c>
      <c r="K13" s="188">
        <v>30556789.999999996</v>
      </c>
      <c r="L13" s="188">
        <f t="shared" si="0"/>
        <v>46105650.999999985</v>
      </c>
      <c r="M13" s="188">
        <v>9461210.0000000019</v>
      </c>
      <c r="N13" s="188">
        <f t="shared" si="1"/>
        <v>55566860.999999985</v>
      </c>
      <c r="O13" s="188">
        <v>12957749.000000004</v>
      </c>
      <c r="P13" s="188">
        <f t="shared" si="1"/>
        <v>68524609.999999985</v>
      </c>
      <c r="Q13" s="188">
        <v>9664955</v>
      </c>
      <c r="R13" s="120">
        <f t="shared" si="2"/>
        <v>-37.841395585181417</v>
      </c>
      <c r="S13" s="120"/>
      <c r="T13" s="120"/>
      <c r="U13" s="120"/>
      <c r="X13" s="23"/>
      <c r="Y13" s="24"/>
      <c r="Z13" s="23"/>
      <c r="AA13" s="24"/>
    </row>
    <row r="14" spans="1:27">
      <c r="A14" s="13" t="s">
        <v>130</v>
      </c>
      <c r="B14" s="14">
        <v>115739155.99999993</v>
      </c>
      <c r="C14" s="14">
        <v>205151764.99999973</v>
      </c>
      <c r="D14" s="14">
        <v>284898330.99999982</v>
      </c>
      <c r="E14" s="14">
        <v>409174791.00000149</v>
      </c>
      <c r="F14" s="14">
        <v>84776959.000000015</v>
      </c>
      <c r="G14" s="14">
        <v>182561154.00000012</v>
      </c>
      <c r="H14" s="14">
        <v>310895887.00000024</v>
      </c>
      <c r="I14" s="188">
        <v>429487511.99999923</v>
      </c>
      <c r="J14" s="187">
        <v>87211428.000000015</v>
      </c>
      <c r="K14" s="188">
        <v>111923916.00000009</v>
      </c>
      <c r="L14" s="188">
        <f t="shared" si="0"/>
        <v>199135344.00000012</v>
      </c>
      <c r="M14" s="188">
        <v>96519618.99999997</v>
      </c>
      <c r="N14" s="188">
        <f t="shared" si="1"/>
        <v>295654963.00000012</v>
      </c>
      <c r="O14" s="188">
        <v>104638539.99999993</v>
      </c>
      <c r="P14" s="188">
        <f t="shared" si="1"/>
        <v>400293503.00000006</v>
      </c>
      <c r="Q14" s="188">
        <v>74284954</v>
      </c>
      <c r="R14" s="120">
        <f t="shared" si="2"/>
        <v>-14.821995576084376</v>
      </c>
      <c r="S14" s="120"/>
      <c r="T14" s="120"/>
      <c r="U14" s="120"/>
      <c r="X14" s="23"/>
      <c r="Y14" s="24"/>
      <c r="Z14" s="23"/>
      <c r="AA14" s="24"/>
    </row>
    <row r="15" spans="1:27">
      <c r="A15" s="13" t="s">
        <v>133</v>
      </c>
      <c r="B15" s="14">
        <v>9795661.0000000019</v>
      </c>
      <c r="C15" s="14">
        <v>23833392.000000007</v>
      </c>
      <c r="D15" s="14">
        <v>39674466</v>
      </c>
      <c r="E15" s="14">
        <v>58129243.000000045</v>
      </c>
      <c r="F15" s="14">
        <v>14672774.000000011</v>
      </c>
      <c r="G15" s="14">
        <v>31426905.999999985</v>
      </c>
      <c r="H15" s="14">
        <v>47894814.999999955</v>
      </c>
      <c r="I15" s="188">
        <v>65565788.999999985</v>
      </c>
      <c r="J15" s="187">
        <v>14317341.000000002</v>
      </c>
      <c r="K15" s="188">
        <v>14804655.999999993</v>
      </c>
      <c r="L15" s="188">
        <f t="shared" si="0"/>
        <v>29121996.999999993</v>
      </c>
      <c r="M15" s="188">
        <v>17592827.000000022</v>
      </c>
      <c r="N15" s="188">
        <f t="shared" si="1"/>
        <v>46714824.000000015</v>
      </c>
      <c r="O15" s="188">
        <v>18163632.999999985</v>
      </c>
      <c r="P15" s="188">
        <f t="shared" si="1"/>
        <v>64878457</v>
      </c>
      <c r="Q15" s="188">
        <v>12479775</v>
      </c>
      <c r="R15" s="120">
        <f t="shared" si="2"/>
        <v>-12.834547979265153</v>
      </c>
      <c r="S15" s="120"/>
      <c r="T15" s="120"/>
      <c r="U15" s="120"/>
      <c r="X15" s="23"/>
      <c r="Y15" s="24"/>
      <c r="Z15" s="23"/>
      <c r="AA15" s="24"/>
    </row>
    <row r="16" spans="1:27" s="11" customFormat="1" ht="15" customHeight="1">
      <c r="A16" s="65" t="s">
        <v>132</v>
      </c>
      <c r="B16" s="14">
        <v>2994309.0000000005</v>
      </c>
      <c r="C16" s="14">
        <v>8604557.9999999981</v>
      </c>
      <c r="D16" s="14">
        <v>18083753.999999996</v>
      </c>
      <c r="E16" s="14">
        <v>21699756</v>
      </c>
      <c r="F16" s="14">
        <v>1746726.9999999998</v>
      </c>
      <c r="G16" s="14">
        <v>4396558.0000000009</v>
      </c>
      <c r="H16" s="14">
        <v>6844150.0000000019</v>
      </c>
      <c r="I16" s="168">
        <v>17663661.999999996</v>
      </c>
      <c r="J16" s="106">
        <v>7932932</v>
      </c>
      <c r="K16" s="168">
        <v>7245454</v>
      </c>
      <c r="L16" s="188">
        <f t="shared" si="0"/>
        <v>15178386</v>
      </c>
      <c r="M16" s="188">
        <v>6287026.9999999981</v>
      </c>
      <c r="N16" s="188">
        <f t="shared" si="1"/>
        <v>21465413</v>
      </c>
      <c r="O16" s="188">
        <v>4842033.9999999991</v>
      </c>
      <c r="P16" s="188">
        <f t="shared" si="1"/>
        <v>26307447</v>
      </c>
      <c r="Q16" s="188">
        <v>9388176</v>
      </c>
      <c r="R16" s="120">
        <f t="shared" si="2"/>
        <v>18.344339772482599</v>
      </c>
      <c r="S16" s="120"/>
      <c r="T16" s="120"/>
      <c r="U16" s="120"/>
    </row>
    <row r="17" spans="1:21">
      <c r="A17" s="63" t="s">
        <v>131</v>
      </c>
      <c r="B17" s="105">
        <f t="shared" ref="B17:J17" si="3">SUM(B5:B16)</f>
        <v>1104483377.0000012</v>
      </c>
      <c r="C17" s="105">
        <f t="shared" si="3"/>
        <v>2310987969.0000005</v>
      </c>
      <c r="D17" s="105">
        <f t="shared" si="3"/>
        <v>3483632636.000001</v>
      </c>
      <c r="E17" s="105">
        <f t="shared" si="3"/>
        <v>4717806727.0000114</v>
      </c>
      <c r="F17" s="105">
        <f t="shared" si="3"/>
        <v>1150631288.0000024</v>
      </c>
      <c r="G17" s="105">
        <f t="shared" si="3"/>
        <v>2406625406.9999943</v>
      </c>
      <c r="H17" s="105">
        <f t="shared" si="3"/>
        <v>3708895039.0000143</v>
      </c>
      <c r="I17" s="105">
        <f t="shared" si="3"/>
        <v>5039401499.0000048</v>
      </c>
      <c r="J17" s="105">
        <f t="shared" si="3"/>
        <v>1121057364.0000002</v>
      </c>
      <c r="K17" s="105">
        <f t="shared" ref="K17:Q17" si="4">SUM(K5:K16)</f>
        <v>1296004782.0000005</v>
      </c>
      <c r="L17" s="105">
        <f t="shared" si="4"/>
        <v>2417062146.0000005</v>
      </c>
      <c r="M17" s="105">
        <f t="shared" si="4"/>
        <v>1183805842.0000033</v>
      </c>
      <c r="N17" s="105">
        <f t="shared" si="4"/>
        <v>3600867988.0000043</v>
      </c>
      <c r="O17" s="105">
        <f t="shared" si="4"/>
        <v>1261519303.9999971</v>
      </c>
      <c r="P17" s="105">
        <f t="shared" si="4"/>
        <v>4862387292.000001</v>
      </c>
      <c r="Q17" s="105">
        <f t="shared" si="4"/>
        <v>1143623014</v>
      </c>
      <c r="R17" s="167">
        <f t="shared" si="2"/>
        <v>2.0128898595772142</v>
      </c>
      <c r="S17" s="167"/>
      <c r="T17" s="167"/>
      <c r="U17" s="167"/>
    </row>
    <row r="18" spans="1:21">
      <c r="A18" s="10" t="s">
        <v>45</v>
      </c>
    </row>
  </sheetData>
  <mergeCells count="2">
    <mergeCell ref="A3:A4"/>
    <mergeCell ref="B3:U3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51" orientation="landscape" r:id="rId1"/>
  <ignoredErrors>
    <ignoredError sqref="L5:L16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AT248"/>
  <sheetViews>
    <sheetView topLeftCell="A232" zoomScale="85" zoomScaleNormal="85" workbookViewId="0">
      <selection activeCell="G244" sqref="G244"/>
    </sheetView>
  </sheetViews>
  <sheetFormatPr defaultRowHeight="14.25" customHeight="1"/>
  <cols>
    <col min="1" max="1" width="6.85546875" style="50" customWidth="1"/>
    <col min="2" max="2" width="24.7109375" style="41" customWidth="1"/>
    <col min="3" max="6" width="16.140625" style="41" hidden="1" customWidth="1"/>
    <col min="7" max="8" width="16.5703125" style="41" customWidth="1"/>
    <col min="9" max="9" width="17.5703125" style="51" customWidth="1"/>
    <col min="10" max="10" width="17.85546875" style="51" customWidth="1"/>
    <col min="11" max="11" width="16.5703125" style="51" customWidth="1"/>
    <col min="12" max="12" width="16.5703125" style="51" hidden="1" customWidth="1"/>
    <col min="13" max="13" width="16.5703125" style="51" customWidth="1"/>
    <col min="14" max="14" width="16.5703125" style="51" hidden="1" customWidth="1"/>
    <col min="15" max="15" width="17.5703125" style="51" customWidth="1"/>
    <col min="16" max="16" width="0.5703125" style="51" hidden="1" customWidth="1"/>
    <col min="17" max="17" width="17.85546875" style="51" customWidth="1"/>
    <col min="18" max="18" width="16.5703125" style="51" customWidth="1"/>
    <col min="19" max="19" width="9" style="51" bestFit="1" customWidth="1"/>
    <col min="20" max="21" width="9" style="51" customWidth="1"/>
    <col min="22" max="22" width="10" style="51" bestFit="1" customWidth="1"/>
    <col min="23" max="23" width="6.85546875" style="100" customWidth="1"/>
    <col min="24" max="24" width="5.28515625" style="50" bestFit="1" customWidth="1"/>
    <col min="25" max="25" width="20.42578125" style="41" customWidth="1"/>
    <col min="26" max="29" width="15.7109375" style="41" hidden="1" customWidth="1"/>
    <col min="30" max="34" width="15.7109375" style="41" customWidth="1"/>
    <col min="35" max="35" width="15.7109375" style="41" hidden="1" customWidth="1"/>
    <col min="36" max="36" width="15.7109375" style="41" customWidth="1"/>
    <col min="37" max="37" width="15.7109375" style="41" hidden="1" customWidth="1"/>
    <col min="38" max="38" width="15.7109375" style="41" customWidth="1"/>
    <col min="39" max="39" width="15.7109375" style="41" hidden="1" customWidth="1"/>
    <col min="40" max="41" width="15.7109375" style="41" customWidth="1"/>
    <col min="42" max="45" width="9.140625" style="41" customWidth="1"/>
    <col min="46" max="46" width="17.85546875" style="41" customWidth="1"/>
    <col min="47" max="16384" width="9.140625" style="41"/>
  </cols>
  <sheetData>
    <row r="1" spans="1:45" s="31" customFormat="1" ht="14.25" customHeight="1">
      <c r="A1" s="25" t="str">
        <f>'Indice tavole'!C25</f>
        <v>Paesi per valore delle importazioni e delle esportazioni per provincia. Anni 2017-2020. Valori in milioni di euro e variazioni percentuali rispetto all'anno precedente</v>
      </c>
      <c r="B1" s="26"/>
      <c r="C1" s="26"/>
      <c r="D1" s="26"/>
      <c r="E1" s="26"/>
      <c r="F1" s="26"/>
      <c r="G1" s="26"/>
      <c r="H1" s="26"/>
      <c r="I1" s="27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169"/>
      <c r="X1" s="30"/>
      <c r="AE1" s="62" t="s">
        <v>111</v>
      </c>
    </row>
    <row r="2" spans="1:45" s="31" customFormat="1" ht="14.25" customHeight="1">
      <c r="A2" s="25"/>
      <c r="B2" s="26"/>
      <c r="C2" s="26"/>
      <c r="D2" s="26"/>
      <c r="E2" s="26"/>
      <c r="F2" s="26"/>
      <c r="G2" s="26"/>
      <c r="H2" s="26"/>
      <c r="I2" s="27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169"/>
      <c r="X2" s="30"/>
    </row>
    <row r="3" spans="1:45" s="31" customFormat="1" ht="14.25" customHeight="1">
      <c r="A3" s="71" t="s">
        <v>613</v>
      </c>
      <c r="B3" s="72"/>
      <c r="C3" s="72"/>
      <c r="D3" s="72"/>
      <c r="E3" s="72"/>
      <c r="F3" s="72"/>
      <c r="G3" s="72"/>
      <c r="H3" s="72"/>
      <c r="I3" s="27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169"/>
      <c r="X3" s="30"/>
    </row>
    <row r="4" spans="1:45" s="31" customFormat="1" ht="14.25" customHeight="1">
      <c r="A4" s="231" t="s">
        <v>86</v>
      </c>
      <c r="B4" s="231" t="s">
        <v>48</v>
      </c>
      <c r="C4" s="243" t="s">
        <v>578</v>
      </c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4"/>
      <c r="W4" s="170"/>
      <c r="X4" s="231" t="s">
        <v>86</v>
      </c>
      <c r="Y4" s="231" t="s">
        <v>48</v>
      </c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AR4" s="245"/>
      <c r="AS4" s="246"/>
    </row>
    <row r="5" spans="1:45" s="31" customFormat="1" ht="61.5" customHeight="1">
      <c r="A5" s="232"/>
      <c r="B5" s="232"/>
      <c r="C5" s="73" t="s">
        <v>116</v>
      </c>
      <c r="D5" s="73" t="s">
        <v>117</v>
      </c>
      <c r="E5" s="73" t="s">
        <v>118</v>
      </c>
      <c r="F5" s="73" t="s">
        <v>567</v>
      </c>
      <c r="G5" s="73" t="s">
        <v>319</v>
      </c>
      <c r="H5" s="73" t="s">
        <v>320</v>
      </c>
      <c r="I5" s="73" t="s">
        <v>321</v>
      </c>
      <c r="J5" s="73" t="s">
        <v>568</v>
      </c>
      <c r="K5" s="73" t="s">
        <v>569</v>
      </c>
      <c r="L5" s="73" t="s">
        <v>571</v>
      </c>
      <c r="M5" s="73" t="s">
        <v>570</v>
      </c>
      <c r="N5" s="56" t="s">
        <v>580</v>
      </c>
      <c r="O5" s="73" t="s">
        <v>581</v>
      </c>
      <c r="P5" s="73" t="s">
        <v>596</v>
      </c>
      <c r="Q5" s="73" t="s">
        <v>597</v>
      </c>
      <c r="R5" s="73" t="s">
        <v>607</v>
      </c>
      <c r="S5" s="64" t="s">
        <v>120</v>
      </c>
      <c r="T5" s="64" t="s">
        <v>121</v>
      </c>
      <c r="U5" s="64" t="s">
        <v>582</v>
      </c>
      <c r="V5" s="64" t="s">
        <v>598</v>
      </c>
      <c r="W5" s="171"/>
      <c r="X5" s="232"/>
      <c r="Y5" s="232"/>
      <c r="Z5" s="73" t="s">
        <v>116</v>
      </c>
      <c r="AA5" s="73" t="s">
        <v>117</v>
      </c>
      <c r="AB5" s="73" t="s">
        <v>118</v>
      </c>
      <c r="AC5" s="73" t="s">
        <v>567</v>
      </c>
      <c r="AD5" s="73" t="s">
        <v>319</v>
      </c>
      <c r="AE5" s="73" t="s">
        <v>320</v>
      </c>
      <c r="AF5" s="73" t="s">
        <v>321</v>
      </c>
      <c r="AG5" s="73" t="s">
        <v>568</v>
      </c>
      <c r="AH5" s="73" t="s">
        <v>569</v>
      </c>
      <c r="AI5" s="73" t="s">
        <v>571</v>
      </c>
      <c r="AJ5" s="73" t="s">
        <v>570</v>
      </c>
      <c r="AK5" s="56" t="s">
        <v>580</v>
      </c>
      <c r="AL5" s="73" t="s">
        <v>581</v>
      </c>
      <c r="AM5" s="73" t="s">
        <v>596</v>
      </c>
      <c r="AN5" s="73" t="s">
        <v>597</v>
      </c>
      <c r="AO5" s="73" t="s">
        <v>607</v>
      </c>
      <c r="AP5" s="64" t="s">
        <v>120</v>
      </c>
      <c r="AQ5" s="64" t="s">
        <v>121</v>
      </c>
      <c r="AR5" s="64" t="s">
        <v>582</v>
      </c>
      <c r="AS5" s="64" t="s">
        <v>598</v>
      </c>
    </row>
    <row r="6" spans="1:45" ht="14.25" customHeight="1">
      <c r="A6" s="35">
        <v>1</v>
      </c>
      <c r="B6" s="36" t="s">
        <v>51</v>
      </c>
      <c r="C6" s="45">
        <v>81762448.000000238</v>
      </c>
      <c r="D6" s="45">
        <v>193531044.00000042</v>
      </c>
      <c r="E6" s="45">
        <v>295847224.00000042</v>
      </c>
      <c r="F6" s="45">
        <v>397497131.99999928</v>
      </c>
      <c r="G6" s="45">
        <v>102819479</v>
      </c>
      <c r="H6" s="45">
        <v>222015866.00000006</v>
      </c>
      <c r="I6" s="37">
        <v>361650737.99999946</v>
      </c>
      <c r="J6" s="45">
        <v>479764061</v>
      </c>
      <c r="K6" s="45">
        <v>121341620.00000031</v>
      </c>
      <c r="L6" s="45">
        <v>111850255.99999996</v>
      </c>
      <c r="M6" s="37">
        <f>SUM(K6:L6)</f>
        <v>233191876.00000027</v>
      </c>
      <c r="N6" s="44">
        <v>142070232.00000015</v>
      </c>
      <c r="O6" s="44">
        <f>IF(SUM(M6:N6)=0," ",SUM(M6:N6))</f>
        <v>375262108.00000042</v>
      </c>
      <c r="P6" s="44">
        <v>115775490.99999982</v>
      </c>
      <c r="Q6" s="44">
        <f>IF(SUM(O6:P6)=0," ",SUM(O6:P6))</f>
        <v>491037599.00000024</v>
      </c>
      <c r="R6" s="44">
        <v>108165948</v>
      </c>
      <c r="S6" s="119">
        <f>IFERROR(R6/K6*100-100," ")</f>
        <v>-10.858328741614201</v>
      </c>
      <c r="T6" s="119"/>
      <c r="U6" s="119"/>
      <c r="V6" s="119"/>
      <c r="W6" s="79"/>
      <c r="X6" s="39">
        <v>1</v>
      </c>
      <c r="Y6" s="40" t="s">
        <v>51</v>
      </c>
      <c r="Z6" s="38">
        <v>137692165.00000003</v>
      </c>
      <c r="AA6" s="38">
        <v>285722751.00000024</v>
      </c>
      <c r="AB6" s="38">
        <v>431348643.00000012</v>
      </c>
      <c r="AC6" s="38">
        <v>587813981.99999893</v>
      </c>
      <c r="AD6" s="38">
        <v>162114013</v>
      </c>
      <c r="AE6" s="38">
        <v>331291490.99999982</v>
      </c>
      <c r="AF6" s="38">
        <v>506012119.99999911</v>
      </c>
      <c r="AG6" s="38">
        <v>680799927.99999964</v>
      </c>
      <c r="AH6" s="38">
        <v>184055396.00000042</v>
      </c>
      <c r="AI6" s="38">
        <v>192642458.99999988</v>
      </c>
      <c r="AJ6" s="38">
        <f>SUM(AH6:AI6)</f>
        <v>376697855.0000003</v>
      </c>
      <c r="AK6" s="45">
        <v>179028605</v>
      </c>
      <c r="AL6" s="44">
        <f>IF(SUM(AJ6:AK6)=0," ",SUM(AJ6:AK6))</f>
        <v>555726460.00000024</v>
      </c>
      <c r="AM6" s="45">
        <v>194522664.99999979</v>
      </c>
      <c r="AN6" s="44">
        <f>IF(SUM(AL6:AM6)=0," ",SUM(AL6:AM6))</f>
        <v>750249125</v>
      </c>
      <c r="AO6" s="44">
        <v>168987139</v>
      </c>
      <c r="AP6" s="119">
        <f>IFERROR(AO6/AH6*100-100," ")</f>
        <v>-8.1868053463645083</v>
      </c>
      <c r="AQ6" s="119"/>
      <c r="AR6" s="119"/>
      <c r="AS6" s="119"/>
    </row>
    <row r="7" spans="1:45" ht="14.25" customHeight="1">
      <c r="A7" s="42">
        <v>2</v>
      </c>
      <c r="B7" s="43" t="s">
        <v>57</v>
      </c>
      <c r="C7" s="45">
        <v>34513232.99999997</v>
      </c>
      <c r="D7" s="45">
        <v>70034184.999999925</v>
      </c>
      <c r="E7" s="45">
        <v>101215415.99999994</v>
      </c>
      <c r="F7" s="45">
        <v>137876073.99999997</v>
      </c>
      <c r="G7" s="45">
        <v>35881470</v>
      </c>
      <c r="H7" s="45">
        <v>76547206</v>
      </c>
      <c r="I7" s="44">
        <v>118977633.00000015</v>
      </c>
      <c r="J7" s="45">
        <v>158378280.00000009</v>
      </c>
      <c r="K7" s="45">
        <v>39611169.000000112</v>
      </c>
      <c r="L7" s="45">
        <v>46699784.000000089</v>
      </c>
      <c r="M7" s="44">
        <f t="shared" ref="M7:M34" si="0">SUM(K7:L7)</f>
        <v>86310953.000000209</v>
      </c>
      <c r="N7" s="44">
        <v>66585261.999999881</v>
      </c>
      <c r="O7" s="44">
        <f t="shared" ref="O7:Q34" si="1">IF(SUM(M7:N7)=0," ",SUM(M7:N7))</f>
        <v>152896215.00000009</v>
      </c>
      <c r="P7" s="44">
        <v>51552048.000000075</v>
      </c>
      <c r="Q7" s="44">
        <f t="shared" si="1"/>
        <v>204448263.00000018</v>
      </c>
      <c r="R7" s="44">
        <v>62200311</v>
      </c>
      <c r="S7" s="119">
        <f t="shared" ref="S7:S35" si="2">IFERROR(R7/K7*100-100," ")</f>
        <v>57.027203615222334</v>
      </c>
      <c r="T7" s="119"/>
      <c r="U7" s="119"/>
      <c r="V7" s="119"/>
      <c r="W7" s="79"/>
      <c r="X7" s="47">
        <v>2</v>
      </c>
      <c r="Y7" s="48" t="s">
        <v>57</v>
      </c>
      <c r="Z7" s="45">
        <v>25146815</v>
      </c>
      <c r="AA7" s="45">
        <v>46322606.000000007</v>
      </c>
      <c r="AB7" s="45">
        <v>70297818</v>
      </c>
      <c r="AC7" s="45">
        <v>94077893.999999896</v>
      </c>
      <c r="AD7" s="45">
        <v>25546664</v>
      </c>
      <c r="AE7" s="45">
        <v>51749583.00000006</v>
      </c>
      <c r="AF7" s="45">
        <v>88483722.999999985</v>
      </c>
      <c r="AG7" s="45">
        <v>118803854.00000007</v>
      </c>
      <c r="AH7" s="45">
        <v>26553439.000000004</v>
      </c>
      <c r="AI7" s="45">
        <v>33441219.000000007</v>
      </c>
      <c r="AJ7" s="45">
        <f t="shared" ref="AJ7:AJ34" si="3">SUM(AH7:AI7)</f>
        <v>59994658.000000015</v>
      </c>
      <c r="AK7" s="45">
        <v>29884528.000000019</v>
      </c>
      <c r="AL7" s="44">
        <f t="shared" ref="AL7:AN34" si="4">IF(SUM(AJ7:AK7)=0," ",SUM(AJ7:AK7))</f>
        <v>89879186.00000003</v>
      </c>
      <c r="AM7" s="45">
        <v>33061715.000000011</v>
      </c>
      <c r="AN7" s="44">
        <f t="shared" si="4"/>
        <v>122940901.00000004</v>
      </c>
      <c r="AO7" s="44">
        <v>25164637</v>
      </c>
      <c r="AP7" s="119">
        <f t="shared" ref="AP7:AP35" si="5">IFERROR(AO7/AH7*100-100," ")</f>
        <v>-5.2302151898290958</v>
      </c>
      <c r="AQ7" s="119"/>
      <c r="AR7" s="119"/>
      <c r="AS7" s="119"/>
    </row>
    <row r="8" spans="1:45" ht="14.25" customHeight="1">
      <c r="A8" s="42">
        <v>3</v>
      </c>
      <c r="B8" s="43" t="s">
        <v>49</v>
      </c>
      <c r="C8" s="45">
        <v>129273123.99999949</v>
      </c>
      <c r="D8" s="45">
        <v>275870354.9999994</v>
      </c>
      <c r="E8" s="45">
        <v>416403570.99999988</v>
      </c>
      <c r="F8" s="45">
        <v>570611784.99999893</v>
      </c>
      <c r="G8" s="45">
        <v>141433019</v>
      </c>
      <c r="H8" s="45">
        <v>286034824.99999946</v>
      </c>
      <c r="I8" s="44">
        <v>415752868.00000077</v>
      </c>
      <c r="J8" s="45">
        <v>553133423.00000191</v>
      </c>
      <c r="K8" s="45">
        <v>130576992.00000031</v>
      </c>
      <c r="L8" s="45">
        <v>146289352.99999997</v>
      </c>
      <c r="M8" s="44">
        <f t="shared" si="0"/>
        <v>276866345.0000003</v>
      </c>
      <c r="N8" s="44">
        <v>119424126.99999964</v>
      </c>
      <c r="O8" s="44">
        <f t="shared" si="1"/>
        <v>396290471.99999994</v>
      </c>
      <c r="P8" s="44">
        <v>158714088.00000006</v>
      </c>
      <c r="Q8" s="44">
        <f t="shared" si="1"/>
        <v>555004560</v>
      </c>
      <c r="R8" s="44">
        <v>144916260</v>
      </c>
      <c r="S8" s="119">
        <f t="shared" si="2"/>
        <v>10.981466015084536</v>
      </c>
      <c r="T8" s="119"/>
      <c r="U8" s="119"/>
      <c r="V8" s="119"/>
      <c r="W8" s="79"/>
      <c r="X8" s="47">
        <v>3</v>
      </c>
      <c r="Y8" s="48" t="s">
        <v>49</v>
      </c>
      <c r="Z8" s="45">
        <v>143934562.99999997</v>
      </c>
      <c r="AA8" s="45">
        <v>278260672.99999988</v>
      </c>
      <c r="AB8" s="45">
        <v>443509110.99999964</v>
      </c>
      <c r="AC8" s="45">
        <v>591333004</v>
      </c>
      <c r="AD8" s="45">
        <v>166285317</v>
      </c>
      <c r="AE8" s="45">
        <v>326395409.9999997</v>
      </c>
      <c r="AF8" s="45">
        <v>477941348.99999952</v>
      </c>
      <c r="AG8" s="45">
        <v>609068646.00000036</v>
      </c>
      <c r="AH8" s="45">
        <v>142467970.00000006</v>
      </c>
      <c r="AI8" s="45">
        <v>152591961.00000009</v>
      </c>
      <c r="AJ8" s="45">
        <f t="shared" si="3"/>
        <v>295059931.00000012</v>
      </c>
      <c r="AK8" s="45">
        <v>140749940.00000009</v>
      </c>
      <c r="AL8" s="44">
        <f t="shared" si="4"/>
        <v>435809871.00000024</v>
      </c>
      <c r="AM8" s="45">
        <v>148126635.00000006</v>
      </c>
      <c r="AN8" s="44">
        <f t="shared" si="4"/>
        <v>583936506.00000024</v>
      </c>
      <c r="AO8" s="44">
        <v>149025069</v>
      </c>
      <c r="AP8" s="119">
        <f t="shared" si="5"/>
        <v>4.6025074969482205</v>
      </c>
      <c r="AQ8" s="119"/>
      <c r="AR8" s="119"/>
      <c r="AS8" s="119"/>
    </row>
    <row r="9" spans="1:45" ht="14.25" customHeight="1">
      <c r="A9" s="42">
        <v>4</v>
      </c>
      <c r="B9" s="43" t="s">
        <v>54</v>
      </c>
      <c r="C9" s="45">
        <v>28608180.000000004</v>
      </c>
      <c r="D9" s="45">
        <v>99093915.999999955</v>
      </c>
      <c r="E9" s="45">
        <v>124644215.99999994</v>
      </c>
      <c r="F9" s="45">
        <v>147055349.00000045</v>
      </c>
      <c r="G9" s="45">
        <v>24646950</v>
      </c>
      <c r="H9" s="45">
        <v>51095350.999999978</v>
      </c>
      <c r="I9" s="44">
        <v>76935846.999999985</v>
      </c>
      <c r="J9" s="45">
        <v>119952095.00000036</v>
      </c>
      <c r="K9" s="45">
        <v>56310770.999999993</v>
      </c>
      <c r="L9" s="45">
        <v>21379524.000000011</v>
      </c>
      <c r="M9" s="44">
        <f t="shared" si="0"/>
        <v>77690295</v>
      </c>
      <c r="N9" s="44">
        <v>23111832.000000004</v>
      </c>
      <c r="O9" s="44">
        <f t="shared" si="1"/>
        <v>100802127</v>
      </c>
      <c r="P9" s="44">
        <v>24617257</v>
      </c>
      <c r="Q9" s="44">
        <f t="shared" si="1"/>
        <v>125419384</v>
      </c>
      <c r="R9" s="44">
        <v>18875020</v>
      </c>
      <c r="S9" s="119">
        <f t="shared" si="2"/>
        <v>-66.480622330672759</v>
      </c>
      <c r="T9" s="119"/>
      <c r="U9" s="119"/>
      <c r="V9" s="119"/>
      <c r="W9" s="79"/>
      <c r="X9" s="47">
        <v>4</v>
      </c>
      <c r="Y9" s="48" t="s">
        <v>54</v>
      </c>
      <c r="Z9" s="45">
        <v>51738201.000000045</v>
      </c>
      <c r="AA9" s="45">
        <v>110458668.00000009</v>
      </c>
      <c r="AB9" s="45">
        <v>162954365.00000009</v>
      </c>
      <c r="AC9" s="45">
        <v>216579919.99999985</v>
      </c>
      <c r="AD9" s="45">
        <v>48247653</v>
      </c>
      <c r="AE9" s="45">
        <v>107513206.9999999</v>
      </c>
      <c r="AF9" s="45">
        <v>164880029.99999994</v>
      </c>
      <c r="AG9" s="45">
        <v>235181838.99999964</v>
      </c>
      <c r="AH9" s="45">
        <v>56610307.000000007</v>
      </c>
      <c r="AI9" s="45">
        <v>55769818.99999997</v>
      </c>
      <c r="AJ9" s="45">
        <f t="shared" si="3"/>
        <v>112380125.99999997</v>
      </c>
      <c r="AK9" s="45">
        <v>63425828.999999933</v>
      </c>
      <c r="AL9" s="44">
        <f t="shared" si="4"/>
        <v>175805954.99999991</v>
      </c>
      <c r="AM9" s="45">
        <v>56315188.999999963</v>
      </c>
      <c r="AN9" s="44">
        <f t="shared" si="4"/>
        <v>232121143.99999988</v>
      </c>
      <c r="AO9" s="44">
        <v>53560514</v>
      </c>
      <c r="AP9" s="119">
        <f t="shared" si="5"/>
        <v>-5.3873458061268025</v>
      </c>
      <c r="AQ9" s="119"/>
      <c r="AR9" s="119"/>
      <c r="AS9" s="119"/>
    </row>
    <row r="10" spans="1:45" ht="14.25" customHeight="1">
      <c r="A10" s="42">
        <v>5</v>
      </c>
      <c r="B10" s="43" t="s">
        <v>82</v>
      </c>
      <c r="C10" s="45">
        <v>7230604.9999999972</v>
      </c>
      <c r="D10" s="45">
        <v>19535833</v>
      </c>
      <c r="E10" s="45">
        <v>26723725</v>
      </c>
      <c r="F10" s="45">
        <v>35322761.99999997</v>
      </c>
      <c r="G10" s="45">
        <v>6078780</v>
      </c>
      <c r="H10" s="45">
        <v>17944883.000000004</v>
      </c>
      <c r="I10" s="44">
        <v>28380772.999999996</v>
      </c>
      <c r="J10" s="45">
        <v>36930633.999999955</v>
      </c>
      <c r="K10" s="45">
        <v>8957400.9999999981</v>
      </c>
      <c r="L10" s="45">
        <v>11563729.000000002</v>
      </c>
      <c r="M10" s="44">
        <f t="shared" si="0"/>
        <v>20521130</v>
      </c>
      <c r="N10" s="44">
        <v>9749855.0000000019</v>
      </c>
      <c r="O10" s="44">
        <f t="shared" si="1"/>
        <v>30270985</v>
      </c>
      <c r="P10" s="44">
        <v>8582868.9999999981</v>
      </c>
      <c r="Q10" s="44">
        <f t="shared" si="1"/>
        <v>38853854</v>
      </c>
      <c r="R10" s="44">
        <v>7964142</v>
      </c>
      <c r="S10" s="119">
        <f t="shared" si="2"/>
        <v>-11.088696375209707</v>
      </c>
      <c r="T10" s="119"/>
      <c r="U10" s="119"/>
      <c r="V10" s="119"/>
      <c r="W10" s="79"/>
      <c r="X10" s="47">
        <v>5</v>
      </c>
      <c r="Y10" s="48" t="s">
        <v>82</v>
      </c>
      <c r="Z10" s="45">
        <v>29746213.000000011</v>
      </c>
      <c r="AA10" s="45">
        <v>86221976.000000015</v>
      </c>
      <c r="AB10" s="45">
        <v>88853278.000000015</v>
      </c>
      <c r="AC10" s="45">
        <v>91528841.000000015</v>
      </c>
      <c r="AD10" s="45">
        <v>2943773</v>
      </c>
      <c r="AE10" s="45">
        <v>6115897.9999999991</v>
      </c>
      <c r="AF10" s="45">
        <v>9320307.0000000056</v>
      </c>
      <c r="AG10" s="45">
        <v>14137378.000000002</v>
      </c>
      <c r="AH10" s="45">
        <v>2900867.0000000009</v>
      </c>
      <c r="AI10" s="45">
        <v>3640689.9999999991</v>
      </c>
      <c r="AJ10" s="45">
        <f t="shared" si="3"/>
        <v>6541557</v>
      </c>
      <c r="AK10" s="45">
        <v>3366730</v>
      </c>
      <c r="AL10" s="44">
        <f t="shared" si="4"/>
        <v>9908287</v>
      </c>
      <c r="AM10" s="45">
        <v>3693879.9999999991</v>
      </c>
      <c r="AN10" s="44">
        <f t="shared" si="4"/>
        <v>13602167</v>
      </c>
      <c r="AO10" s="44">
        <v>2914096</v>
      </c>
      <c r="AP10" s="119">
        <f t="shared" si="5"/>
        <v>0.45603607473209706</v>
      </c>
      <c r="AQ10" s="119"/>
      <c r="AR10" s="119"/>
      <c r="AS10" s="119"/>
    </row>
    <row r="11" spans="1:45" ht="14.25" customHeight="1">
      <c r="A11" s="42">
        <v>6</v>
      </c>
      <c r="B11" s="43" t="s">
        <v>84</v>
      </c>
      <c r="C11" s="45">
        <v>14112217.000000006</v>
      </c>
      <c r="D11" s="45">
        <v>31494483.000000015</v>
      </c>
      <c r="E11" s="45">
        <v>46008182.000000015</v>
      </c>
      <c r="F11" s="45">
        <v>64982973.000000022</v>
      </c>
      <c r="G11" s="45">
        <v>13674309</v>
      </c>
      <c r="H11" s="45">
        <v>31155926.000000007</v>
      </c>
      <c r="I11" s="44">
        <v>46840215</v>
      </c>
      <c r="J11" s="45">
        <v>62621568.000000075</v>
      </c>
      <c r="K11" s="45">
        <v>15977758.999999996</v>
      </c>
      <c r="L11" s="45">
        <v>17857984.000000011</v>
      </c>
      <c r="M11" s="44">
        <f t="shared" si="0"/>
        <v>33835743.000000007</v>
      </c>
      <c r="N11" s="44">
        <v>14361410.999999985</v>
      </c>
      <c r="O11" s="44">
        <f t="shared" si="1"/>
        <v>48197153.999999993</v>
      </c>
      <c r="P11" s="44">
        <v>17898438.000000007</v>
      </c>
      <c r="Q11" s="44">
        <f t="shared" si="1"/>
        <v>66095592</v>
      </c>
      <c r="R11" s="44">
        <v>13405295</v>
      </c>
      <c r="S11" s="119">
        <f t="shared" si="2"/>
        <v>-16.100280396017979</v>
      </c>
      <c r="T11" s="119"/>
      <c r="U11" s="119"/>
      <c r="V11" s="119"/>
      <c r="W11" s="79"/>
      <c r="X11" s="47">
        <v>6</v>
      </c>
      <c r="Y11" s="48" t="s">
        <v>84</v>
      </c>
      <c r="Z11" s="45">
        <v>10755488.000000004</v>
      </c>
      <c r="AA11" s="45">
        <v>24233352</v>
      </c>
      <c r="AB11" s="45">
        <v>35974844</v>
      </c>
      <c r="AC11" s="45">
        <v>48709789.999999985</v>
      </c>
      <c r="AD11" s="45">
        <v>12773341</v>
      </c>
      <c r="AE11" s="45">
        <v>27648512.999999989</v>
      </c>
      <c r="AF11" s="45">
        <v>38528141.999999993</v>
      </c>
      <c r="AG11" s="45">
        <v>49448441.99999997</v>
      </c>
      <c r="AH11" s="45">
        <v>12719144.000000007</v>
      </c>
      <c r="AI11" s="45">
        <v>12913816.999999994</v>
      </c>
      <c r="AJ11" s="45">
        <f t="shared" si="3"/>
        <v>25632961</v>
      </c>
      <c r="AK11" s="45">
        <v>10610514.999999998</v>
      </c>
      <c r="AL11" s="44">
        <f t="shared" si="4"/>
        <v>36243476</v>
      </c>
      <c r="AM11" s="45">
        <v>12405535.000000009</v>
      </c>
      <c r="AN11" s="44">
        <f t="shared" si="4"/>
        <v>48649011.000000007</v>
      </c>
      <c r="AO11" s="44">
        <v>12096611</v>
      </c>
      <c r="AP11" s="119">
        <f t="shared" si="5"/>
        <v>-4.8944567338808866</v>
      </c>
      <c r="AQ11" s="119"/>
      <c r="AR11" s="119"/>
      <c r="AS11" s="119"/>
    </row>
    <row r="12" spans="1:45" ht="14.25" customHeight="1">
      <c r="A12" s="42">
        <v>7</v>
      </c>
      <c r="B12" s="43" t="s">
        <v>77</v>
      </c>
      <c r="C12" s="45">
        <v>37175543.000000007</v>
      </c>
      <c r="D12" s="45">
        <v>89776946.99999997</v>
      </c>
      <c r="E12" s="45">
        <v>155547383.99999997</v>
      </c>
      <c r="F12" s="45">
        <v>177256169.99999994</v>
      </c>
      <c r="G12" s="45">
        <v>23176066</v>
      </c>
      <c r="H12" s="45">
        <v>86475066.99999994</v>
      </c>
      <c r="I12" s="44">
        <v>121782608.99999997</v>
      </c>
      <c r="J12" s="45">
        <v>150120530.00000003</v>
      </c>
      <c r="K12" s="45">
        <v>42652115.999999985</v>
      </c>
      <c r="L12" s="45">
        <v>86758280.000000015</v>
      </c>
      <c r="M12" s="44">
        <f t="shared" si="0"/>
        <v>129410396</v>
      </c>
      <c r="N12" s="44">
        <v>76253120</v>
      </c>
      <c r="O12" s="44">
        <f t="shared" si="1"/>
        <v>205663516</v>
      </c>
      <c r="P12" s="44">
        <v>63925093.000000007</v>
      </c>
      <c r="Q12" s="44">
        <f t="shared" si="1"/>
        <v>269588609</v>
      </c>
      <c r="R12" s="44">
        <v>27107823</v>
      </c>
      <c r="S12" s="119">
        <f t="shared" si="2"/>
        <v>-36.444365386233102</v>
      </c>
      <c r="T12" s="119"/>
      <c r="U12" s="119"/>
      <c r="V12" s="119"/>
      <c r="W12" s="79"/>
      <c r="X12" s="47">
        <v>7</v>
      </c>
      <c r="Y12" s="48" t="s">
        <v>77</v>
      </c>
      <c r="Z12" s="45">
        <v>7625684.9999999981</v>
      </c>
      <c r="AA12" s="45">
        <v>14781995.999999998</v>
      </c>
      <c r="AB12" s="45">
        <v>21444303.999999996</v>
      </c>
      <c r="AC12" s="45">
        <v>32652468.999999925</v>
      </c>
      <c r="AD12" s="45">
        <v>9028165</v>
      </c>
      <c r="AE12" s="45">
        <v>17585381.999999993</v>
      </c>
      <c r="AF12" s="45">
        <v>26511207.999999974</v>
      </c>
      <c r="AG12" s="45">
        <v>34744424.999999948</v>
      </c>
      <c r="AH12" s="45">
        <v>8331643.9999999981</v>
      </c>
      <c r="AI12" s="45">
        <v>8490679.9999999851</v>
      </c>
      <c r="AJ12" s="45">
        <f t="shared" si="3"/>
        <v>16822323.999999985</v>
      </c>
      <c r="AK12" s="45">
        <v>8300305.9999999953</v>
      </c>
      <c r="AL12" s="44">
        <f t="shared" si="4"/>
        <v>25122629.999999981</v>
      </c>
      <c r="AM12" s="45">
        <v>7641488.9999999972</v>
      </c>
      <c r="AN12" s="44">
        <f t="shared" si="4"/>
        <v>32764118.999999978</v>
      </c>
      <c r="AO12" s="44">
        <v>9457802</v>
      </c>
      <c r="AP12" s="119">
        <f t="shared" si="5"/>
        <v>13.516636092468687</v>
      </c>
      <c r="AQ12" s="119"/>
      <c r="AR12" s="119"/>
      <c r="AS12" s="119"/>
    </row>
    <row r="13" spans="1:45" ht="14.25" customHeight="1">
      <c r="A13" s="42">
        <v>8</v>
      </c>
      <c r="B13" s="43" t="s">
        <v>73</v>
      </c>
      <c r="C13" s="45">
        <v>7929823.0000000009</v>
      </c>
      <c r="D13" s="45">
        <v>14758638</v>
      </c>
      <c r="E13" s="45">
        <v>20357043</v>
      </c>
      <c r="F13" s="45">
        <v>27925954.000000041</v>
      </c>
      <c r="G13" s="45">
        <v>6546611</v>
      </c>
      <c r="H13" s="45">
        <v>13183963.000000006</v>
      </c>
      <c r="I13" s="44">
        <v>18594374.000000015</v>
      </c>
      <c r="J13" s="45">
        <v>28390593.999999989</v>
      </c>
      <c r="K13" s="45">
        <v>8534287.9999999981</v>
      </c>
      <c r="L13" s="45">
        <v>7332681.9999999944</v>
      </c>
      <c r="M13" s="44">
        <f t="shared" si="0"/>
        <v>15866969.999999993</v>
      </c>
      <c r="N13" s="44">
        <v>7821613.9999999991</v>
      </c>
      <c r="O13" s="44">
        <f t="shared" si="1"/>
        <v>23688583.999999993</v>
      </c>
      <c r="P13" s="44">
        <v>8483004.9999999963</v>
      </c>
      <c r="Q13" s="44">
        <f t="shared" si="1"/>
        <v>32171588.999999989</v>
      </c>
      <c r="R13" s="44">
        <v>10162154</v>
      </c>
      <c r="S13" s="119">
        <f t="shared" si="2"/>
        <v>19.074420736680111</v>
      </c>
      <c r="T13" s="119"/>
      <c r="U13" s="119"/>
      <c r="V13" s="119"/>
      <c r="W13" s="79"/>
      <c r="X13" s="47">
        <v>8</v>
      </c>
      <c r="Y13" s="48" t="s">
        <v>73</v>
      </c>
      <c r="Z13" s="45">
        <v>7533510.0000000019</v>
      </c>
      <c r="AA13" s="45">
        <v>17417645</v>
      </c>
      <c r="AB13" s="45">
        <v>26191009</v>
      </c>
      <c r="AC13" s="45">
        <v>34490735.999999985</v>
      </c>
      <c r="AD13" s="45">
        <v>8429903</v>
      </c>
      <c r="AE13" s="45">
        <v>17058115.999999985</v>
      </c>
      <c r="AF13" s="45">
        <v>24457022.000000007</v>
      </c>
      <c r="AG13" s="45">
        <v>32560382.999999959</v>
      </c>
      <c r="AH13" s="45">
        <v>11276806.999999998</v>
      </c>
      <c r="AI13" s="45">
        <v>8781880.9999999888</v>
      </c>
      <c r="AJ13" s="45">
        <f t="shared" si="3"/>
        <v>20058687.999999985</v>
      </c>
      <c r="AK13" s="45">
        <v>6206661.9999999981</v>
      </c>
      <c r="AL13" s="44">
        <f t="shared" si="4"/>
        <v>26265349.999999985</v>
      </c>
      <c r="AM13" s="45">
        <v>9249825.0000000037</v>
      </c>
      <c r="AN13" s="44">
        <f t="shared" si="4"/>
        <v>35515174.999999985</v>
      </c>
      <c r="AO13" s="44">
        <v>6982351</v>
      </c>
      <c r="AP13" s="119">
        <f t="shared" si="5"/>
        <v>-38.082198267647918</v>
      </c>
      <c r="AQ13" s="119"/>
      <c r="AR13" s="119"/>
      <c r="AS13" s="119"/>
    </row>
    <row r="14" spans="1:45" ht="14.25" customHeight="1">
      <c r="A14" s="42">
        <v>9</v>
      </c>
      <c r="B14" s="43" t="s">
        <v>53</v>
      </c>
      <c r="C14" s="45">
        <v>63157390.000000075</v>
      </c>
      <c r="D14" s="45">
        <v>139325903.00000024</v>
      </c>
      <c r="E14" s="45">
        <v>242251392.0000003</v>
      </c>
      <c r="F14" s="45">
        <v>303572859.0000006</v>
      </c>
      <c r="G14" s="45">
        <v>118092670</v>
      </c>
      <c r="H14" s="45">
        <v>193216491.99999988</v>
      </c>
      <c r="I14" s="44">
        <v>298983240.99999964</v>
      </c>
      <c r="J14" s="45">
        <v>396523670.00000101</v>
      </c>
      <c r="K14" s="45">
        <v>107280752.99999994</v>
      </c>
      <c r="L14" s="45">
        <v>72837558.999999955</v>
      </c>
      <c r="M14" s="44">
        <f t="shared" si="0"/>
        <v>180118311.99999988</v>
      </c>
      <c r="N14" s="44">
        <v>93651652.99999994</v>
      </c>
      <c r="O14" s="44">
        <f t="shared" si="1"/>
        <v>273769964.99999982</v>
      </c>
      <c r="P14" s="44">
        <v>95967926</v>
      </c>
      <c r="Q14" s="44">
        <f t="shared" si="1"/>
        <v>369737890.99999982</v>
      </c>
      <c r="R14" s="44">
        <v>75587236</v>
      </c>
      <c r="S14" s="119">
        <f t="shared" si="2"/>
        <v>-29.542593721354621</v>
      </c>
      <c r="T14" s="119"/>
      <c r="U14" s="119"/>
      <c r="V14" s="119"/>
      <c r="W14" s="79"/>
      <c r="X14" s="47">
        <v>9</v>
      </c>
      <c r="Y14" s="48" t="s">
        <v>53</v>
      </c>
      <c r="Z14" s="45">
        <v>39373656</v>
      </c>
      <c r="AA14" s="45">
        <v>88432905.00000003</v>
      </c>
      <c r="AB14" s="45">
        <v>133593857.00000004</v>
      </c>
      <c r="AC14" s="45">
        <v>182180898.99999994</v>
      </c>
      <c r="AD14" s="45">
        <v>50669748</v>
      </c>
      <c r="AE14" s="45">
        <v>109214289.00000007</v>
      </c>
      <c r="AF14" s="45">
        <v>166574726.00000009</v>
      </c>
      <c r="AG14" s="45">
        <v>217204289.00000036</v>
      </c>
      <c r="AH14" s="45">
        <v>54506076.000000089</v>
      </c>
      <c r="AI14" s="45">
        <v>54182847.000000037</v>
      </c>
      <c r="AJ14" s="45">
        <f t="shared" si="3"/>
        <v>108688923.00000012</v>
      </c>
      <c r="AK14" s="45">
        <v>47373918.000000045</v>
      </c>
      <c r="AL14" s="44">
        <f t="shared" si="4"/>
        <v>156062841.00000018</v>
      </c>
      <c r="AM14" s="45">
        <v>58219292.00000003</v>
      </c>
      <c r="AN14" s="44">
        <f t="shared" si="4"/>
        <v>214282133.00000021</v>
      </c>
      <c r="AO14" s="44">
        <v>60020106</v>
      </c>
      <c r="AP14" s="119">
        <f t="shared" si="5"/>
        <v>10.116358403785839</v>
      </c>
      <c r="AQ14" s="119"/>
      <c r="AR14" s="119"/>
      <c r="AS14" s="119"/>
    </row>
    <row r="15" spans="1:45" ht="14.25" customHeight="1">
      <c r="A15" s="42">
        <v>10</v>
      </c>
      <c r="B15" s="43" t="s">
        <v>59</v>
      </c>
      <c r="C15" s="45">
        <v>22780826.999999993</v>
      </c>
      <c r="D15" s="45">
        <v>51199893.999999985</v>
      </c>
      <c r="E15" s="45">
        <v>77227775.999999985</v>
      </c>
      <c r="F15" s="45">
        <v>102493088.99999984</v>
      </c>
      <c r="G15" s="45">
        <v>28442115</v>
      </c>
      <c r="H15" s="45">
        <v>57102421.00000006</v>
      </c>
      <c r="I15" s="44">
        <v>85001784.99999994</v>
      </c>
      <c r="J15" s="45">
        <v>114237962.99999988</v>
      </c>
      <c r="K15" s="45">
        <v>29621267.000000019</v>
      </c>
      <c r="L15" s="45">
        <v>37729209.99999997</v>
      </c>
      <c r="M15" s="44">
        <f t="shared" si="0"/>
        <v>67350476.999999985</v>
      </c>
      <c r="N15" s="44">
        <v>40510244.999999985</v>
      </c>
      <c r="O15" s="44">
        <f t="shared" si="1"/>
        <v>107860721.99999997</v>
      </c>
      <c r="P15" s="44">
        <v>26917261.999999978</v>
      </c>
      <c r="Q15" s="44">
        <f t="shared" si="1"/>
        <v>134777983.99999994</v>
      </c>
      <c r="R15" s="44">
        <v>28786533</v>
      </c>
      <c r="S15" s="119">
        <f t="shared" si="2"/>
        <v>-2.8180226051776174</v>
      </c>
      <c r="T15" s="119"/>
      <c r="U15" s="119"/>
      <c r="V15" s="119"/>
      <c r="W15" s="79"/>
      <c r="X15" s="47">
        <v>10</v>
      </c>
      <c r="Y15" s="48" t="s">
        <v>59</v>
      </c>
      <c r="Z15" s="45">
        <v>30598313.000000019</v>
      </c>
      <c r="AA15" s="45">
        <v>62613528.000000015</v>
      </c>
      <c r="AB15" s="45">
        <v>86688925.00000003</v>
      </c>
      <c r="AC15" s="45">
        <v>121424450.0000003</v>
      </c>
      <c r="AD15" s="45">
        <v>24799151</v>
      </c>
      <c r="AE15" s="45">
        <v>50717528.000000045</v>
      </c>
      <c r="AF15" s="45">
        <v>76749534.999999985</v>
      </c>
      <c r="AG15" s="45">
        <v>98390024.999999911</v>
      </c>
      <c r="AH15" s="45">
        <v>18645188.999999989</v>
      </c>
      <c r="AI15" s="45">
        <v>23435156.000000004</v>
      </c>
      <c r="AJ15" s="45">
        <f t="shared" si="3"/>
        <v>42080344.999999993</v>
      </c>
      <c r="AK15" s="45">
        <v>22528583</v>
      </c>
      <c r="AL15" s="44">
        <f t="shared" si="4"/>
        <v>64608927.999999993</v>
      </c>
      <c r="AM15" s="45">
        <v>23346505.999999959</v>
      </c>
      <c r="AN15" s="44">
        <f t="shared" si="4"/>
        <v>87955433.999999955</v>
      </c>
      <c r="AO15" s="44">
        <v>21209939</v>
      </c>
      <c r="AP15" s="119">
        <f t="shared" si="5"/>
        <v>13.755559141824804</v>
      </c>
      <c r="AQ15" s="119"/>
      <c r="AR15" s="119"/>
      <c r="AS15" s="119"/>
    </row>
    <row r="16" spans="1:45" ht="14.25" customHeight="1">
      <c r="A16" s="42">
        <v>11</v>
      </c>
      <c r="B16" s="43" t="s">
        <v>134</v>
      </c>
      <c r="C16" s="45">
        <v>2291011</v>
      </c>
      <c r="D16" s="45">
        <v>3796389</v>
      </c>
      <c r="E16" s="45">
        <v>6251349</v>
      </c>
      <c r="F16" s="45">
        <v>11511285.999999996</v>
      </c>
      <c r="G16" s="45">
        <v>1863673</v>
      </c>
      <c r="H16" s="45">
        <v>2958363.0000000005</v>
      </c>
      <c r="I16" s="44">
        <v>3924376.0000000005</v>
      </c>
      <c r="J16" s="45">
        <v>6054703.0000000009</v>
      </c>
      <c r="K16" s="45">
        <v>2400691.0000000009</v>
      </c>
      <c r="L16" s="45">
        <v>2786766.0000000005</v>
      </c>
      <c r="M16" s="44">
        <f t="shared" si="0"/>
        <v>5187457.0000000019</v>
      </c>
      <c r="N16" s="44">
        <v>1982723.9999999995</v>
      </c>
      <c r="O16" s="44">
        <f t="shared" si="1"/>
        <v>7170181.0000000019</v>
      </c>
      <c r="P16" s="44">
        <v>2840541.0000000014</v>
      </c>
      <c r="Q16" s="44">
        <f t="shared" si="1"/>
        <v>10010722.000000004</v>
      </c>
      <c r="R16" s="44">
        <v>1036938</v>
      </c>
      <c r="S16" s="119">
        <f t="shared" si="2"/>
        <v>-56.806686074967601</v>
      </c>
      <c r="T16" s="119"/>
      <c r="U16" s="119"/>
      <c r="V16" s="119"/>
      <c r="W16" s="79"/>
      <c r="X16" s="47">
        <v>11</v>
      </c>
      <c r="Y16" s="48" t="s">
        <v>134</v>
      </c>
      <c r="Z16" s="45">
        <v>1205000.0000000002</v>
      </c>
      <c r="AA16" s="45">
        <v>3200216</v>
      </c>
      <c r="AB16" s="45">
        <v>4969302</v>
      </c>
      <c r="AC16" s="45">
        <v>8281825.9999999963</v>
      </c>
      <c r="AD16" s="45">
        <v>2231665</v>
      </c>
      <c r="AE16" s="45">
        <v>3956128.0000000023</v>
      </c>
      <c r="AF16" s="45">
        <v>5325138.0000000028</v>
      </c>
      <c r="AG16" s="45">
        <v>9824383</v>
      </c>
      <c r="AH16" s="45">
        <v>2876451.9999999995</v>
      </c>
      <c r="AI16" s="45">
        <v>2398814.0000000009</v>
      </c>
      <c r="AJ16" s="45">
        <f t="shared" si="3"/>
        <v>5275266</v>
      </c>
      <c r="AK16" s="45">
        <v>2270833.0000000019</v>
      </c>
      <c r="AL16" s="44">
        <f t="shared" si="4"/>
        <v>7546099.0000000019</v>
      </c>
      <c r="AM16" s="45">
        <v>2597674.9999999991</v>
      </c>
      <c r="AN16" s="44">
        <f t="shared" si="4"/>
        <v>10143774</v>
      </c>
      <c r="AO16" s="44">
        <v>1808281</v>
      </c>
      <c r="AP16" s="119">
        <f t="shared" si="5"/>
        <v>-37.135019113824939</v>
      </c>
      <c r="AQ16" s="119"/>
      <c r="AR16" s="119"/>
      <c r="AS16" s="119"/>
    </row>
    <row r="17" spans="1:45" ht="14.25" customHeight="1">
      <c r="A17" s="42">
        <v>12</v>
      </c>
      <c r="B17" s="43" t="s">
        <v>67</v>
      </c>
      <c r="C17" s="45">
        <v>17012397.999999993</v>
      </c>
      <c r="D17" s="45">
        <v>31990639</v>
      </c>
      <c r="E17" s="45">
        <v>48308179</v>
      </c>
      <c r="F17" s="45">
        <v>61363711.000000037</v>
      </c>
      <c r="G17" s="45">
        <v>15186892</v>
      </c>
      <c r="H17" s="45">
        <v>32444471</v>
      </c>
      <c r="I17" s="44">
        <v>48467473.999999985</v>
      </c>
      <c r="J17" s="45">
        <v>68697087.000000015</v>
      </c>
      <c r="K17" s="45">
        <v>15986661</v>
      </c>
      <c r="L17" s="45">
        <v>16942053.000000022</v>
      </c>
      <c r="M17" s="44">
        <f t="shared" si="0"/>
        <v>32928714.000000022</v>
      </c>
      <c r="N17" s="44">
        <v>13949043.999999994</v>
      </c>
      <c r="O17" s="44">
        <f t="shared" si="1"/>
        <v>46877758.000000015</v>
      </c>
      <c r="P17" s="44">
        <v>15194289.000000006</v>
      </c>
      <c r="Q17" s="44">
        <f t="shared" si="1"/>
        <v>62072047.000000022</v>
      </c>
      <c r="R17" s="44">
        <v>14465034</v>
      </c>
      <c r="S17" s="119">
        <f t="shared" si="2"/>
        <v>-9.518103874223641</v>
      </c>
      <c r="T17" s="119"/>
      <c r="U17" s="119"/>
      <c r="V17" s="119"/>
      <c r="W17" s="79"/>
      <c r="X17" s="47">
        <v>12</v>
      </c>
      <c r="Y17" s="48" t="s">
        <v>67</v>
      </c>
      <c r="Z17" s="45">
        <v>13079741.999999983</v>
      </c>
      <c r="AA17" s="45">
        <v>27777166.999999985</v>
      </c>
      <c r="AB17" s="45">
        <v>40650930.999999993</v>
      </c>
      <c r="AC17" s="45">
        <v>53809629.99999994</v>
      </c>
      <c r="AD17" s="45">
        <v>14041988</v>
      </c>
      <c r="AE17" s="45">
        <v>30334670.000000015</v>
      </c>
      <c r="AF17" s="45">
        <v>43926717.000000022</v>
      </c>
      <c r="AG17" s="45">
        <v>57961930.000000015</v>
      </c>
      <c r="AH17" s="45">
        <v>14177254.999999998</v>
      </c>
      <c r="AI17" s="45">
        <v>15234390.999999993</v>
      </c>
      <c r="AJ17" s="45">
        <f t="shared" si="3"/>
        <v>29411645.999999993</v>
      </c>
      <c r="AK17" s="45">
        <v>14592877.999999991</v>
      </c>
      <c r="AL17" s="44">
        <f t="shared" si="4"/>
        <v>44004523.999999985</v>
      </c>
      <c r="AM17" s="45">
        <v>13305605.999999989</v>
      </c>
      <c r="AN17" s="44">
        <f t="shared" si="4"/>
        <v>57310129.99999997</v>
      </c>
      <c r="AO17" s="44">
        <v>13392504</v>
      </c>
      <c r="AP17" s="119">
        <f t="shared" si="5"/>
        <v>-5.5352816888741785</v>
      </c>
      <c r="AQ17" s="119"/>
      <c r="AR17" s="119"/>
      <c r="AS17" s="119"/>
    </row>
    <row r="18" spans="1:45" ht="14.25" customHeight="1">
      <c r="A18" s="42">
        <v>13</v>
      </c>
      <c r="B18" s="43" t="s">
        <v>135</v>
      </c>
      <c r="C18" s="45">
        <v>10318312.999999991</v>
      </c>
      <c r="D18" s="45">
        <v>12375195.999999991</v>
      </c>
      <c r="E18" s="45">
        <v>27346497.999999993</v>
      </c>
      <c r="F18" s="45">
        <v>45109889.999999993</v>
      </c>
      <c r="G18" s="45">
        <v>17325852</v>
      </c>
      <c r="H18" s="45">
        <v>30876501</v>
      </c>
      <c r="I18" s="44">
        <v>42448464.000000007</v>
      </c>
      <c r="J18" s="45">
        <v>63868086.999999963</v>
      </c>
      <c r="K18" s="45">
        <v>8877107.9999999963</v>
      </c>
      <c r="L18" s="45">
        <v>10419053.000000006</v>
      </c>
      <c r="M18" s="44">
        <f t="shared" si="0"/>
        <v>19296161</v>
      </c>
      <c r="N18" s="44">
        <v>12079429.999999996</v>
      </c>
      <c r="O18" s="44">
        <f t="shared" si="1"/>
        <v>31375590.999999996</v>
      </c>
      <c r="P18" s="44">
        <v>3513516.0000000009</v>
      </c>
      <c r="Q18" s="44">
        <f t="shared" si="1"/>
        <v>34889107</v>
      </c>
      <c r="R18" s="44">
        <v>19349497</v>
      </c>
      <c r="S18" s="119">
        <f t="shared" si="2"/>
        <v>117.97072875535602</v>
      </c>
      <c r="T18" s="119"/>
      <c r="U18" s="119"/>
      <c r="V18" s="119"/>
      <c r="W18" s="79"/>
      <c r="X18" s="47">
        <v>13</v>
      </c>
      <c r="Y18" s="48" t="s">
        <v>135</v>
      </c>
      <c r="Z18" s="45">
        <v>3494764.9999999995</v>
      </c>
      <c r="AA18" s="45">
        <v>7595151.0000000009</v>
      </c>
      <c r="AB18" s="45">
        <v>10822752</v>
      </c>
      <c r="AC18" s="45">
        <v>15945404.000000009</v>
      </c>
      <c r="AD18" s="45">
        <v>5131177</v>
      </c>
      <c r="AE18" s="45">
        <v>10979316</v>
      </c>
      <c r="AF18" s="45">
        <v>14912826.000000004</v>
      </c>
      <c r="AG18" s="45">
        <v>20469627.000000022</v>
      </c>
      <c r="AH18" s="45">
        <v>4554410</v>
      </c>
      <c r="AI18" s="45">
        <v>5756772.0000000009</v>
      </c>
      <c r="AJ18" s="45">
        <f t="shared" si="3"/>
        <v>10311182</v>
      </c>
      <c r="AK18" s="45">
        <v>3692413.9999999986</v>
      </c>
      <c r="AL18" s="44">
        <f t="shared" si="4"/>
        <v>14003595.999999998</v>
      </c>
      <c r="AM18" s="45">
        <v>4361236.0000000009</v>
      </c>
      <c r="AN18" s="44">
        <f t="shared" si="4"/>
        <v>18364832</v>
      </c>
      <c r="AO18" s="44">
        <v>5232649</v>
      </c>
      <c r="AP18" s="119">
        <f t="shared" si="5"/>
        <v>14.891917943268169</v>
      </c>
      <c r="AQ18" s="119"/>
      <c r="AR18" s="119"/>
      <c r="AS18" s="119"/>
    </row>
    <row r="19" spans="1:45" ht="14.25" customHeight="1">
      <c r="A19" s="42">
        <v>14</v>
      </c>
      <c r="B19" s="43" t="s">
        <v>55</v>
      </c>
      <c r="C19" s="45">
        <v>40464616.999999978</v>
      </c>
      <c r="D19" s="45">
        <v>88364511.99999994</v>
      </c>
      <c r="E19" s="45">
        <v>128410492.99999993</v>
      </c>
      <c r="F19" s="45">
        <v>175988732.00000012</v>
      </c>
      <c r="G19" s="45">
        <v>39662271</v>
      </c>
      <c r="H19" s="45">
        <v>103103583.99999985</v>
      </c>
      <c r="I19" s="44">
        <v>167028431.00000006</v>
      </c>
      <c r="J19" s="45">
        <v>218285710.00000006</v>
      </c>
      <c r="K19" s="45">
        <v>34911601.000000052</v>
      </c>
      <c r="L19" s="45">
        <v>43052636.999999993</v>
      </c>
      <c r="M19" s="44">
        <f t="shared" si="0"/>
        <v>77964238.000000045</v>
      </c>
      <c r="N19" s="44">
        <v>31548100.999999974</v>
      </c>
      <c r="O19" s="44">
        <f t="shared" si="1"/>
        <v>109512339.00000001</v>
      </c>
      <c r="P19" s="44">
        <v>42541317.999999993</v>
      </c>
      <c r="Q19" s="44">
        <f t="shared" si="1"/>
        <v>152053657</v>
      </c>
      <c r="R19" s="44">
        <v>57312913</v>
      </c>
      <c r="S19" s="119">
        <f t="shared" si="2"/>
        <v>64.165811244233453</v>
      </c>
      <c r="T19" s="119"/>
      <c r="U19" s="119"/>
      <c r="V19" s="119"/>
      <c r="W19" s="79"/>
      <c r="X19" s="47">
        <v>14</v>
      </c>
      <c r="Y19" s="48" t="s">
        <v>55</v>
      </c>
      <c r="Z19" s="45">
        <v>66188538.999999978</v>
      </c>
      <c r="AA19" s="45">
        <v>140952069.99999988</v>
      </c>
      <c r="AB19" s="45">
        <v>241690718</v>
      </c>
      <c r="AC19" s="45">
        <v>320817723.99999952</v>
      </c>
      <c r="AD19" s="45">
        <v>73516581</v>
      </c>
      <c r="AE19" s="45">
        <v>152769548.00000021</v>
      </c>
      <c r="AF19" s="45">
        <v>223763000.00000036</v>
      </c>
      <c r="AG19" s="45">
        <v>328249296.99999994</v>
      </c>
      <c r="AH19" s="45">
        <v>72733520.999999925</v>
      </c>
      <c r="AI19" s="45">
        <v>77953635.999999925</v>
      </c>
      <c r="AJ19" s="45">
        <f t="shared" si="3"/>
        <v>150687156.99999985</v>
      </c>
      <c r="AK19" s="45">
        <v>70095253.99999994</v>
      </c>
      <c r="AL19" s="44">
        <f t="shared" si="4"/>
        <v>220782410.99999979</v>
      </c>
      <c r="AM19" s="45">
        <v>73309117.99999994</v>
      </c>
      <c r="AN19" s="44">
        <f t="shared" si="4"/>
        <v>294091528.99999976</v>
      </c>
      <c r="AO19" s="44">
        <v>67986835</v>
      </c>
      <c r="AP19" s="119">
        <f t="shared" si="5"/>
        <v>-6.526132565478207</v>
      </c>
      <c r="AQ19" s="119"/>
      <c r="AR19" s="119"/>
      <c r="AS19" s="119"/>
    </row>
    <row r="20" spans="1:45" ht="14.25" customHeight="1">
      <c r="A20" s="42">
        <v>15</v>
      </c>
      <c r="B20" s="43" t="s">
        <v>136</v>
      </c>
      <c r="C20" s="45">
        <v>322876</v>
      </c>
      <c r="D20" s="45">
        <v>1517054</v>
      </c>
      <c r="E20" s="45">
        <v>2661654</v>
      </c>
      <c r="F20" s="45">
        <v>3015679</v>
      </c>
      <c r="G20" s="45">
        <v>2073301</v>
      </c>
      <c r="H20" s="45">
        <v>2968368.9999999995</v>
      </c>
      <c r="I20" s="44">
        <v>3382889</v>
      </c>
      <c r="J20" s="45">
        <v>3586221.0000000009</v>
      </c>
      <c r="K20" s="45">
        <v>1350684</v>
      </c>
      <c r="L20" s="45">
        <v>1375928.0000000002</v>
      </c>
      <c r="M20" s="44">
        <f t="shared" si="0"/>
        <v>2726612</v>
      </c>
      <c r="N20" s="44">
        <v>1136125</v>
      </c>
      <c r="O20" s="44">
        <f t="shared" si="1"/>
        <v>3862737</v>
      </c>
      <c r="P20" s="44">
        <v>350909</v>
      </c>
      <c r="Q20" s="44">
        <f t="shared" si="1"/>
        <v>4213646</v>
      </c>
      <c r="R20" s="44">
        <v>555410</v>
      </c>
      <c r="S20" s="119">
        <f t="shared" si="2"/>
        <v>-58.879352979675481</v>
      </c>
      <c r="T20" s="119"/>
      <c r="U20" s="119"/>
      <c r="V20" s="119"/>
      <c r="W20" s="79"/>
      <c r="X20" s="47">
        <v>15</v>
      </c>
      <c r="Y20" s="48" t="s">
        <v>136</v>
      </c>
      <c r="Z20" s="45">
        <v>1798817.0000000007</v>
      </c>
      <c r="AA20" s="45">
        <v>4237640.9999999991</v>
      </c>
      <c r="AB20" s="45">
        <v>6125780.0000000009</v>
      </c>
      <c r="AC20" s="45">
        <v>8074635.0000000037</v>
      </c>
      <c r="AD20" s="45">
        <v>1718349</v>
      </c>
      <c r="AE20" s="45">
        <v>4707332.0000000009</v>
      </c>
      <c r="AF20" s="45">
        <v>7139328.9999999972</v>
      </c>
      <c r="AG20" s="45">
        <v>11324287</v>
      </c>
      <c r="AH20" s="45">
        <v>2556953.0000000009</v>
      </c>
      <c r="AI20" s="45">
        <v>3417565</v>
      </c>
      <c r="AJ20" s="45">
        <f t="shared" si="3"/>
        <v>5974518.0000000009</v>
      </c>
      <c r="AK20" s="45">
        <v>2349946.0000000023</v>
      </c>
      <c r="AL20" s="44">
        <f t="shared" si="4"/>
        <v>8324464.0000000037</v>
      </c>
      <c r="AM20" s="45">
        <v>2510406.9999999995</v>
      </c>
      <c r="AN20" s="44">
        <f t="shared" si="4"/>
        <v>10834871.000000004</v>
      </c>
      <c r="AO20" s="44">
        <v>2594869</v>
      </c>
      <c r="AP20" s="119">
        <f t="shared" si="5"/>
        <v>1.482858699397255</v>
      </c>
      <c r="AQ20" s="119"/>
      <c r="AR20" s="119"/>
      <c r="AS20" s="119"/>
    </row>
    <row r="21" spans="1:45" ht="14.25" customHeight="1">
      <c r="A21" s="42">
        <v>16</v>
      </c>
      <c r="B21" s="43" t="s">
        <v>137</v>
      </c>
      <c r="C21" s="45">
        <v>40370</v>
      </c>
      <c r="D21" s="45">
        <v>134310</v>
      </c>
      <c r="E21" s="45">
        <v>307025</v>
      </c>
      <c r="F21" s="45">
        <v>383267.00000000012</v>
      </c>
      <c r="G21" s="45">
        <v>314323</v>
      </c>
      <c r="H21" s="45">
        <v>411085</v>
      </c>
      <c r="I21" s="44">
        <v>516993</v>
      </c>
      <c r="J21" s="45">
        <v>580984</v>
      </c>
      <c r="K21" s="45">
        <v>54407</v>
      </c>
      <c r="L21" s="45">
        <v>174744</v>
      </c>
      <c r="M21" s="44">
        <f t="shared" si="0"/>
        <v>229151</v>
      </c>
      <c r="N21" s="44">
        <v>105088</v>
      </c>
      <c r="O21" s="44">
        <f t="shared" si="1"/>
        <v>334239</v>
      </c>
      <c r="P21" s="44">
        <v>95479</v>
      </c>
      <c r="Q21" s="44">
        <f t="shared" si="1"/>
        <v>429718</v>
      </c>
      <c r="R21" s="44">
        <v>90214</v>
      </c>
      <c r="S21" s="119">
        <f t="shared" si="2"/>
        <v>65.813222563273115</v>
      </c>
      <c r="T21" s="119"/>
      <c r="U21" s="119"/>
      <c r="V21" s="119"/>
      <c r="W21" s="79"/>
      <c r="X21" s="47">
        <v>16</v>
      </c>
      <c r="Y21" s="48" t="s">
        <v>137</v>
      </c>
      <c r="Z21" s="45">
        <v>726844</v>
      </c>
      <c r="AA21" s="45">
        <v>1837876</v>
      </c>
      <c r="AB21" s="45">
        <v>2856771</v>
      </c>
      <c r="AC21" s="45">
        <v>4565129.0000000019</v>
      </c>
      <c r="AD21" s="45">
        <v>1420599</v>
      </c>
      <c r="AE21" s="45">
        <v>2697866.9999999986</v>
      </c>
      <c r="AF21" s="45">
        <v>3662159.9999999953</v>
      </c>
      <c r="AG21" s="45">
        <v>4566600.0000000019</v>
      </c>
      <c r="AH21" s="45">
        <v>1184265.9999999998</v>
      </c>
      <c r="AI21" s="45">
        <v>1179493.9999999995</v>
      </c>
      <c r="AJ21" s="45">
        <f t="shared" si="3"/>
        <v>2363759.9999999991</v>
      </c>
      <c r="AK21" s="45">
        <v>1349514.9999999998</v>
      </c>
      <c r="AL21" s="44">
        <f t="shared" si="4"/>
        <v>3713274.9999999991</v>
      </c>
      <c r="AM21" s="45">
        <v>776915</v>
      </c>
      <c r="AN21" s="44">
        <f t="shared" si="4"/>
        <v>4490189.9999999991</v>
      </c>
      <c r="AO21" s="44">
        <v>1617187</v>
      </c>
      <c r="AP21" s="119">
        <f t="shared" si="5"/>
        <v>36.556060884970123</v>
      </c>
      <c r="AQ21" s="119"/>
      <c r="AR21" s="119"/>
      <c r="AS21" s="119"/>
    </row>
    <row r="22" spans="1:45" ht="14.25" customHeight="1">
      <c r="A22" s="42">
        <v>17</v>
      </c>
      <c r="B22" s="43" t="s">
        <v>138</v>
      </c>
      <c r="C22" s="45">
        <v>305020</v>
      </c>
      <c r="D22" s="45">
        <v>507940</v>
      </c>
      <c r="E22" s="45">
        <v>634683</v>
      </c>
      <c r="F22" s="45">
        <v>801532</v>
      </c>
      <c r="G22" s="45">
        <v>287650</v>
      </c>
      <c r="H22" s="45">
        <v>606099</v>
      </c>
      <c r="I22" s="44">
        <v>995570.99999999977</v>
      </c>
      <c r="J22" s="45">
        <v>1333282.0000000005</v>
      </c>
      <c r="K22" s="45">
        <v>375663</v>
      </c>
      <c r="L22" s="45">
        <v>154276</v>
      </c>
      <c r="M22" s="44">
        <f t="shared" si="0"/>
        <v>529939</v>
      </c>
      <c r="N22" s="44">
        <v>168860</v>
      </c>
      <c r="O22" s="44">
        <f t="shared" si="1"/>
        <v>698799</v>
      </c>
      <c r="P22" s="44">
        <v>273708.99999999994</v>
      </c>
      <c r="Q22" s="44">
        <f t="shared" si="1"/>
        <v>972508</v>
      </c>
      <c r="R22" s="44">
        <v>161399</v>
      </c>
      <c r="S22" s="119">
        <f t="shared" si="2"/>
        <v>-57.036226618006033</v>
      </c>
      <c r="T22" s="119"/>
      <c r="U22" s="119"/>
      <c r="V22" s="119"/>
      <c r="W22" s="79"/>
      <c r="X22" s="47">
        <v>17</v>
      </c>
      <c r="Y22" s="48" t="s">
        <v>138</v>
      </c>
      <c r="Z22" s="45">
        <v>2539832.9999999986</v>
      </c>
      <c r="AA22" s="45">
        <v>7250858</v>
      </c>
      <c r="AB22" s="45">
        <v>8470250</v>
      </c>
      <c r="AC22" s="45">
        <v>9698148.0000000019</v>
      </c>
      <c r="AD22" s="45">
        <v>1126999</v>
      </c>
      <c r="AE22" s="45">
        <v>2711788.0000000005</v>
      </c>
      <c r="AF22" s="45">
        <v>4123599.0000000033</v>
      </c>
      <c r="AG22" s="45">
        <v>5558429.0000000028</v>
      </c>
      <c r="AH22" s="45">
        <v>2052789.9999999998</v>
      </c>
      <c r="AI22" s="45">
        <v>1488975.9999999993</v>
      </c>
      <c r="AJ22" s="45">
        <f t="shared" si="3"/>
        <v>3541765.9999999991</v>
      </c>
      <c r="AK22" s="45">
        <v>1577092</v>
      </c>
      <c r="AL22" s="44">
        <f t="shared" si="4"/>
        <v>5118857.9999999991</v>
      </c>
      <c r="AM22" s="45">
        <v>2502858.9999999991</v>
      </c>
      <c r="AN22" s="44">
        <f t="shared" si="4"/>
        <v>7621716.9999999981</v>
      </c>
      <c r="AO22" s="44">
        <v>1926274</v>
      </c>
      <c r="AP22" s="119">
        <f t="shared" si="5"/>
        <v>-6.1631243332245162</v>
      </c>
      <c r="AQ22" s="119"/>
      <c r="AR22" s="119"/>
      <c r="AS22" s="119"/>
    </row>
    <row r="23" spans="1:45" ht="14.25" customHeight="1">
      <c r="A23" s="42">
        <v>18</v>
      </c>
      <c r="B23" s="43" t="s">
        <v>139</v>
      </c>
      <c r="C23" s="45">
        <v>5639229.9999999991</v>
      </c>
      <c r="D23" s="45">
        <v>12221765</v>
      </c>
      <c r="E23" s="45">
        <v>17575706</v>
      </c>
      <c r="F23" s="45">
        <v>22916873.000000004</v>
      </c>
      <c r="G23" s="45">
        <v>5337216</v>
      </c>
      <c r="H23" s="45">
        <v>9284793</v>
      </c>
      <c r="I23" s="44">
        <v>13273071.000000002</v>
      </c>
      <c r="J23" s="45">
        <v>16872882.000000011</v>
      </c>
      <c r="K23" s="45">
        <v>1687384</v>
      </c>
      <c r="L23" s="45">
        <v>5393021.0000000009</v>
      </c>
      <c r="M23" s="44">
        <f t="shared" si="0"/>
        <v>7080405.0000000009</v>
      </c>
      <c r="N23" s="44">
        <v>2333265.9999999995</v>
      </c>
      <c r="O23" s="44">
        <f t="shared" si="1"/>
        <v>9413671</v>
      </c>
      <c r="P23" s="44">
        <v>2421881</v>
      </c>
      <c r="Q23" s="44">
        <f t="shared" si="1"/>
        <v>11835552</v>
      </c>
      <c r="R23" s="44">
        <v>1419975</v>
      </c>
      <c r="S23" s="119">
        <f t="shared" si="2"/>
        <v>-15.847548631491122</v>
      </c>
      <c r="T23" s="119"/>
      <c r="U23" s="119"/>
      <c r="V23" s="119"/>
      <c r="W23" s="79"/>
      <c r="X23" s="47">
        <v>18</v>
      </c>
      <c r="Y23" s="48" t="s">
        <v>139</v>
      </c>
      <c r="Z23" s="45">
        <v>2350581.0000000023</v>
      </c>
      <c r="AA23" s="45">
        <v>4699944.0000000037</v>
      </c>
      <c r="AB23" s="45">
        <v>7851262.0000000047</v>
      </c>
      <c r="AC23" s="45">
        <v>10398553.999999998</v>
      </c>
      <c r="AD23" s="45">
        <v>1813310</v>
      </c>
      <c r="AE23" s="45">
        <v>4054496.0000000005</v>
      </c>
      <c r="AF23" s="45">
        <v>6175461.0000000056</v>
      </c>
      <c r="AG23" s="45">
        <v>8790478.0000000093</v>
      </c>
      <c r="AH23" s="45">
        <v>2506417.9999999995</v>
      </c>
      <c r="AI23" s="45">
        <v>2550634.9999999995</v>
      </c>
      <c r="AJ23" s="45">
        <f t="shared" si="3"/>
        <v>5057052.9999999991</v>
      </c>
      <c r="AK23" s="45">
        <v>3253261.9999999995</v>
      </c>
      <c r="AL23" s="44">
        <f t="shared" si="4"/>
        <v>8310314.9999999981</v>
      </c>
      <c r="AM23" s="45">
        <v>2712116.9999999981</v>
      </c>
      <c r="AN23" s="44">
        <f t="shared" si="4"/>
        <v>11022431.999999996</v>
      </c>
      <c r="AO23" s="44">
        <v>3202776</v>
      </c>
      <c r="AP23" s="119">
        <f t="shared" si="5"/>
        <v>27.782995493967903</v>
      </c>
      <c r="AQ23" s="119"/>
      <c r="AR23" s="119"/>
      <c r="AS23" s="119"/>
    </row>
    <row r="24" spans="1:45" ht="14.25" customHeight="1">
      <c r="A24" s="42">
        <v>19</v>
      </c>
      <c r="B24" s="43" t="s">
        <v>61</v>
      </c>
      <c r="C24" s="45">
        <v>20984681.999999989</v>
      </c>
      <c r="D24" s="45">
        <v>45410544.999999985</v>
      </c>
      <c r="E24" s="45">
        <v>70432002.999999985</v>
      </c>
      <c r="F24" s="45">
        <v>90575852.999999896</v>
      </c>
      <c r="G24" s="45">
        <v>26170569</v>
      </c>
      <c r="H24" s="45">
        <v>53607111.000000037</v>
      </c>
      <c r="I24" s="44">
        <v>76600819.000000075</v>
      </c>
      <c r="J24" s="45">
        <v>101504799.99999994</v>
      </c>
      <c r="K24" s="45">
        <v>23840781.000000011</v>
      </c>
      <c r="L24" s="45">
        <v>23521314</v>
      </c>
      <c r="M24" s="44">
        <f t="shared" si="0"/>
        <v>47362095.000000015</v>
      </c>
      <c r="N24" s="44">
        <v>21873123.999999985</v>
      </c>
      <c r="O24" s="44">
        <f t="shared" si="1"/>
        <v>69235219</v>
      </c>
      <c r="P24" s="44">
        <v>24359548.000000015</v>
      </c>
      <c r="Q24" s="44">
        <f t="shared" si="1"/>
        <v>93594767.000000015</v>
      </c>
      <c r="R24" s="44">
        <v>23124294</v>
      </c>
      <c r="S24" s="119">
        <f t="shared" si="2"/>
        <v>-3.0053000361020565</v>
      </c>
      <c r="T24" s="119"/>
      <c r="U24" s="119"/>
      <c r="V24" s="119"/>
      <c r="W24" s="79"/>
      <c r="X24" s="47">
        <v>19</v>
      </c>
      <c r="Y24" s="48" t="s">
        <v>61</v>
      </c>
      <c r="Z24" s="45">
        <v>25738820</v>
      </c>
      <c r="AA24" s="45">
        <v>54745420</v>
      </c>
      <c r="AB24" s="45">
        <v>81714743.999999985</v>
      </c>
      <c r="AC24" s="45">
        <v>111864283.0000001</v>
      </c>
      <c r="AD24" s="45">
        <v>29182014</v>
      </c>
      <c r="AE24" s="45">
        <v>60696641.000000119</v>
      </c>
      <c r="AF24" s="45">
        <v>90092957.000000075</v>
      </c>
      <c r="AG24" s="45">
        <v>119270592.99999994</v>
      </c>
      <c r="AH24" s="45">
        <v>28556929.000000011</v>
      </c>
      <c r="AI24" s="45">
        <v>30173447.99999997</v>
      </c>
      <c r="AJ24" s="45">
        <f t="shared" si="3"/>
        <v>58730376.999999985</v>
      </c>
      <c r="AK24" s="45">
        <v>24864614.999999993</v>
      </c>
      <c r="AL24" s="44">
        <f t="shared" si="4"/>
        <v>83594991.99999997</v>
      </c>
      <c r="AM24" s="45">
        <v>30796525.000000019</v>
      </c>
      <c r="AN24" s="44">
        <f t="shared" si="4"/>
        <v>114391516.99999999</v>
      </c>
      <c r="AO24" s="44">
        <v>28433580</v>
      </c>
      <c r="AP24" s="119">
        <f t="shared" si="5"/>
        <v>-0.43194070342791235</v>
      </c>
      <c r="AQ24" s="119"/>
      <c r="AR24" s="119"/>
      <c r="AS24" s="119"/>
    </row>
    <row r="25" spans="1:45" ht="14.25" customHeight="1">
      <c r="A25" s="42">
        <v>20</v>
      </c>
      <c r="B25" s="43" t="s">
        <v>140</v>
      </c>
      <c r="C25" s="45">
        <v>4398582.0000000019</v>
      </c>
      <c r="D25" s="45">
        <v>11273603.000000004</v>
      </c>
      <c r="E25" s="45">
        <v>14430775.000000002</v>
      </c>
      <c r="F25" s="45">
        <v>18974378.000000007</v>
      </c>
      <c r="G25" s="45">
        <v>6279438</v>
      </c>
      <c r="H25" s="45">
        <v>12003363.999999998</v>
      </c>
      <c r="I25" s="44">
        <v>17603528.999999985</v>
      </c>
      <c r="J25" s="45">
        <v>23613080.000000015</v>
      </c>
      <c r="K25" s="45">
        <v>5423768.9999999972</v>
      </c>
      <c r="L25" s="45">
        <v>5308218.9999999963</v>
      </c>
      <c r="M25" s="44">
        <f t="shared" si="0"/>
        <v>10731987.999999993</v>
      </c>
      <c r="N25" s="44">
        <v>5374773.9999999991</v>
      </c>
      <c r="O25" s="44">
        <f t="shared" si="1"/>
        <v>16106761.999999993</v>
      </c>
      <c r="P25" s="44">
        <v>5437994.0000000037</v>
      </c>
      <c r="Q25" s="44">
        <f t="shared" si="1"/>
        <v>21544755.999999996</v>
      </c>
      <c r="R25" s="44">
        <v>5800299</v>
      </c>
      <c r="S25" s="119">
        <f t="shared" si="2"/>
        <v>6.9422204374854886</v>
      </c>
      <c r="T25" s="119"/>
      <c r="U25" s="119"/>
      <c r="V25" s="119"/>
      <c r="W25" s="79"/>
      <c r="X25" s="47">
        <v>20</v>
      </c>
      <c r="Y25" s="48" t="s">
        <v>140</v>
      </c>
      <c r="Z25" s="45">
        <v>10723131.000000004</v>
      </c>
      <c r="AA25" s="45">
        <v>21410357.999999993</v>
      </c>
      <c r="AB25" s="45">
        <v>31789341.999999996</v>
      </c>
      <c r="AC25" s="45">
        <v>45448651</v>
      </c>
      <c r="AD25" s="45">
        <v>12580185</v>
      </c>
      <c r="AE25" s="45">
        <v>24638860.999999996</v>
      </c>
      <c r="AF25" s="45">
        <v>36900445.000000007</v>
      </c>
      <c r="AG25" s="45">
        <v>48669838.999999993</v>
      </c>
      <c r="AH25" s="45">
        <v>12996395.000000002</v>
      </c>
      <c r="AI25" s="45">
        <v>13298509.999999998</v>
      </c>
      <c r="AJ25" s="45">
        <f t="shared" si="3"/>
        <v>26294905</v>
      </c>
      <c r="AK25" s="45">
        <v>9406428.0000000056</v>
      </c>
      <c r="AL25" s="44">
        <f t="shared" si="4"/>
        <v>35701333.000000007</v>
      </c>
      <c r="AM25" s="45">
        <v>10194861.000000007</v>
      </c>
      <c r="AN25" s="44">
        <f t="shared" si="4"/>
        <v>45896194.000000015</v>
      </c>
      <c r="AO25" s="44">
        <v>9920120</v>
      </c>
      <c r="AP25" s="119">
        <f t="shared" si="5"/>
        <v>-23.670217779622746</v>
      </c>
      <c r="AQ25" s="119"/>
      <c r="AR25" s="119"/>
      <c r="AS25" s="119"/>
    </row>
    <row r="26" spans="1:45" ht="14.25" customHeight="1">
      <c r="A26" s="42">
        <v>21</v>
      </c>
      <c r="B26" s="43" t="s">
        <v>74</v>
      </c>
      <c r="C26" s="45">
        <v>4722152.9999999991</v>
      </c>
      <c r="D26" s="45">
        <v>9935460.9999999963</v>
      </c>
      <c r="E26" s="45">
        <v>14162134.999999996</v>
      </c>
      <c r="F26" s="45">
        <v>20598365.999999993</v>
      </c>
      <c r="G26" s="45">
        <v>5657434</v>
      </c>
      <c r="H26" s="45">
        <v>9984048.9999999963</v>
      </c>
      <c r="I26" s="44">
        <v>14743677.999999998</v>
      </c>
      <c r="J26" s="45">
        <v>19792063.000000011</v>
      </c>
      <c r="K26" s="45">
        <v>5503840.9999999991</v>
      </c>
      <c r="L26" s="45">
        <v>4900040</v>
      </c>
      <c r="M26" s="44">
        <f t="shared" si="0"/>
        <v>10403881</v>
      </c>
      <c r="N26" s="44">
        <v>5193364.0000000019</v>
      </c>
      <c r="O26" s="44">
        <f t="shared" si="1"/>
        <v>15597245.000000002</v>
      </c>
      <c r="P26" s="44">
        <v>4989397.9999999981</v>
      </c>
      <c r="Q26" s="44">
        <f t="shared" si="1"/>
        <v>20586643</v>
      </c>
      <c r="R26" s="44">
        <v>4177446</v>
      </c>
      <c r="S26" s="119">
        <f t="shared" si="2"/>
        <v>-24.099442552937106</v>
      </c>
      <c r="T26" s="119"/>
      <c r="U26" s="119"/>
      <c r="V26" s="119"/>
      <c r="W26" s="79"/>
      <c r="X26" s="47">
        <v>21</v>
      </c>
      <c r="Y26" s="48" t="s">
        <v>74</v>
      </c>
      <c r="Z26" s="45">
        <v>8312134.0000000009</v>
      </c>
      <c r="AA26" s="45">
        <v>22878210</v>
      </c>
      <c r="AB26" s="45">
        <v>33194182</v>
      </c>
      <c r="AC26" s="45">
        <v>45818143.000000052</v>
      </c>
      <c r="AD26" s="45">
        <v>10201733</v>
      </c>
      <c r="AE26" s="45">
        <v>22270528.000000019</v>
      </c>
      <c r="AF26" s="45">
        <v>32724212.000000007</v>
      </c>
      <c r="AG26" s="45">
        <v>46178021.99999997</v>
      </c>
      <c r="AH26" s="45">
        <v>13963008.000000002</v>
      </c>
      <c r="AI26" s="45">
        <v>12208391</v>
      </c>
      <c r="AJ26" s="45">
        <f t="shared" si="3"/>
        <v>26171399</v>
      </c>
      <c r="AK26" s="45">
        <v>9971361.0000000056</v>
      </c>
      <c r="AL26" s="44">
        <f t="shared" si="4"/>
        <v>36142760.000000007</v>
      </c>
      <c r="AM26" s="45">
        <v>11157246.999999998</v>
      </c>
      <c r="AN26" s="44">
        <f t="shared" si="4"/>
        <v>47300007.000000007</v>
      </c>
      <c r="AO26" s="44">
        <v>9136980</v>
      </c>
      <c r="AP26" s="119">
        <f t="shared" si="5"/>
        <v>-34.562953770419682</v>
      </c>
      <c r="AQ26" s="119"/>
      <c r="AR26" s="119"/>
      <c r="AS26" s="119"/>
    </row>
    <row r="27" spans="1:45" ht="14.25" customHeight="1">
      <c r="A27" s="42">
        <v>22</v>
      </c>
      <c r="B27" s="43" t="s">
        <v>66</v>
      </c>
      <c r="C27" s="45">
        <v>13173814.000000002</v>
      </c>
      <c r="D27" s="45">
        <v>34729400.000000007</v>
      </c>
      <c r="E27" s="45">
        <v>51793885.000000015</v>
      </c>
      <c r="F27" s="45">
        <v>81610016.999999955</v>
      </c>
      <c r="G27" s="45">
        <v>31378708</v>
      </c>
      <c r="H27" s="45">
        <v>47830779.999999978</v>
      </c>
      <c r="I27" s="44">
        <v>61044387.00000003</v>
      </c>
      <c r="J27" s="45">
        <v>76524313.00000006</v>
      </c>
      <c r="K27" s="45">
        <v>19697351.000000007</v>
      </c>
      <c r="L27" s="45">
        <v>19299855.999999993</v>
      </c>
      <c r="M27" s="44">
        <f t="shared" si="0"/>
        <v>38997207</v>
      </c>
      <c r="N27" s="44">
        <v>17980032.000000004</v>
      </c>
      <c r="O27" s="44">
        <f t="shared" si="1"/>
        <v>56977239</v>
      </c>
      <c r="P27" s="44">
        <v>16684203.000000013</v>
      </c>
      <c r="Q27" s="44">
        <f t="shared" si="1"/>
        <v>73661442.000000015</v>
      </c>
      <c r="R27" s="44">
        <v>19476512</v>
      </c>
      <c r="S27" s="119">
        <f t="shared" si="2"/>
        <v>-1.1211609114342735</v>
      </c>
      <c r="T27" s="119"/>
      <c r="U27" s="119"/>
      <c r="V27" s="119"/>
      <c r="W27" s="79"/>
      <c r="X27" s="47">
        <v>22</v>
      </c>
      <c r="Y27" s="48" t="s">
        <v>66</v>
      </c>
      <c r="Z27" s="45">
        <v>14578128.999999983</v>
      </c>
      <c r="AA27" s="45">
        <v>32108475.999999993</v>
      </c>
      <c r="AB27" s="45">
        <v>49425433.999999985</v>
      </c>
      <c r="AC27" s="45">
        <v>63547011.999999963</v>
      </c>
      <c r="AD27" s="45">
        <v>15493784</v>
      </c>
      <c r="AE27" s="45">
        <v>34017641</v>
      </c>
      <c r="AF27" s="45">
        <v>47939514.000000104</v>
      </c>
      <c r="AG27" s="45">
        <v>63579894.000000007</v>
      </c>
      <c r="AH27" s="45">
        <v>13040203</v>
      </c>
      <c r="AI27" s="45">
        <v>17292253</v>
      </c>
      <c r="AJ27" s="45">
        <f t="shared" si="3"/>
        <v>30332456</v>
      </c>
      <c r="AK27" s="45">
        <v>13522792</v>
      </c>
      <c r="AL27" s="44">
        <f t="shared" si="4"/>
        <v>43855248</v>
      </c>
      <c r="AM27" s="45">
        <v>12355488.000000006</v>
      </c>
      <c r="AN27" s="44">
        <f t="shared" si="4"/>
        <v>56210736.000000007</v>
      </c>
      <c r="AO27" s="44">
        <v>12345541</v>
      </c>
      <c r="AP27" s="119">
        <f t="shared" si="5"/>
        <v>-5.327079647456415</v>
      </c>
      <c r="AQ27" s="119"/>
      <c r="AR27" s="119"/>
      <c r="AS27" s="119"/>
    </row>
    <row r="28" spans="1:45" ht="14.25" customHeight="1">
      <c r="A28" s="42">
        <v>23</v>
      </c>
      <c r="B28" s="43" t="s">
        <v>58</v>
      </c>
      <c r="C28" s="45">
        <v>17134830.999999985</v>
      </c>
      <c r="D28" s="45">
        <v>50591911</v>
      </c>
      <c r="E28" s="45">
        <v>77746324.00000003</v>
      </c>
      <c r="F28" s="45">
        <v>130681687.00000007</v>
      </c>
      <c r="G28" s="45">
        <v>35081369</v>
      </c>
      <c r="H28" s="45">
        <v>72722118.999999955</v>
      </c>
      <c r="I28" s="44">
        <v>115431868.99999996</v>
      </c>
      <c r="J28" s="45">
        <v>157336097.99999988</v>
      </c>
      <c r="K28" s="45">
        <v>32068674.999999996</v>
      </c>
      <c r="L28" s="45">
        <v>23619989.000000004</v>
      </c>
      <c r="M28" s="44">
        <f t="shared" si="0"/>
        <v>55688664</v>
      </c>
      <c r="N28" s="44">
        <v>32879148.999999993</v>
      </c>
      <c r="O28" s="44">
        <f t="shared" si="1"/>
        <v>88567813</v>
      </c>
      <c r="P28" s="44">
        <v>23062856.000000011</v>
      </c>
      <c r="Q28" s="44">
        <f t="shared" si="1"/>
        <v>111630669.00000001</v>
      </c>
      <c r="R28" s="44">
        <v>17904499</v>
      </c>
      <c r="S28" s="119">
        <f t="shared" si="2"/>
        <v>-44.168260771609667</v>
      </c>
      <c r="T28" s="119"/>
      <c r="U28" s="119"/>
      <c r="V28" s="119"/>
      <c r="W28" s="79"/>
      <c r="X28" s="47">
        <v>23</v>
      </c>
      <c r="Y28" s="48" t="s">
        <v>58</v>
      </c>
      <c r="Z28" s="45">
        <v>11552696.999999996</v>
      </c>
      <c r="AA28" s="45">
        <v>25074925.000000015</v>
      </c>
      <c r="AB28" s="45">
        <v>36525496</v>
      </c>
      <c r="AC28" s="45">
        <v>49457447.000000164</v>
      </c>
      <c r="AD28" s="45">
        <v>10932440</v>
      </c>
      <c r="AE28" s="45">
        <v>23480272.000000022</v>
      </c>
      <c r="AF28" s="45">
        <v>37122470.000000082</v>
      </c>
      <c r="AG28" s="45">
        <v>49064662.999999911</v>
      </c>
      <c r="AH28" s="45">
        <v>10609320.999999991</v>
      </c>
      <c r="AI28" s="45">
        <v>16888584.000000007</v>
      </c>
      <c r="AJ28" s="45">
        <f t="shared" si="3"/>
        <v>27497905</v>
      </c>
      <c r="AK28" s="45">
        <v>11355481.999999991</v>
      </c>
      <c r="AL28" s="44">
        <f t="shared" si="4"/>
        <v>38853386.999999993</v>
      </c>
      <c r="AM28" s="45">
        <v>18814132.000000004</v>
      </c>
      <c r="AN28" s="44">
        <f t="shared" si="4"/>
        <v>57667519</v>
      </c>
      <c r="AO28" s="44">
        <v>14777041</v>
      </c>
      <c r="AP28" s="119">
        <f t="shared" si="5"/>
        <v>39.283569608271961</v>
      </c>
      <c r="AQ28" s="119"/>
      <c r="AR28" s="119"/>
      <c r="AS28" s="119"/>
    </row>
    <row r="29" spans="1:45" ht="14.25" customHeight="1">
      <c r="A29" s="42">
        <v>24</v>
      </c>
      <c r="B29" s="43" t="s">
        <v>80</v>
      </c>
      <c r="C29" s="45">
        <v>18605521.999999993</v>
      </c>
      <c r="D29" s="45">
        <v>31604803.999999993</v>
      </c>
      <c r="E29" s="45">
        <v>37727305.999999993</v>
      </c>
      <c r="F29" s="45">
        <v>54152394.999999985</v>
      </c>
      <c r="G29" s="45">
        <v>15832134</v>
      </c>
      <c r="H29" s="45">
        <v>43390848.999999985</v>
      </c>
      <c r="I29" s="44">
        <v>63070068.000000007</v>
      </c>
      <c r="J29" s="45">
        <v>87423183.00000006</v>
      </c>
      <c r="K29" s="45">
        <v>61593276.000000045</v>
      </c>
      <c r="L29" s="45">
        <v>5187331</v>
      </c>
      <c r="M29" s="44">
        <f t="shared" si="0"/>
        <v>66780607.000000045</v>
      </c>
      <c r="N29" s="44">
        <v>17978673.000000007</v>
      </c>
      <c r="O29" s="44">
        <f t="shared" si="1"/>
        <v>84759280.00000006</v>
      </c>
      <c r="P29" s="44">
        <v>11563008.000000002</v>
      </c>
      <c r="Q29" s="44">
        <f t="shared" si="1"/>
        <v>96322288.00000006</v>
      </c>
      <c r="R29" s="44">
        <v>18495306</v>
      </c>
      <c r="S29" s="119">
        <f t="shared" si="2"/>
        <v>-69.971874852053674</v>
      </c>
      <c r="T29" s="119"/>
      <c r="U29" s="119"/>
      <c r="V29" s="119"/>
      <c r="W29" s="79"/>
      <c r="X29" s="47">
        <v>24</v>
      </c>
      <c r="Y29" s="48" t="s">
        <v>80</v>
      </c>
      <c r="Z29" s="45">
        <v>2731365.0000000005</v>
      </c>
      <c r="AA29" s="45">
        <v>6730684.9999999981</v>
      </c>
      <c r="AB29" s="45">
        <v>9859463</v>
      </c>
      <c r="AC29" s="45">
        <v>12825012.000000004</v>
      </c>
      <c r="AD29" s="45">
        <v>2927969</v>
      </c>
      <c r="AE29" s="45">
        <v>11733276.999999998</v>
      </c>
      <c r="AF29" s="45">
        <v>15767212.999999996</v>
      </c>
      <c r="AG29" s="45">
        <v>23354211.999999989</v>
      </c>
      <c r="AH29" s="45">
        <v>7783239.0000000084</v>
      </c>
      <c r="AI29" s="45">
        <v>11020918</v>
      </c>
      <c r="AJ29" s="45">
        <f t="shared" si="3"/>
        <v>18804157.000000007</v>
      </c>
      <c r="AK29" s="45">
        <v>4333394.0000000019</v>
      </c>
      <c r="AL29" s="44">
        <f t="shared" si="4"/>
        <v>23137551.000000007</v>
      </c>
      <c r="AM29" s="45">
        <v>8883873.9999999944</v>
      </c>
      <c r="AN29" s="44">
        <f t="shared" si="4"/>
        <v>32021425</v>
      </c>
      <c r="AO29" s="44">
        <v>3085821</v>
      </c>
      <c r="AP29" s="119">
        <f t="shared" si="5"/>
        <v>-60.352996997779499</v>
      </c>
      <c r="AQ29" s="119"/>
      <c r="AR29" s="119"/>
      <c r="AS29" s="119"/>
    </row>
    <row r="30" spans="1:45" ht="14.25" customHeight="1">
      <c r="A30" s="42">
        <v>25</v>
      </c>
      <c r="B30" s="43" t="s">
        <v>68</v>
      </c>
      <c r="C30" s="45">
        <v>23747323.000000011</v>
      </c>
      <c r="D30" s="45">
        <v>59845202.000000015</v>
      </c>
      <c r="E30" s="45">
        <v>111791289.00000004</v>
      </c>
      <c r="F30" s="45">
        <v>154463736.99999988</v>
      </c>
      <c r="G30" s="45">
        <v>48744594</v>
      </c>
      <c r="H30" s="45">
        <v>86219176.999999925</v>
      </c>
      <c r="I30" s="44">
        <v>131913889.99999991</v>
      </c>
      <c r="J30" s="45">
        <v>169531544</v>
      </c>
      <c r="K30" s="45">
        <v>33163774.999999989</v>
      </c>
      <c r="L30" s="45">
        <v>42634926.000000015</v>
      </c>
      <c r="M30" s="44">
        <f t="shared" si="0"/>
        <v>75798701</v>
      </c>
      <c r="N30" s="44">
        <v>38064127.000000015</v>
      </c>
      <c r="O30" s="44">
        <f t="shared" si="1"/>
        <v>113862828.00000001</v>
      </c>
      <c r="P30" s="44">
        <v>53231418.999999985</v>
      </c>
      <c r="Q30" s="44">
        <f t="shared" si="1"/>
        <v>167094247</v>
      </c>
      <c r="R30" s="44">
        <v>32665172</v>
      </c>
      <c r="S30" s="119">
        <f t="shared" si="2"/>
        <v>-1.5034567084114769</v>
      </c>
      <c r="T30" s="119"/>
      <c r="U30" s="119"/>
      <c r="V30" s="119"/>
      <c r="W30" s="79"/>
      <c r="X30" s="47">
        <v>25</v>
      </c>
      <c r="Y30" s="48" t="s">
        <v>68</v>
      </c>
      <c r="Z30" s="45">
        <v>16520912.999999991</v>
      </c>
      <c r="AA30" s="45">
        <v>34207116</v>
      </c>
      <c r="AB30" s="45">
        <v>49615309.999999993</v>
      </c>
      <c r="AC30" s="45">
        <v>65735457.000000104</v>
      </c>
      <c r="AD30" s="45">
        <v>16593253</v>
      </c>
      <c r="AE30" s="45">
        <v>36383952.999999933</v>
      </c>
      <c r="AF30" s="45">
        <v>52402443.999999911</v>
      </c>
      <c r="AG30" s="45">
        <v>68525138.000000015</v>
      </c>
      <c r="AH30" s="45">
        <v>16936030.999999989</v>
      </c>
      <c r="AI30" s="45">
        <v>16262366.999999978</v>
      </c>
      <c r="AJ30" s="45">
        <f t="shared" si="3"/>
        <v>33198397.999999966</v>
      </c>
      <c r="AK30" s="45">
        <v>15309284.000000002</v>
      </c>
      <c r="AL30" s="44">
        <f t="shared" si="4"/>
        <v>48507681.99999997</v>
      </c>
      <c r="AM30" s="45">
        <v>14679110.999999996</v>
      </c>
      <c r="AN30" s="44">
        <f t="shared" si="4"/>
        <v>63186792.99999997</v>
      </c>
      <c r="AO30" s="44">
        <v>13884611</v>
      </c>
      <c r="AP30" s="119">
        <f t="shared" si="5"/>
        <v>-18.017326491667333</v>
      </c>
      <c r="AQ30" s="119"/>
      <c r="AR30" s="119"/>
      <c r="AS30" s="119"/>
    </row>
    <row r="31" spans="1:45" ht="14.25" customHeight="1">
      <c r="A31" s="42">
        <v>26</v>
      </c>
      <c r="B31" s="43" t="s">
        <v>76</v>
      </c>
      <c r="C31" s="45">
        <v>15321154.000000002</v>
      </c>
      <c r="D31" s="45">
        <v>34099608</v>
      </c>
      <c r="E31" s="45">
        <v>50031092.999999993</v>
      </c>
      <c r="F31" s="45">
        <v>72545529.999999985</v>
      </c>
      <c r="G31" s="45">
        <v>12970768</v>
      </c>
      <c r="H31" s="45">
        <v>35675581.000000022</v>
      </c>
      <c r="I31" s="44">
        <v>65902841.999999978</v>
      </c>
      <c r="J31" s="45">
        <v>90113361.999999985</v>
      </c>
      <c r="K31" s="45">
        <v>15039088</v>
      </c>
      <c r="L31" s="45">
        <v>14714478.999999998</v>
      </c>
      <c r="M31" s="44">
        <f t="shared" si="0"/>
        <v>29753567</v>
      </c>
      <c r="N31" s="44">
        <v>13342514.000000011</v>
      </c>
      <c r="O31" s="44">
        <f t="shared" si="1"/>
        <v>43096081.000000015</v>
      </c>
      <c r="P31" s="44">
        <v>14663094.000000002</v>
      </c>
      <c r="Q31" s="44">
        <f t="shared" si="1"/>
        <v>57759175.000000015</v>
      </c>
      <c r="R31" s="44">
        <v>9126183</v>
      </c>
      <c r="S31" s="119">
        <f t="shared" si="2"/>
        <v>-39.316912036155379</v>
      </c>
      <c r="T31" s="119"/>
      <c r="U31" s="119"/>
      <c r="V31" s="119"/>
      <c r="W31" s="79"/>
      <c r="X31" s="42">
        <v>26</v>
      </c>
      <c r="Y31" s="48" t="s">
        <v>76</v>
      </c>
      <c r="Z31" s="45">
        <v>10379308.999999989</v>
      </c>
      <c r="AA31" s="45">
        <v>22330506.999999985</v>
      </c>
      <c r="AB31" s="45">
        <v>33968606.999999985</v>
      </c>
      <c r="AC31" s="45">
        <v>43921200.000000015</v>
      </c>
      <c r="AD31" s="45">
        <v>10749642</v>
      </c>
      <c r="AE31" s="45">
        <v>25247306.999999993</v>
      </c>
      <c r="AF31" s="45">
        <v>37311621.99999997</v>
      </c>
      <c r="AG31" s="45">
        <v>48569740.000000037</v>
      </c>
      <c r="AH31" s="45">
        <v>12545277.999999998</v>
      </c>
      <c r="AI31" s="45">
        <v>13961923.000000011</v>
      </c>
      <c r="AJ31" s="45">
        <f t="shared" si="3"/>
        <v>26507201.000000007</v>
      </c>
      <c r="AK31" s="45">
        <v>13389785.999999996</v>
      </c>
      <c r="AL31" s="44">
        <f t="shared" si="4"/>
        <v>39896987</v>
      </c>
      <c r="AM31" s="45">
        <v>9861768</v>
      </c>
      <c r="AN31" s="44">
        <f t="shared" si="4"/>
        <v>49758755</v>
      </c>
      <c r="AO31" s="44">
        <v>10900919</v>
      </c>
      <c r="AP31" s="119">
        <f t="shared" si="5"/>
        <v>-13.107393873615223</v>
      </c>
      <c r="AQ31" s="119"/>
      <c r="AR31" s="119"/>
      <c r="AS31" s="119"/>
    </row>
    <row r="32" spans="1:45" ht="14.25" customHeight="1">
      <c r="A32" s="42">
        <v>27</v>
      </c>
      <c r="B32" s="43" t="s">
        <v>141</v>
      </c>
      <c r="C32" s="45">
        <v>0</v>
      </c>
      <c r="D32" s="45">
        <v>3644.0000000000005</v>
      </c>
      <c r="E32" s="45">
        <v>24176</v>
      </c>
      <c r="F32" s="45">
        <v>28752</v>
      </c>
      <c r="G32" s="45">
        <v>31736</v>
      </c>
      <c r="H32" s="45">
        <v>58636.000000000007</v>
      </c>
      <c r="I32" s="44">
        <v>80174</v>
      </c>
      <c r="J32" s="45">
        <v>18152475</v>
      </c>
      <c r="K32" s="45">
        <v>31378601.000000004</v>
      </c>
      <c r="L32" s="45">
        <v>18259563.999999996</v>
      </c>
      <c r="M32" s="44">
        <f t="shared" si="0"/>
        <v>49638165</v>
      </c>
      <c r="N32" s="44">
        <v>36375</v>
      </c>
      <c r="O32" s="44">
        <f t="shared" si="1"/>
        <v>49674540</v>
      </c>
      <c r="P32" s="44">
        <v>17954737</v>
      </c>
      <c r="Q32" s="44">
        <f t="shared" si="1"/>
        <v>67629277</v>
      </c>
      <c r="R32" s="44">
        <v>691764</v>
      </c>
      <c r="S32" s="119">
        <f t="shared" si="2"/>
        <v>-97.795427527186447</v>
      </c>
      <c r="T32" s="119"/>
      <c r="U32" s="119"/>
      <c r="V32" s="119"/>
      <c r="W32" s="79"/>
      <c r="X32" s="42">
        <v>27</v>
      </c>
      <c r="Y32" s="48" t="s">
        <v>141</v>
      </c>
      <c r="Z32" s="45">
        <v>1954087.0000000002</v>
      </c>
      <c r="AA32" s="45">
        <v>3808703.9999999986</v>
      </c>
      <c r="AB32" s="45">
        <v>5843796</v>
      </c>
      <c r="AC32" s="45">
        <v>7980330.9999999991</v>
      </c>
      <c r="AD32" s="45">
        <v>4081784</v>
      </c>
      <c r="AE32" s="45">
        <v>6482822.9999999991</v>
      </c>
      <c r="AF32" s="45">
        <v>10308117.000000002</v>
      </c>
      <c r="AG32" s="45">
        <v>12853545.000000013</v>
      </c>
      <c r="AH32" s="45">
        <v>2293713</v>
      </c>
      <c r="AI32" s="45">
        <v>1836069.9999999981</v>
      </c>
      <c r="AJ32" s="45">
        <f t="shared" si="3"/>
        <v>4129782.9999999981</v>
      </c>
      <c r="AK32" s="45">
        <v>2283580.9999999986</v>
      </c>
      <c r="AL32" s="44">
        <f t="shared" si="4"/>
        <v>6413363.9999999963</v>
      </c>
      <c r="AM32" s="45">
        <v>1865143.0000000009</v>
      </c>
      <c r="AN32" s="44">
        <f t="shared" si="4"/>
        <v>8278506.9999999972</v>
      </c>
      <c r="AO32" s="44">
        <v>2334112</v>
      </c>
      <c r="AP32" s="119">
        <f t="shared" si="5"/>
        <v>1.7612927162203817</v>
      </c>
      <c r="AQ32" s="119"/>
      <c r="AR32" s="119"/>
      <c r="AS32" s="119"/>
    </row>
    <row r="33" spans="1:46" ht="14.25" customHeight="1">
      <c r="A33" s="42">
        <v>28</v>
      </c>
      <c r="B33" s="43" t="s">
        <v>314</v>
      </c>
      <c r="C33" s="44">
        <v>0</v>
      </c>
      <c r="D33" s="44">
        <v>0</v>
      </c>
      <c r="E33" s="44">
        <v>0</v>
      </c>
      <c r="F33" s="44"/>
      <c r="G33" s="44">
        <v>0</v>
      </c>
      <c r="H33" s="45"/>
      <c r="I33" s="44"/>
      <c r="J33" s="44"/>
      <c r="K33" s="44"/>
      <c r="L33" s="45"/>
      <c r="M33" s="44">
        <f t="shared" si="0"/>
        <v>0</v>
      </c>
      <c r="N33" s="44"/>
      <c r="O33" s="44" t="str">
        <f t="shared" si="1"/>
        <v xml:space="preserve"> </v>
      </c>
      <c r="P33" s="44"/>
      <c r="Q33" s="44" t="str">
        <f t="shared" si="1"/>
        <v xml:space="preserve"> </v>
      </c>
      <c r="R33" s="44"/>
      <c r="S33" s="119" t="str">
        <f t="shared" si="2"/>
        <v xml:space="preserve"> </v>
      </c>
      <c r="T33" s="119"/>
      <c r="U33" s="119"/>
      <c r="V33" s="119"/>
      <c r="W33" s="79"/>
      <c r="X33" s="42">
        <v>28</v>
      </c>
      <c r="Y33" s="48" t="s">
        <v>314</v>
      </c>
      <c r="Z33" s="44">
        <v>1936003.9999999995</v>
      </c>
      <c r="AA33" s="44">
        <v>5549267.9999999991</v>
      </c>
      <c r="AB33" s="44">
        <v>13412799</v>
      </c>
      <c r="AC33" s="44">
        <v>30392121.000000007</v>
      </c>
      <c r="AD33" s="44">
        <v>8999140.0000000019</v>
      </c>
      <c r="AE33" s="44">
        <v>34330892.000000015</v>
      </c>
      <c r="AF33" s="44">
        <v>71800854.000000015</v>
      </c>
      <c r="AG33" s="44">
        <v>95649731.000000015</v>
      </c>
      <c r="AH33" s="44">
        <v>6148393</v>
      </c>
      <c r="AI33" s="44">
        <v>20644000.999999993</v>
      </c>
      <c r="AJ33" s="44">
        <f t="shared" si="3"/>
        <v>26792393.999999993</v>
      </c>
      <c r="AK33" s="44">
        <v>22695131.000000004</v>
      </c>
      <c r="AL33" s="44">
        <f t="shared" si="4"/>
        <v>49487525</v>
      </c>
      <c r="AM33" s="44">
        <v>20103238</v>
      </c>
      <c r="AN33" s="44">
        <f t="shared" si="4"/>
        <v>69590763</v>
      </c>
      <c r="AO33" s="44">
        <v>15213276</v>
      </c>
      <c r="AP33" s="119">
        <f t="shared" si="5"/>
        <v>147.43499642914824</v>
      </c>
      <c r="AQ33" s="119"/>
      <c r="AR33" s="119"/>
      <c r="AS33" s="119"/>
    </row>
    <row r="34" spans="1:46" ht="14.25" customHeight="1">
      <c r="A34" s="42">
        <v>29</v>
      </c>
      <c r="B34" s="43" t="s">
        <v>316</v>
      </c>
      <c r="C34" s="44">
        <v>0</v>
      </c>
      <c r="D34" s="44">
        <v>1320</v>
      </c>
      <c r="E34" s="44">
        <v>1320</v>
      </c>
      <c r="F34" s="44">
        <v>1320</v>
      </c>
      <c r="G34" s="44">
        <v>99494</v>
      </c>
      <c r="H34" s="45">
        <v>9527883.9999999981</v>
      </c>
      <c r="I34" s="44">
        <v>10378244</v>
      </c>
      <c r="J34" s="44">
        <v>10418244.000000002</v>
      </c>
      <c r="K34" s="44">
        <v>32348</v>
      </c>
      <c r="L34" s="45">
        <v>12656294.000000002</v>
      </c>
      <c r="M34" s="44">
        <f t="shared" si="0"/>
        <v>12688642.000000002</v>
      </c>
      <c r="N34" s="44">
        <v>72464</v>
      </c>
      <c r="O34" s="44">
        <f t="shared" si="1"/>
        <v>12761106.000000002</v>
      </c>
      <c r="P34" s="44">
        <v>17183596</v>
      </c>
      <c r="Q34" s="44">
        <f t="shared" si="1"/>
        <v>29944702</v>
      </c>
      <c r="R34" s="44">
        <v>1380</v>
      </c>
      <c r="S34" s="119">
        <f t="shared" si="2"/>
        <v>-95.733893903796215</v>
      </c>
      <c r="T34" s="119"/>
      <c r="U34" s="119"/>
      <c r="V34" s="119"/>
      <c r="W34" s="79"/>
      <c r="X34" s="42">
        <v>29</v>
      </c>
      <c r="Y34" s="48" t="s">
        <v>316</v>
      </c>
      <c r="Z34" s="44">
        <v>0</v>
      </c>
      <c r="AA34" s="44">
        <v>0</v>
      </c>
      <c r="AB34" s="44">
        <v>0</v>
      </c>
      <c r="AC34" s="44">
        <v>6112830</v>
      </c>
      <c r="AD34" s="44">
        <v>4135403.9999999995</v>
      </c>
      <c r="AE34" s="44">
        <v>9614750.9999999981</v>
      </c>
      <c r="AF34" s="44">
        <v>18030711.000000004</v>
      </c>
      <c r="AG34" s="44">
        <v>18041562.000000004</v>
      </c>
      <c r="AH34" s="44">
        <v>6307571.9999999972</v>
      </c>
      <c r="AI34" s="44">
        <v>5900630.0000000019</v>
      </c>
      <c r="AJ34" s="44">
        <f t="shared" si="3"/>
        <v>12208202</v>
      </c>
      <c r="AK34" s="44">
        <v>5025237.9999999991</v>
      </c>
      <c r="AL34" s="44">
        <f t="shared" si="4"/>
        <v>17233440</v>
      </c>
      <c r="AM34" s="44">
        <v>129034.00000000001</v>
      </c>
      <c r="AN34" s="44">
        <f t="shared" si="4"/>
        <v>17362474</v>
      </c>
      <c r="AO34" s="44">
        <v>201165</v>
      </c>
      <c r="AP34" s="119">
        <f t="shared" si="5"/>
        <v>-96.810737951148241</v>
      </c>
      <c r="AQ34" s="119"/>
      <c r="AR34" s="119"/>
      <c r="AS34" s="119"/>
    </row>
    <row r="35" spans="1:46" ht="14.25" customHeight="1">
      <c r="A35" s="185"/>
      <c r="B35" s="173" t="s">
        <v>322</v>
      </c>
      <c r="C35" s="122">
        <f>SUM(C6:C34)</f>
        <v>621025285.99999976</v>
      </c>
      <c r="D35" s="122">
        <f t="shared" ref="D35:J35" si="6">SUM(D6:D34)</f>
        <v>1413024501</v>
      </c>
      <c r="E35" s="122">
        <f t="shared" si="6"/>
        <v>2165861822.0000005</v>
      </c>
      <c r="F35" s="122">
        <f t="shared" si="6"/>
        <v>2909317151.999999</v>
      </c>
      <c r="G35" s="122">
        <f t="shared" si="6"/>
        <v>765088891</v>
      </c>
      <c r="H35" s="122">
        <f t="shared" si="6"/>
        <v>1588444814.9999993</v>
      </c>
      <c r="I35" s="122">
        <f t="shared" si="6"/>
        <v>2409706852</v>
      </c>
      <c r="J35" s="122">
        <f t="shared" si="6"/>
        <v>3233740936.0000033</v>
      </c>
      <c r="K35" s="122">
        <f>SUM(K6:K34)</f>
        <v>854249840.00000072</v>
      </c>
      <c r="L35" s="122">
        <f t="shared" ref="L35:R35" si="7">SUM(L6:L34)</f>
        <v>810698850.99999988</v>
      </c>
      <c r="M35" s="122">
        <f t="shared" si="7"/>
        <v>1664948691.0000005</v>
      </c>
      <c r="N35" s="122">
        <f t="shared" si="7"/>
        <v>809636584.99999952</v>
      </c>
      <c r="O35" s="122">
        <f t="shared" si="7"/>
        <v>2474585276</v>
      </c>
      <c r="P35" s="122">
        <f t="shared" si="7"/>
        <v>828794972</v>
      </c>
      <c r="Q35" s="122">
        <f t="shared" si="7"/>
        <v>3303380248.0000005</v>
      </c>
      <c r="R35" s="122">
        <f t="shared" si="7"/>
        <v>723024957</v>
      </c>
      <c r="S35" s="184">
        <f t="shared" si="2"/>
        <v>-15.361417334301237</v>
      </c>
      <c r="T35" s="184"/>
      <c r="U35" s="184"/>
      <c r="V35" s="184"/>
      <c r="W35" s="172"/>
      <c r="X35" s="173"/>
      <c r="Y35" s="173" t="s">
        <v>322</v>
      </c>
      <c r="Z35" s="122">
        <f>SUM(Z6:Z34)</f>
        <v>679955319</v>
      </c>
      <c r="AA35" s="122">
        <f t="shared" ref="AA35:AG35" si="8">SUM(AA6:AA34)</f>
        <v>1440860692</v>
      </c>
      <c r="AB35" s="122">
        <f t="shared" si="8"/>
        <v>2169643092.9999995</v>
      </c>
      <c r="AC35" s="122">
        <f t="shared" si="8"/>
        <v>2915485521.9999981</v>
      </c>
      <c r="AD35" s="122">
        <f t="shared" si="8"/>
        <v>737715744</v>
      </c>
      <c r="AE35" s="122">
        <f t="shared" si="8"/>
        <v>1546397508</v>
      </c>
      <c r="AF35" s="122">
        <f t="shared" si="8"/>
        <v>2338886950.999999</v>
      </c>
      <c r="AG35" s="122">
        <f t="shared" si="8"/>
        <v>3130841179</v>
      </c>
      <c r="AH35" s="122">
        <f>SUM(AH6:AH34)</f>
        <v>751888986.00000048</v>
      </c>
      <c r="AI35" s="122">
        <f t="shared" ref="AI35:AO35" si="9">SUM(AI6:AI34)</f>
        <v>815357907</v>
      </c>
      <c r="AJ35" s="122">
        <f t="shared" si="9"/>
        <v>1567246893.0000002</v>
      </c>
      <c r="AK35" s="122">
        <f t="shared" si="9"/>
        <v>742813902</v>
      </c>
      <c r="AL35" s="122">
        <f t="shared" si="9"/>
        <v>2310060795.0000005</v>
      </c>
      <c r="AM35" s="122">
        <f t="shared" si="9"/>
        <v>787499084.99999976</v>
      </c>
      <c r="AN35" s="122">
        <f t="shared" si="9"/>
        <v>3097559880</v>
      </c>
      <c r="AO35" s="122">
        <f t="shared" si="9"/>
        <v>727412805</v>
      </c>
      <c r="AP35" s="184">
        <f t="shared" si="5"/>
        <v>-3.2552918656532199</v>
      </c>
      <c r="AQ35" s="184"/>
      <c r="AR35" s="184"/>
      <c r="AS35" s="184"/>
    </row>
    <row r="36" spans="1:46" ht="14.25" customHeight="1">
      <c r="A36" s="71" t="s">
        <v>614</v>
      </c>
      <c r="B36" s="258"/>
    </row>
    <row r="37" spans="1:46" ht="14.25" customHeight="1">
      <c r="A37" s="231" t="s">
        <v>86</v>
      </c>
      <c r="B37" s="231" t="s">
        <v>48</v>
      </c>
      <c r="C37" s="243" t="s">
        <v>578</v>
      </c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4"/>
      <c r="W37" s="170"/>
      <c r="X37" s="231" t="s">
        <v>86</v>
      </c>
      <c r="Y37" s="248" t="s">
        <v>48</v>
      </c>
      <c r="Z37" s="250"/>
      <c r="AA37" s="250"/>
      <c r="AB37" s="250"/>
      <c r="AC37" s="250"/>
      <c r="AD37" s="250"/>
      <c r="AE37" s="250"/>
      <c r="AF37" s="250"/>
      <c r="AG37" s="250"/>
      <c r="AH37" s="250"/>
      <c r="AI37" s="250"/>
      <c r="AJ37" s="250"/>
      <c r="AK37" s="250"/>
      <c r="AL37" s="250"/>
      <c r="AM37" s="250"/>
      <c r="AN37" s="250"/>
      <c r="AO37" s="250"/>
      <c r="AP37" s="250"/>
      <c r="AQ37" s="250"/>
      <c r="AR37" s="250"/>
      <c r="AS37" s="251"/>
    </row>
    <row r="38" spans="1:46" ht="44.25" customHeight="1">
      <c r="A38" s="247"/>
      <c r="B38" s="247"/>
      <c r="C38" s="73" t="s">
        <v>116</v>
      </c>
      <c r="D38" s="73" t="s">
        <v>117</v>
      </c>
      <c r="E38" s="73" t="s">
        <v>118</v>
      </c>
      <c r="F38" s="73" t="s">
        <v>119</v>
      </c>
      <c r="G38" s="73" t="s">
        <v>319</v>
      </c>
      <c r="H38" s="73" t="s">
        <v>320</v>
      </c>
      <c r="I38" s="73" t="s">
        <v>321</v>
      </c>
      <c r="J38" s="73" t="s">
        <v>568</v>
      </c>
      <c r="K38" s="73" t="s">
        <v>569</v>
      </c>
      <c r="L38" s="73" t="s">
        <v>571</v>
      </c>
      <c r="M38" s="73" t="s">
        <v>570</v>
      </c>
      <c r="N38" s="73" t="s">
        <v>580</v>
      </c>
      <c r="O38" s="73" t="s">
        <v>581</v>
      </c>
      <c r="P38" s="73" t="s">
        <v>596</v>
      </c>
      <c r="Q38" s="73" t="s">
        <v>597</v>
      </c>
      <c r="R38" s="73" t="s">
        <v>607</v>
      </c>
      <c r="S38" s="64" t="s">
        <v>120</v>
      </c>
      <c r="T38" s="64" t="s">
        <v>121</v>
      </c>
      <c r="U38" s="64" t="s">
        <v>582</v>
      </c>
      <c r="V38" s="64" t="s">
        <v>598</v>
      </c>
      <c r="W38" s="171"/>
      <c r="X38" s="232"/>
      <c r="Y38" s="249"/>
      <c r="Z38" s="73" t="s">
        <v>116</v>
      </c>
      <c r="AA38" s="73" t="s">
        <v>117</v>
      </c>
      <c r="AB38" s="73" t="s">
        <v>118</v>
      </c>
      <c r="AC38" s="73" t="s">
        <v>567</v>
      </c>
      <c r="AD38" s="73" t="s">
        <v>319</v>
      </c>
      <c r="AE38" s="73" t="s">
        <v>320</v>
      </c>
      <c r="AF38" s="73" t="s">
        <v>321</v>
      </c>
      <c r="AG38" s="73" t="s">
        <v>568</v>
      </c>
      <c r="AH38" s="73" t="s">
        <v>569</v>
      </c>
      <c r="AI38" s="73" t="s">
        <v>571</v>
      </c>
      <c r="AJ38" s="73" t="s">
        <v>570</v>
      </c>
      <c r="AK38" s="56" t="s">
        <v>580</v>
      </c>
      <c r="AL38" s="73" t="s">
        <v>581</v>
      </c>
      <c r="AM38" s="73" t="s">
        <v>596</v>
      </c>
      <c r="AN38" s="73" t="s">
        <v>597</v>
      </c>
      <c r="AO38" s="73" t="s">
        <v>607</v>
      </c>
      <c r="AP38" s="64" t="s">
        <v>120</v>
      </c>
      <c r="AQ38" s="64" t="s">
        <v>121</v>
      </c>
      <c r="AR38" s="64" t="s">
        <v>582</v>
      </c>
      <c r="AS38" s="64" t="s">
        <v>598</v>
      </c>
      <c r="AT38" s="132"/>
    </row>
    <row r="39" spans="1:46" ht="14.25" customHeight="1">
      <c r="A39" s="35">
        <v>1</v>
      </c>
      <c r="B39" s="36" t="s">
        <v>142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 t="str">
        <f>IF(SUM(L39,K39)=0,"",SUM(K39,L39))</f>
        <v/>
      </c>
      <c r="N39" s="45"/>
      <c r="O39" s="45" t="str">
        <f>IF(SUM(M39:N39)=0, " ",SUM(M39:N39))</f>
        <v xml:space="preserve"> </v>
      </c>
      <c r="P39" s="45"/>
      <c r="Q39" s="45" t="str">
        <f>IF(SUM(O39:P39)=0, " ",SUM(O39:P39))</f>
        <v xml:space="preserve"> </v>
      </c>
      <c r="R39" s="45"/>
      <c r="S39" s="119" t="str">
        <f>IFERROR(R39/K39*100-100," ")</f>
        <v xml:space="preserve"> </v>
      </c>
      <c r="T39" s="119"/>
      <c r="U39" s="119"/>
      <c r="V39" s="119"/>
      <c r="W39" s="171"/>
      <c r="X39" s="35">
        <v>1</v>
      </c>
      <c r="Y39" s="77" t="s">
        <v>142</v>
      </c>
      <c r="Z39" s="38"/>
      <c r="AA39" s="38"/>
      <c r="AB39" s="38"/>
      <c r="AC39" s="38"/>
      <c r="AD39" s="38">
        <v>1163</v>
      </c>
      <c r="AE39" s="38">
        <v>2299</v>
      </c>
      <c r="AF39" s="38">
        <v>6249</v>
      </c>
      <c r="AG39" s="38">
        <v>24261.000000000004</v>
      </c>
      <c r="AH39" s="38"/>
      <c r="AI39" s="38" t="s">
        <v>334</v>
      </c>
      <c r="AJ39" s="38" t="str">
        <f>IF(SUM(AI39,AH39)=0,"",SUM(AH39,AI39))</f>
        <v/>
      </c>
      <c r="AK39" s="45"/>
      <c r="AL39" s="45" t="str">
        <f>IF(SUM(AJ39:AK39)=0, " ",SUM(AJ39:AK39))</f>
        <v xml:space="preserve"> </v>
      </c>
      <c r="AM39" s="45"/>
      <c r="AN39" s="45" t="str">
        <f>IF(SUM(AL39:AM39)=0, " ",SUM(AL39:AM39))</f>
        <v xml:space="preserve"> </v>
      </c>
      <c r="AO39" s="45"/>
      <c r="AP39" s="119" t="str">
        <f>IFERROR(AO39/AH39*100-100," ")</f>
        <v xml:space="preserve"> </v>
      </c>
      <c r="AQ39" s="119"/>
      <c r="AR39" s="119"/>
      <c r="AS39" s="119"/>
      <c r="AT39" s="179"/>
    </row>
    <row r="40" spans="1:46" ht="14.25" customHeight="1">
      <c r="A40" s="42">
        <v>2</v>
      </c>
      <c r="B40" s="43" t="s">
        <v>143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 t="str">
        <f t="shared" ref="M40:M103" si="10">IF(SUM(L40,K40)=0,"",SUM(K40,L40))</f>
        <v/>
      </c>
      <c r="N40" s="45"/>
      <c r="O40" s="45" t="str">
        <f t="shared" ref="O40:Q103" si="11">IF(SUM(M40:N40)=0, " ",SUM(M40:N40))</f>
        <v xml:space="preserve"> </v>
      </c>
      <c r="P40" s="45"/>
      <c r="Q40" s="45" t="str">
        <f t="shared" si="11"/>
        <v xml:space="preserve"> </v>
      </c>
      <c r="R40" s="45"/>
      <c r="S40" s="119" t="str">
        <f t="shared" ref="S40:S103" si="12">IFERROR(R40/K40*100-100," ")</f>
        <v xml:space="preserve"> </v>
      </c>
      <c r="T40" s="119"/>
      <c r="U40" s="119"/>
      <c r="V40" s="119"/>
      <c r="W40" s="171"/>
      <c r="X40" s="35">
        <v>2</v>
      </c>
      <c r="Y40" s="77" t="s">
        <v>143</v>
      </c>
      <c r="Z40" s="45"/>
      <c r="AA40" s="45"/>
      <c r="AB40" s="45">
        <v>6365</v>
      </c>
      <c r="AC40" s="45">
        <v>6365</v>
      </c>
      <c r="AD40" s="45"/>
      <c r="AE40" s="45"/>
      <c r="AF40" s="45"/>
      <c r="AG40" s="45"/>
      <c r="AH40" s="45"/>
      <c r="AI40" s="45"/>
      <c r="AJ40" s="45" t="str">
        <f t="shared" ref="AJ40:AJ103" si="13">IF(SUM(AI40,AH40)=0,"",SUM(AH40,AI40))</f>
        <v/>
      </c>
      <c r="AK40" s="45"/>
      <c r="AL40" s="45" t="str">
        <f t="shared" ref="AL40:AL103" si="14">IF(SUM(AJ40:AK40)=0, " ",SUM(AJ40:AK40))</f>
        <v xml:space="preserve"> </v>
      </c>
      <c r="AM40" s="45"/>
      <c r="AN40" s="45" t="str">
        <f t="shared" ref="AN40:AN103" si="15">IF(SUM(AL40:AM40)=0, " ",SUM(AL40:AM40))</f>
        <v xml:space="preserve"> </v>
      </c>
      <c r="AO40" s="45"/>
      <c r="AP40" s="119" t="str">
        <f t="shared" ref="AP40:AP103" si="16">IFERROR(AO40/AH40*100-100," ")</f>
        <v xml:space="preserve"> </v>
      </c>
      <c r="AQ40" s="119"/>
      <c r="AR40" s="119"/>
      <c r="AS40" s="119"/>
      <c r="AT40" s="179"/>
    </row>
    <row r="41" spans="1:46" ht="14.25" customHeight="1">
      <c r="A41" s="42">
        <v>3</v>
      </c>
      <c r="B41" s="43" t="s">
        <v>144</v>
      </c>
      <c r="C41" s="45"/>
      <c r="D41" s="45">
        <v>2097</v>
      </c>
      <c r="E41" s="45">
        <v>8353</v>
      </c>
      <c r="F41" s="45">
        <v>10041</v>
      </c>
      <c r="G41" s="45"/>
      <c r="H41" s="45"/>
      <c r="I41" s="45"/>
      <c r="J41" s="45"/>
      <c r="K41" s="45">
        <v>2000</v>
      </c>
      <c r="L41" s="45"/>
      <c r="M41" s="45">
        <f t="shared" si="10"/>
        <v>2000</v>
      </c>
      <c r="N41" s="45"/>
      <c r="O41" s="45">
        <f t="shared" si="11"/>
        <v>2000</v>
      </c>
      <c r="P41" s="45"/>
      <c r="Q41" s="45">
        <f t="shared" si="11"/>
        <v>2000</v>
      </c>
      <c r="R41" s="45">
        <v>1130</v>
      </c>
      <c r="S41" s="119">
        <f t="shared" si="12"/>
        <v>-43.500000000000007</v>
      </c>
      <c r="T41" s="119"/>
      <c r="U41" s="119"/>
      <c r="V41" s="119"/>
      <c r="W41" s="171"/>
      <c r="X41" s="42">
        <v>3</v>
      </c>
      <c r="Y41" s="78" t="s">
        <v>144</v>
      </c>
      <c r="Z41" s="45">
        <v>284565</v>
      </c>
      <c r="AA41" s="45">
        <v>599331</v>
      </c>
      <c r="AB41" s="45">
        <v>878264</v>
      </c>
      <c r="AC41" s="45">
        <v>1079281.9999999998</v>
      </c>
      <c r="AD41" s="45">
        <v>173694</v>
      </c>
      <c r="AE41" s="45">
        <v>343820</v>
      </c>
      <c r="AF41" s="45">
        <v>619905</v>
      </c>
      <c r="AG41" s="45">
        <v>804795.00000000035</v>
      </c>
      <c r="AH41" s="45">
        <v>175960.00000000003</v>
      </c>
      <c r="AI41" s="45">
        <v>226014</v>
      </c>
      <c r="AJ41" s="45">
        <f t="shared" si="13"/>
        <v>401974</v>
      </c>
      <c r="AK41" s="45">
        <v>259317</v>
      </c>
      <c r="AL41" s="45">
        <f t="shared" si="14"/>
        <v>661291</v>
      </c>
      <c r="AM41" s="45">
        <v>150498</v>
      </c>
      <c r="AN41" s="45">
        <f t="shared" si="15"/>
        <v>811789</v>
      </c>
      <c r="AO41" s="45">
        <v>185316</v>
      </c>
      <c r="AP41" s="119">
        <f t="shared" si="16"/>
        <v>5.3171175267106037</v>
      </c>
      <c r="AQ41" s="119"/>
      <c r="AR41" s="119"/>
      <c r="AS41" s="119"/>
      <c r="AT41" s="179"/>
    </row>
    <row r="42" spans="1:46" ht="14.25" customHeight="1">
      <c r="A42" s="42">
        <v>4</v>
      </c>
      <c r="B42" s="43" t="s">
        <v>145</v>
      </c>
      <c r="C42" s="45">
        <v>276638</v>
      </c>
      <c r="D42" s="45">
        <v>759339</v>
      </c>
      <c r="E42" s="45">
        <v>1090433</v>
      </c>
      <c r="F42" s="45">
        <v>1687216.0000000002</v>
      </c>
      <c r="G42" s="45">
        <v>732367</v>
      </c>
      <c r="H42" s="45">
        <v>883736.00000000012</v>
      </c>
      <c r="I42" s="45">
        <v>1305525.0000000002</v>
      </c>
      <c r="J42" s="45">
        <v>1753239</v>
      </c>
      <c r="K42" s="45">
        <v>539990.99999999988</v>
      </c>
      <c r="L42" s="45">
        <v>658686.99999999988</v>
      </c>
      <c r="M42" s="45">
        <f t="shared" si="10"/>
        <v>1198677.9999999998</v>
      </c>
      <c r="N42" s="45">
        <v>188213</v>
      </c>
      <c r="O42" s="45">
        <f t="shared" si="11"/>
        <v>1386890.9999999998</v>
      </c>
      <c r="P42" s="45">
        <v>297594.00000000006</v>
      </c>
      <c r="Q42" s="45">
        <f t="shared" si="11"/>
        <v>1684484.9999999998</v>
      </c>
      <c r="R42" s="45">
        <v>99063</v>
      </c>
      <c r="S42" s="119">
        <f t="shared" si="12"/>
        <v>-81.654694244904078</v>
      </c>
      <c r="T42" s="119"/>
      <c r="U42" s="119"/>
      <c r="V42" s="119"/>
      <c r="W42" s="171"/>
      <c r="X42" s="42">
        <v>4</v>
      </c>
      <c r="Y42" s="78" t="s">
        <v>145</v>
      </c>
      <c r="Z42" s="45">
        <v>5763318.0000000028</v>
      </c>
      <c r="AA42" s="45">
        <v>11785984.000000004</v>
      </c>
      <c r="AB42" s="45">
        <v>16627132.000000004</v>
      </c>
      <c r="AC42" s="45">
        <v>21976408.999999993</v>
      </c>
      <c r="AD42" s="45">
        <v>6940524.9999999991</v>
      </c>
      <c r="AE42" s="45">
        <v>13995155.000000006</v>
      </c>
      <c r="AF42" s="45">
        <v>19533100.000000007</v>
      </c>
      <c r="AG42" s="45">
        <v>52504973.000000037</v>
      </c>
      <c r="AH42" s="45">
        <v>8078862.0000000028</v>
      </c>
      <c r="AI42" s="45">
        <v>27008266.000000007</v>
      </c>
      <c r="AJ42" s="45">
        <f t="shared" si="13"/>
        <v>35087128.000000007</v>
      </c>
      <c r="AK42" s="45">
        <v>19789544.999999996</v>
      </c>
      <c r="AL42" s="45">
        <f t="shared" si="14"/>
        <v>54876673</v>
      </c>
      <c r="AM42" s="45">
        <v>5669575</v>
      </c>
      <c r="AN42" s="45">
        <f t="shared" si="15"/>
        <v>60546248</v>
      </c>
      <c r="AO42" s="45">
        <v>5885446</v>
      </c>
      <c r="AP42" s="119">
        <f t="shared" si="16"/>
        <v>-27.150061481431436</v>
      </c>
      <c r="AQ42" s="119"/>
      <c r="AR42" s="119"/>
      <c r="AS42" s="119"/>
      <c r="AT42" s="179"/>
    </row>
    <row r="43" spans="1:46" ht="14.25" customHeight="1">
      <c r="A43" s="42">
        <v>5</v>
      </c>
      <c r="B43" s="43" t="s">
        <v>146</v>
      </c>
      <c r="C43" s="45"/>
      <c r="D43" s="45">
        <v>17675</v>
      </c>
      <c r="E43" s="45">
        <v>41269</v>
      </c>
      <c r="F43" s="45">
        <v>41269</v>
      </c>
      <c r="G43" s="45"/>
      <c r="H43" s="45"/>
      <c r="I43" s="45"/>
      <c r="J43" s="45"/>
      <c r="K43" s="45"/>
      <c r="L43" s="45"/>
      <c r="M43" s="45" t="str">
        <f t="shared" si="10"/>
        <v/>
      </c>
      <c r="N43" s="45"/>
      <c r="O43" s="45" t="str">
        <f t="shared" si="11"/>
        <v xml:space="preserve"> </v>
      </c>
      <c r="P43" s="45"/>
      <c r="Q43" s="45" t="str">
        <f t="shared" si="11"/>
        <v xml:space="preserve"> </v>
      </c>
      <c r="R43" s="45"/>
      <c r="S43" s="119" t="str">
        <f t="shared" si="12"/>
        <v xml:space="preserve"> </v>
      </c>
      <c r="T43" s="119"/>
      <c r="U43" s="119"/>
      <c r="V43" s="119"/>
      <c r="W43" s="171"/>
      <c r="X43" s="42">
        <v>5</v>
      </c>
      <c r="Y43" s="78" t="s">
        <v>146</v>
      </c>
      <c r="Z43" s="45">
        <v>16912</v>
      </c>
      <c r="AA43" s="45">
        <v>23744</v>
      </c>
      <c r="AB43" s="45">
        <v>44910</v>
      </c>
      <c r="AC43" s="45">
        <v>67828.000000000015</v>
      </c>
      <c r="AD43" s="45">
        <v>20949</v>
      </c>
      <c r="AE43" s="45">
        <v>28490</v>
      </c>
      <c r="AF43" s="45">
        <v>39035.999999999993</v>
      </c>
      <c r="AG43" s="45">
        <v>60051.000000000007</v>
      </c>
      <c r="AH43" s="45">
        <v>2649</v>
      </c>
      <c r="AI43" s="45">
        <v>5411</v>
      </c>
      <c r="AJ43" s="45">
        <f t="shared" si="13"/>
        <v>8060</v>
      </c>
      <c r="AK43" s="45">
        <v>11071</v>
      </c>
      <c r="AL43" s="45">
        <f t="shared" si="14"/>
        <v>19131</v>
      </c>
      <c r="AM43" s="45">
        <v>2050</v>
      </c>
      <c r="AN43" s="45">
        <f t="shared" si="15"/>
        <v>21181</v>
      </c>
      <c r="AO43" s="45">
        <v>1102</v>
      </c>
      <c r="AP43" s="119">
        <f t="shared" si="16"/>
        <v>-58.399395998489993</v>
      </c>
      <c r="AQ43" s="119"/>
      <c r="AR43" s="119"/>
      <c r="AS43" s="119"/>
      <c r="AT43" s="179"/>
    </row>
    <row r="44" spans="1:46" ht="14.25" customHeight="1">
      <c r="A44" s="42">
        <v>6</v>
      </c>
      <c r="B44" s="43" t="s">
        <v>56</v>
      </c>
      <c r="C44" s="45">
        <v>13608477.000000002</v>
      </c>
      <c r="D44" s="45">
        <v>21718073.000000007</v>
      </c>
      <c r="E44" s="45">
        <v>26579106.000000007</v>
      </c>
      <c r="F44" s="45">
        <v>33085754.000000034</v>
      </c>
      <c r="G44" s="45">
        <v>5288721</v>
      </c>
      <c r="H44" s="45">
        <v>15464839.999999996</v>
      </c>
      <c r="I44" s="45">
        <v>20637678.999999996</v>
      </c>
      <c r="J44" s="45">
        <v>26160848.000000019</v>
      </c>
      <c r="K44" s="45">
        <v>7536041.0000000019</v>
      </c>
      <c r="L44" s="45">
        <v>5205148.0000000019</v>
      </c>
      <c r="M44" s="45">
        <f t="shared" si="10"/>
        <v>12741189.000000004</v>
      </c>
      <c r="N44" s="45">
        <v>6320436.9999999981</v>
      </c>
      <c r="O44" s="45">
        <f t="shared" si="11"/>
        <v>19061626</v>
      </c>
      <c r="P44" s="45">
        <v>4441385.0000000019</v>
      </c>
      <c r="Q44" s="45">
        <f t="shared" si="11"/>
        <v>23503011</v>
      </c>
      <c r="R44" s="45">
        <v>6986986</v>
      </c>
      <c r="S44" s="119">
        <f t="shared" si="12"/>
        <v>-7.2857220389326613</v>
      </c>
      <c r="T44" s="119"/>
      <c r="U44" s="119"/>
      <c r="V44" s="119"/>
      <c r="W44" s="171"/>
      <c r="X44" s="42">
        <v>6</v>
      </c>
      <c r="Y44" s="78" t="s">
        <v>56</v>
      </c>
      <c r="Z44" s="45">
        <v>50863623.999999918</v>
      </c>
      <c r="AA44" s="45">
        <v>105482875.99999991</v>
      </c>
      <c r="AB44" s="45">
        <v>151664763.99999988</v>
      </c>
      <c r="AC44" s="45">
        <v>210840805.00000003</v>
      </c>
      <c r="AD44" s="45">
        <v>63765851.999999955</v>
      </c>
      <c r="AE44" s="45">
        <v>111018085.99999994</v>
      </c>
      <c r="AF44" s="45">
        <v>158838136.00000012</v>
      </c>
      <c r="AG44" s="45">
        <v>214596975.00000006</v>
      </c>
      <c r="AH44" s="45">
        <v>36459522.000000067</v>
      </c>
      <c r="AI44" s="45">
        <v>36322532.000000015</v>
      </c>
      <c r="AJ44" s="45">
        <f t="shared" si="13"/>
        <v>72782054.000000089</v>
      </c>
      <c r="AK44" s="45">
        <v>30088317.000000022</v>
      </c>
      <c r="AL44" s="45">
        <f t="shared" si="14"/>
        <v>102870371.00000012</v>
      </c>
      <c r="AM44" s="45">
        <v>44164638.000000045</v>
      </c>
      <c r="AN44" s="45">
        <f t="shared" si="15"/>
        <v>147035009.00000018</v>
      </c>
      <c r="AO44" s="45">
        <v>40018561</v>
      </c>
      <c r="AP44" s="119">
        <f t="shared" si="16"/>
        <v>9.7616172806651775</v>
      </c>
      <c r="AQ44" s="119"/>
      <c r="AR44" s="119"/>
      <c r="AS44" s="119"/>
      <c r="AT44" s="179"/>
    </row>
    <row r="45" spans="1:46" ht="14.25" customHeight="1">
      <c r="A45" s="42">
        <v>7</v>
      </c>
      <c r="B45" s="43" t="s">
        <v>147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 t="str">
        <f t="shared" si="10"/>
        <v/>
      </c>
      <c r="N45" s="45"/>
      <c r="O45" s="45" t="str">
        <f t="shared" si="11"/>
        <v xml:space="preserve"> </v>
      </c>
      <c r="P45" s="45"/>
      <c r="Q45" s="45" t="str">
        <f t="shared" si="11"/>
        <v xml:space="preserve"> </v>
      </c>
      <c r="R45" s="45"/>
      <c r="S45" s="119" t="str">
        <f t="shared" si="12"/>
        <v xml:space="preserve"> </v>
      </c>
      <c r="T45" s="119"/>
      <c r="U45" s="119"/>
      <c r="V45" s="119"/>
      <c r="W45" s="171"/>
      <c r="X45" s="42">
        <v>7</v>
      </c>
      <c r="Y45" s="78" t="s">
        <v>147</v>
      </c>
      <c r="Z45" s="45">
        <v>9571</v>
      </c>
      <c r="AA45" s="45">
        <v>11236</v>
      </c>
      <c r="AB45" s="45">
        <v>12681</v>
      </c>
      <c r="AC45" s="45">
        <v>24702</v>
      </c>
      <c r="AD45" s="45"/>
      <c r="AE45" s="45"/>
      <c r="AF45" s="45">
        <v>16497</v>
      </c>
      <c r="AG45" s="45">
        <v>16497</v>
      </c>
      <c r="AH45" s="45">
        <v>8858</v>
      </c>
      <c r="AI45" s="45">
        <v>3342</v>
      </c>
      <c r="AJ45" s="45">
        <f t="shared" si="13"/>
        <v>12200</v>
      </c>
      <c r="AK45" s="45">
        <v>29916.999999999996</v>
      </c>
      <c r="AL45" s="45">
        <f t="shared" si="14"/>
        <v>42117</v>
      </c>
      <c r="AM45" s="45">
        <v>3371</v>
      </c>
      <c r="AN45" s="45">
        <f t="shared" si="15"/>
        <v>45488</v>
      </c>
      <c r="AO45" s="45">
        <v>2230</v>
      </c>
      <c r="AP45" s="119">
        <f t="shared" si="16"/>
        <v>-74.82501693384512</v>
      </c>
      <c r="AQ45" s="119"/>
      <c r="AR45" s="119"/>
      <c r="AS45" s="119"/>
      <c r="AT45" s="179"/>
    </row>
    <row r="46" spans="1:46" ht="14.25" customHeight="1">
      <c r="A46" s="42">
        <v>8</v>
      </c>
      <c r="B46" s="43" t="s">
        <v>148</v>
      </c>
      <c r="C46" s="45">
        <v>7050</v>
      </c>
      <c r="D46" s="45">
        <v>8427</v>
      </c>
      <c r="E46" s="45">
        <v>8427</v>
      </c>
      <c r="F46" s="45">
        <v>9735</v>
      </c>
      <c r="G46" s="45">
        <v>4535</v>
      </c>
      <c r="H46" s="45">
        <v>4535</v>
      </c>
      <c r="I46" s="45">
        <v>4535</v>
      </c>
      <c r="J46" s="45">
        <v>4535</v>
      </c>
      <c r="K46" s="45"/>
      <c r="L46" s="45"/>
      <c r="M46" s="45" t="str">
        <f t="shared" si="10"/>
        <v/>
      </c>
      <c r="N46" s="45">
        <v>3916</v>
      </c>
      <c r="O46" s="45">
        <f t="shared" si="11"/>
        <v>3916</v>
      </c>
      <c r="P46" s="45">
        <v>5850</v>
      </c>
      <c r="Q46" s="45">
        <f t="shared" si="11"/>
        <v>9766</v>
      </c>
      <c r="R46" s="45">
        <v>1162</v>
      </c>
      <c r="S46" s="119" t="str">
        <f t="shared" si="12"/>
        <v xml:space="preserve"> </v>
      </c>
      <c r="T46" s="119"/>
      <c r="U46" s="119"/>
      <c r="V46" s="119"/>
      <c r="W46" s="171"/>
      <c r="X46" s="42">
        <v>8</v>
      </c>
      <c r="Y46" s="78" t="s">
        <v>148</v>
      </c>
      <c r="Z46" s="45">
        <v>46327.999999999993</v>
      </c>
      <c r="AA46" s="45">
        <v>71148</v>
      </c>
      <c r="AB46" s="45">
        <v>135784</v>
      </c>
      <c r="AC46" s="45">
        <v>198881.00000000003</v>
      </c>
      <c r="AD46" s="45">
        <v>75200.000000000015</v>
      </c>
      <c r="AE46" s="45">
        <v>102373</v>
      </c>
      <c r="AF46" s="45">
        <v>181877</v>
      </c>
      <c r="AG46" s="45">
        <v>210400.00000000006</v>
      </c>
      <c r="AH46" s="45">
        <v>57335</v>
      </c>
      <c r="AI46" s="45">
        <v>108210</v>
      </c>
      <c r="AJ46" s="45">
        <f t="shared" si="13"/>
        <v>165545</v>
      </c>
      <c r="AK46" s="45">
        <v>78072</v>
      </c>
      <c r="AL46" s="45">
        <f t="shared" si="14"/>
        <v>243617</v>
      </c>
      <c r="AM46" s="45">
        <v>50505</v>
      </c>
      <c r="AN46" s="45">
        <f t="shared" si="15"/>
        <v>294122</v>
      </c>
      <c r="AO46" s="45">
        <v>66612</v>
      </c>
      <c r="AP46" s="119">
        <f t="shared" si="16"/>
        <v>16.180343594662943</v>
      </c>
      <c r="AQ46" s="119"/>
      <c r="AR46" s="119"/>
      <c r="AS46" s="119"/>
      <c r="AT46" s="179"/>
    </row>
    <row r="47" spans="1:46" ht="14.25" customHeight="1">
      <c r="A47" s="42">
        <v>9</v>
      </c>
      <c r="B47" s="43" t="s">
        <v>149</v>
      </c>
      <c r="C47" s="45"/>
      <c r="D47" s="45"/>
      <c r="E47" s="45">
        <v>13872511</v>
      </c>
      <c r="F47" s="45">
        <v>13872511</v>
      </c>
      <c r="G47" s="45"/>
      <c r="H47" s="45"/>
      <c r="I47" s="45"/>
      <c r="J47" s="45"/>
      <c r="K47" s="45"/>
      <c r="L47" s="45"/>
      <c r="M47" s="45" t="str">
        <f t="shared" si="10"/>
        <v/>
      </c>
      <c r="N47" s="45"/>
      <c r="O47" s="45" t="str">
        <f t="shared" si="11"/>
        <v xml:space="preserve"> </v>
      </c>
      <c r="P47" s="45"/>
      <c r="Q47" s="45" t="str">
        <f t="shared" si="11"/>
        <v xml:space="preserve"> </v>
      </c>
      <c r="R47" s="45"/>
      <c r="S47" s="119" t="str">
        <f t="shared" si="12"/>
        <v xml:space="preserve"> </v>
      </c>
      <c r="T47" s="119"/>
      <c r="U47" s="119"/>
      <c r="V47" s="119"/>
      <c r="W47" s="171"/>
      <c r="X47" s="42">
        <v>9</v>
      </c>
      <c r="Y47" s="78" t="s">
        <v>149</v>
      </c>
      <c r="Z47" s="45"/>
      <c r="AA47" s="45">
        <v>12528</v>
      </c>
      <c r="AB47" s="45">
        <v>26740</v>
      </c>
      <c r="AC47" s="45">
        <v>7350115</v>
      </c>
      <c r="AD47" s="45"/>
      <c r="AE47" s="45">
        <v>47770</v>
      </c>
      <c r="AF47" s="45">
        <v>51882</v>
      </c>
      <c r="AG47" s="45">
        <v>56212</v>
      </c>
      <c r="AH47" s="45">
        <v>240000</v>
      </c>
      <c r="AI47" s="45">
        <v>1430</v>
      </c>
      <c r="AJ47" s="45">
        <f t="shared" si="13"/>
        <v>241430</v>
      </c>
      <c r="AK47" s="45">
        <v>3769</v>
      </c>
      <c r="AL47" s="45">
        <f t="shared" si="14"/>
        <v>245199</v>
      </c>
      <c r="AM47" s="45"/>
      <c r="AN47" s="45">
        <f t="shared" si="15"/>
        <v>245199</v>
      </c>
      <c r="AO47" s="45"/>
      <c r="AP47" s="119">
        <f t="shared" si="16"/>
        <v>-100</v>
      </c>
      <c r="AQ47" s="119"/>
      <c r="AR47" s="119"/>
      <c r="AS47" s="119"/>
      <c r="AT47" s="179"/>
    </row>
    <row r="48" spans="1:46" ht="14.25" customHeight="1">
      <c r="A48" s="42">
        <v>10</v>
      </c>
      <c r="B48" s="96" t="s">
        <v>150</v>
      </c>
      <c r="C48" s="45"/>
      <c r="D48" s="45"/>
      <c r="E48" s="45"/>
      <c r="F48" s="45"/>
      <c r="G48" s="45">
        <v>3376</v>
      </c>
      <c r="H48" s="45">
        <v>3376</v>
      </c>
      <c r="I48" s="45">
        <v>12291</v>
      </c>
      <c r="J48" s="45">
        <v>15314</v>
      </c>
      <c r="K48" s="45"/>
      <c r="L48" s="45"/>
      <c r="M48" s="45" t="str">
        <f t="shared" si="10"/>
        <v/>
      </c>
      <c r="N48" s="45"/>
      <c r="O48" s="45" t="str">
        <f t="shared" si="11"/>
        <v xml:space="preserve"> </v>
      </c>
      <c r="P48" s="45"/>
      <c r="Q48" s="45" t="str">
        <f t="shared" si="11"/>
        <v xml:space="preserve"> </v>
      </c>
      <c r="R48" s="45"/>
      <c r="S48" s="119" t="str">
        <f t="shared" si="12"/>
        <v xml:space="preserve"> </v>
      </c>
      <c r="T48" s="119"/>
      <c r="U48" s="119"/>
      <c r="V48" s="119"/>
      <c r="W48" s="171"/>
      <c r="X48" s="42">
        <v>10</v>
      </c>
      <c r="Y48" s="41" t="s">
        <v>150</v>
      </c>
      <c r="Z48" s="45"/>
      <c r="AA48" s="45"/>
      <c r="AB48" s="45"/>
      <c r="AC48" s="45"/>
      <c r="AD48" s="45"/>
      <c r="AE48" s="45"/>
      <c r="AF48" s="45">
        <v>1071</v>
      </c>
      <c r="AG48" s="45">
        <v>1071</v>
      </c>
      <c r="AH48" s="45"/>
      <c r="AI48" s="45"/>
      <c r="AJ48" s="45" t="str">
        <f t="shared" si="13"/>
        <v/>
      </c>
      <c r="AK48" s="45"/>
      <c r="AL48" s="45" t="str">
        <f t="shared" si="14"/>
        <v xml:space="preserve"> </v>
      </c>
      <c r="AM48" s="45"/>
      <c r="AN48" s="45" t="str">
        <f t="shared" si="15"/>
        <v xml:space="preserve"> </v>
      </c>
      <c r="AO48" s="45"/>
      <c r="AP48" s="119" t="str">
        <f t="shared" si="16"/>
        <v xml:space="preserve"> </v>
      </c>
      <c r="AQ48" s="119"/>
      <c r="AR48" s="119"/>
      <c r="AS48" s="119"/>
      <c r="AT48" s="179"/>
    </row>
    <row r="49" spans="1:46" ht="14.25" customHeight="1">
      <c r="A49" s="42">
        <v>11</v>
      </c>
      <c r="B49" s="43" t="s">
        <v>63</v>
      </c>
      <c r="C49" s="45">
        <v>38335312.999999993</v>
      </c>
      <c r="D49" s="45">
        <v>66731600</v>
      </c>
      <c r="E49" s="45">
        <v>81542739</v>
      </c>
      <c r="F49" s="45">
        <v>99579792.000000015</v>
      </c>
      <c r="G49" s="45">
        <v>16339646.999999996</v>
      </c>
      <c r="H49" s="45">
        <v>37812906.999999993</v>
      </c>
      <c r="I49" s="45">
        <v>55880295.999999978</v>
      </c>
      <c r="J49" s="45">
        <v>77913596</v>
      </c>
      <c r="K49" s="45">
        <v>18164093.999999996</v>
      </c>
      <c r="L49" s="45">
        <v>28600042.000000004</v>
      </c>
      <c r="M49" s="45">
        <f t="shared" si="10"/>
        <v>46764136</v>
      </c>
      <c r="N49" s="45">
        <v>36808236.000000007</v>
      </c>
      <c r="O49" s="45">
        <f t="shared" si="11"/>
        <v>83572372</v>
      </c>
      <c r="P49" s="45">
        <v>23064936</v>
      </c>
      <c r="Q49" s="45">
        <f t="shared" si="11"/>
        <v>106637308</v>
      </c>
      <c r="R49" s="45">
        <v>33199524</v>
      </c>
      <c r="S49" s="119">
        <f t="shared" si="12"/>
        <v>82.775557096324235</v>
      </c>
      <c r="T49" s="119"/>
      <c r="U49" s="119"/>
      <c r="V49" s="119"/>
      <c r="W49" s="171"/>
      <c r="X49" s="42">
        <v>11</v>
      </c>
      <c r="Y49" s="78" t="s">
        <v>63</v>
      </c>
      <c r="Z49" s="45">
        <v>8994497.0000000037</v>
      </c>
      <c r="AA49" s="45">
        <v>21081555</v>
      </c>
      <c r="AB49" s="45">
        <v>33780741</v>
      </c>
      <c r="AC49" s="45">
        <v>42861045.999999933</v>
      </c>
      <c r="AD49" s="45">
        <v>10605077.999999985</v>
      </c>
      <c r="AE49" s="45">
        <v>19251856.999999996</v>
      </c>
      <c r="AF49" s="45">
        <v>29463863.000000004</v>
      </c>
      <c r="AG49" s="45">
        <v>35909845.000000015</v>
      </c>
      <c r="AH49" s="45">
        <v>6237722.0000000009</v>
      </c>
      <c r="AI49" s="45">
        <v>10619685.000000002</v>
      </c>
      <c r="AJ49" s="45">
        <f t="shared" si="13"/>
        <v>16857407.000000004</v>
      </c>
      <c r="AK49" s="45">
        <v>8552310</v>
      </c>
      <c r="AL49" s="45">
        <f t="shared" si="14"/>
        <v>25409717.000000004</v>
      </c>
      <c r="AM49" s="45">
        <v>10765360.999999994</v>
      </c>
      <c r="AN49" s="45">
        <f t="shared" si="15"/>
        <v>36175078</v>
      </c>
      <c r="AO49" s="45">
        <v>12754804</v>
      </c>
      <c r="AP49" s="119">
        <f t="shared" si="16"/>
        <v>104.47855803769386</v>
      </c>
      <c r="AQ49" s="119"/>
      <c r="AR49" s="119"/>
      <c r="AS49" s="119"/>
      <c r="AT49" s="179"/>
    </row>
    <row r="50" spans="1:46" ht="14.25" customHeight="1">
      <c r="A50" s="42">
        <v>12</v>
      </c>
      <c r="B50" s="43" t="s">
        <v>151</v>
      </c>
      <c r="C50" s="45">
        <v>4373235.9999999991</v>
      </c>
      <c r="D50" s="45">
        <v>9952924</v>
      </c>
      <c r="E50" s="45">
        <v>14519492</v>
      </c>
      <c r="F50" s="45">
        <v>18524368.999999996</v>
      </c>
      <c r="G50" s="45">
        <v>3944576</v>
      </c>
      <c r="H50" s="45">
        <v>8239818.0000000028</v>
      </c>
      <c r="I50" s="45">
        <v>11263487.000000002</v>
      </c>
      <c r="J50" s="45">
        <v>18908204.999999989</v>
      </c>
      <c r="K50" s="45">
        <v>6352464.0000000009</v>
      </c>
      <c r="L50" s="45">
        <v>3315216.9999999991</v>
      </c>
      <c r="M50" s="45">
        <f t="shared" si="10"/>
        <v>9667681</v>
      </c>
      <c r="N50" s="45">
        <v>6399267.0000000009</v>
      </c>
      <c r="O50" s="45">
        <f t="shared" si="11"/>
        <v>16066948</v>
      </c>
      <c r="P50" s="45">
        <v>2906455.9999999991</v>
      </c>
      <c r="Q50" s="45">
        <f t="shared" si="11"/>
        <v>18973404</v>
      </c>
      <c r="R50" s="45">
        <v>3272775</v>
      </c>
      <c r="S50" s="119">
        <f t="shared" si="12"/>
        <v>-48.480227514866684</v>
      </c>
      <c r="T50" s="119"/>
      <c r="U50" s="119"/>
      <c r="V50" s="119"/>
      <c r="W50" s="171"/>
      <c r="X50" s="42">
        <v>12</v>
      </c>
      <c r="Y50" s="78" t="s">
        <v>151</v>
      </c>
      <c r="Z50" s="45">
        <v>2743831</v>
      </c>
      <c r="AA50" s="45">
        <v>5971150</v>
      </c>
      <c r="AB50" s="45">
        <v>8482419</v>
      </c>
      <c r="AC50" s="45">
        <v>11451943</v>
      </c>
      <c r="AD50" s="45">
        <v>2688958.0000000005</v>
      </c>
      <c r="AE50" s="45">
        <v>6638639</v>
      </c>
      <c r="AF50" s="45">
        <v>9346537</v>
      </c>
      <c r="AG50" s="45">
        <v>12277416.000000002</v>
      </c>
      <c r="AH50" s="45">
        <v>2312387.9999999991</v>
      </c>
      <c r="AI50" s="45">
        <v>3721268</v>
      </c>
      <c r="AJ50" s="45">
        <f t="shared" si="13"/>
        <v>6033655.9999999991</v>
      </c>
      <c r="AK50" s="45">
        <v>2652356.0000000019</v>
      </c>
      <c r="AL50" s="45">
        <f t="shared" si="14"/>
        <v>8686012</v>
      </c>
      <c r="AM50" s="45">
        <v>3813855.9999999995</v>
      </c>
      <c r="AN50" s="45">
        <f t="shared" si="15"/>
        <v>12499868</v>
      </c>
      <c r="AO50" s="45">
        <v>2183631</v>
      </c>
      <c r="AP50" s="119">
        <f t="shared" si="16"/>
        <v>-5.5681399488320693</v>
      </c>
      <c r="AQ50" s="119"/>
      <c r="AR50" s="119"/>
      <c r="AS50" s="119"/>
      <c r="AT50" s="179"/>
    </row>
    <row r="51" spans="1:46" ht="14.25" customHeight="1">
      <c r="A51" s="42">
        <v>13</v>
      </c>
      <c r="B51" s="43" t="s">
        <v>70</v>
      </c>
      <c r="C51" s="45">
        <v>24001383.000000004</v>
      </c>
      <c r="D51" s="45">
        <v>33638133</v>
      </c>
      <c r="E51" s="45">
        <v>59990741</v>
      </c>
      <c r="F51" s="45">
        <v>73872485</v>
      </c>
      <c r="G51" s="45">
        <v>24452104</v>
      </c>
      <c r="H51" s="45">
        <v>50196684</v>
      </c>
      <c r="I51" s="45">
        <v>83197591.99999997</v>
      </c>
      <c r="J51" s="45">
        <v>96279620.000000015</v>
      </c>
      <c r="K51" s="45">
        <v>12935117.999999998</v>
      </c>
      <c r="L51" s="45">
        <v>32545255</v>
      </c>
      <c r="M51" s="45">
        <f t="shared" si="10"/>
        <v>45480373</v>
      </c>
      <c r="N51" s="45">
        <v>17938571</v>
      </c>
      <c r="O51" s="45">
        <f t="shared" si="11"/>
        <v>63418944</v>
      </c>
      <c r="P51" s="45">
        <v>12864596</v>
      </c>
      <c r="Q51" s="45">
        <f t="shared" si="11"/>
        <v>76283540</v>
      </c>
      <c r="R51" s="45">
        <v>12751472</v>
      </c>
      <c r="S51" s="119">
        <f t="shared" si="12"/>
        <v>-1.4197473884660212</v>
      </c>
      <c r="T51" s="119"/>
      <c r="U51" s="119"/>
      <c r="V51" s="119"/>
      <c r="W51" s="171"/>
      <c r="X51" s="42">
        <v>13</v>
      </c>
      <c r="Y51" s="78" t="s">
        <v>70</v>
      </c>
      <c r="Z51" s="45">
        <v>2287981.9999999986</v>
      </c>
      <c r="AA51" s="45">
        <v>4606083.9999999981</v>
      </c>
      <c r="AB51" s="45">
        <v>7946013.9999999972</v>
      </c>
      <c r="AC51" s="45">
        <v>10849175.999999993</v>
      </c>
      <c r="AD51" s="45">
        <v>1936247</v>
      </c>
      <c r="AE51" s="45">
        <v>4159154</v>
      </c>
      <c r="AF51" s="45">
        <v>6630346.9999999991</v>
      </c>
      <c r="AG51" s="45">
        <v>9488201.0000000037</v>
      </c>
      <c r="AH51" s="45">
        <v>1902469.0000000005</v>
      </c>
      <c r="AI51" s="45">
        <v>2165561.9999999991</v>
      </c>
      <c r="AJ51" s="45">
        <f t="shared" si="13"/>
        <v>4068030.9999999995</v>
      </c>
      <c r="AK51" s="45">
        <v>3482045.0000000014</v>
      </c>
      <c r="AL51" s="45">
        <f t="shared" si="14"/>
        <v>7550076.0000000009</v>
      </c>
      <c r="AM51" s="45">
        <v>4077223.9999999977</v>
      </c>
      <c r="AN51" s="45">
        <f t="shared" si="15"/>
        <v>11627299.999999998</v>
      </c>
      <c r="AO51" s="45">
        <v>4902566</v>
      </c>
      <c r="AP51" s="119">
        <f t="shared" si="16"/>
        <v>157.69492170437462</v>
      </c>
      <c r="AQ51" s="119"/>
      <c r="AR51" s="119"/>
      <c r="AS51" s="119"/>
      <c r="AT51" s="179"/>
    </row>
    <row r="52" spans="1:46" ht="14.25" customHeight="1">
      <c r="A52" s="42">
        <v>14</v>
      </c>
      <c r="B52" s="43" t="s">
        <v>152</v>
      </c>
      <c r="C52" s="45">
        <v>46249</v>
      </c>
      <c r="D52" s="45">
        <v>46249</v>
      </c>
      <c r="E52" s="45">
        <v>46249</v>
      </c>
      <c r="F52" s="45">
        <v>48027</v>
      </c>
      <c r="G52" s="45">
        <v>8172</v>
      </c>
      <c r="H52" s="45">
        <v>8172</v>
      </c>
      <c r="I52" s="45">
        <v>34807</v>
      </c>
      <c r="J52" s="45">
        <v>101950</v>
      </c>
      <c r="K52" s="45">
        <v>9598</v>
      </c>
      <c r="L52" s="45">
        <v>5051</v>
      </c>
      <c r="M52" s="45">
        <f t="shared" si="10"/>
        <v>14649</v>
      </c>
      <c r="N52" s="45">
        <v>4585</v>
      </c>
      <c r="O52" s="45">
        <f t="shared" si="11"/>
        <v>19234</v>
      </c>
      <c r="P52" s="45"/>
      <c r="Q52" s="45">
        <f t="shared" si="11"/>
        <v>19234</v>
      </c>
      <c r="R52" s="45"/>
      <c r="S52" s="119">
        <f t="shared" si="12"/>
        <v>-100</v>
      </c>
      <c r="T52" s="119"/>
      <c r="U52" s="119"/>
      <c r="V52" s="119"/>
      <c r="W52" s="171"/>
      <c r="X52" s="42">
        <v>14</v>
      </c>
      <c r="Y52" s="78" t="s">
        <v>152</v>
      </c>
      <c r="Z52" s="45">
        <v>235902.00000000009</v>
      </c>
      <c r="AA52" s="45">
        <v>1351848</v>
      </c>
      <c r="AB52" s="45">
        <v>1557980</v>
      </c>
      <c r="AC52" s="45">
        <v>1778381.9999999995</v>
      </c>
      <c r="AD52" s="45">
        <v>274111</v>
      </c>
      <c r="AE52" s="45">
        <v>679635</v>
      </c>
      <c r="AF52" s="45">
        <v>998558.00000000012</v>
      </c>
      <c r="AG52" s="45">
        <v>1289414</v>
      </c>
      <c r="AH52" s="45">
        <v>432945.00000000006</v>
      </c>
      <c r="AI52" s="45">
        <v>385987</v>
      </c>
      <c r="AJ52" s="45">
        <f t="shared" si="13"/>
        <v>818932</v>
      </c>
      <c r="AK52" s="45">
        <v>300647.99999999994</v>
      </c>
      <c r="AL52" s="45">
        <f t="shared" si="14"/>
        <v>1119580</v>
      </c>
      <c r="AM52" s="45">
        <v>592084</v>
      </c>
      <c r="AN52" s="45">
        <f t="shared" si="15"/>
        <v>1711664</v>
      </c>
      <c r="AO52" s="45">
        <v>233526</v>
      </c>
      <c r="AP52" s="119">
        <f t="shared" si="16"/>
        <v>-46.061047015209788</v>
      </c>
      <c r="AQ52" s="119"/>
      <c r="AR52" s="119"/>
      <c r="AS52" s="119"/>
      <c r="AT52" s="179"/>
    </row>
    <row r="53" spans="1:46" ht="14.25" customHeight="1">
      <c r="A53" s="42">
        <v>15</v>
      </c>
      <c r="B53" s="43" t="s">
        <v>153</v>
      </c>
      <c r="C53" s="45">
        <v>33934</v>
      </c>
      <c r="D53" s="45">
        <v>56593</v>
      </c>
      <c r="E53" s="45">
        <v>83236</v>
      </c>
      <c r="F53" s="45">
        <v>103613.00000000001</v>
      </c>
      <c r="G53" s="45">
        <v>16845</v>
      </c>
      <c r="H53" s="45">
        <v>203813</v>
      </c>
      <c r="I53" s="45">
        <v>365318</v>
      </c>
      <c r="J53" s="45">
        <v>545776.99999999988</v>
      </c>
      <c r="K53" s="45">
        <v>93109</v>
      </c>
      <c r="L53" s="45">
        <v>263422</v>
      </c>
      <c r="M53" s="45">
        <f t="shared" si="10"/>
        <v>356531</v>
      </c>
      <c r="N53" s="45">
        <v>354359.99999999994</v>
      </c>
      <c r="O53" s="45">
        <f t="shared" si="11"/>
        <v>710891</v>
      </c>
      <c r="P53" s="45">
        <v>343738</v>
      </c>
      <c r="Q53" s="45">
        <f t="shared" si="11"/>
        <v>1054629</v>
      </c>
      <c r="R53" s="45">
        <v>304107</v>
      </c>
      <c r="S53" s="119">
        <f t="shared" si="12"/>
        <v>226.61396857446647</v>
      </c>
      <c r="T53" s="119"/>
      <c r="U53" s="119"/>
      <c r="V53" s="119"/>
      <c r="W53" s="171"/>
      <c r="X53" s="42">
        <v>15</v>
      </c>
      <c r="Y53" s="78" t="s">
        <v>153</v>
      </c>
      <c r="Z53" s="45">
        <v>152037</v>
      </c>
      <c r="AA53" s="45">
        <v>334713</v>
      </c>
      <c r="AB53" s="45">
        <v>594118</v>
      </c>
      <c r="AC53" s="45">
        <v>804262.99999999988</v>
      </c>
      <c r="AD53" s="45">
        <v>525986.99999999977</v>
      </c>
      <c r="AE53" s="45">
        <v>702123.99999999988</v>
      </c>
      <c r="AF53" s="45">
        <v>1105176.9999999995</v>
      </c>
      <c r="AG53" s="45">
        <v>1476835.0000000005</v>
      </c>
      <c r="AH53" s="45">
        <v>397090</v>
      </c>
      <c r="AI53" s="45">
        <v>616287.00000000012</v>
      </c>
      <c r="AJ53" s="45">
        <f t="shared" si="13"/>
        <v>1013377.0000000001</v>
      </c>
      <c r="AK53" s="45">
        <v>954716.00000000012</v>
      </c>
      <c r="AL53" s="45">
        <f t="shared" si="14"/>
        <v>1968093.0000000002</v>
      </c>
      <c r="AM53" s="45">
        <v>542280.00000000012</v>
      </c>
      <c r="AN53" s="45">
        <f t="shared" si="15"/>
        <v>2510373.0000000005</v>
      </c>
      <c r="AO53" s="45">
        <v>333146</v>
      </c>
      <c r="AP53" s="119">
        <f t="shared" si="16"/>
        <v>-16.10315041930042</v>
      </c>
      <c r="AQ53" s="119"/>
      <c r="AR53" s="119"/>
      <c r="AS53" s="119"/>
      <c r="AT53" s="179"/>
    </row>
    <row r="54" spans="1:46" ht="14.25" customHeight="1">
      <c r="A54" s="42">
        <v>16</v>
      </c>
      <c r="B54" s="43" t="s">
        <v>154</v>
      </c>
      <c r="C54" s="45">
        <v>69290641</v>
      </c>
      <c r="D54" s="45">
        <v>141745595</v>
      </c>
      <c r="E54" s="45">
        <v>236042465</v>
      </c>
      <c r="F54" s="45">
        <v>328524938.99999994</v>
      </c>
      <c r="G54" s="45">
        <v>84549369</v>
      </c>
      <c r="H54" s="45">
        <v>121801549</v>
      </c>
      <c r="I54" s="45">
        <v>156213173</v>
      </c>
      <c r="J54" s="45">
        <v>183369151</v>
      </c>
      <c r="K54" s="45">
        <v>41288136.999999993</v>
      </c>
      <c r="L54" s="45">
        <v>14680188</v>
      </c>
      <c r="M54" s="45">
        <f t="shared" si="10"/>
        <v>55968324.999999993</v>
      </c>
      <c r="N54" s="45">
        <v>19237343.000000004</v>
      </c>
      <c r="O54" s="45">
        <f t="shared" si="11"/>
        <v>75205668</v>
      </c>
      <c r="P54" s="45">
        <v>25561498.000000007</v>
      </c>
      <c r="Q54" s="45">
        <f t="shared" si="11"/>
        <v>100767166</v>
      </c>
      <c r="R54" s="45">
        <v>16492077</v>
      </c>
      <c r="S54" s="119">
        <f t="shared" si="12"/>
        <v>-60.05613670580486</v>
      </c>
      <c r="T54" s="119"/>
      <c r="U54" s="119"/>
      <c r="V54" s="119"/>
      <c r="W54" s="171"/>
      <c r="X54" s="42">
        <v>16</v>
      </c>
      <c r="Y54" s="78" t="s">
        <v>154</v>
      </c>
      <c r="Z54" s="45">
        <v>13355541.999999993</v>
      </c>
      <c r="AA54" s="45">
        <v>27339378.999999978</v>
      </c>
      <c r="AB54" s="45">
        <v>40063496.999999985</v>
      </c>
      <c r="AC54" s="45">
        <v>55289743.999999985</v>
      </c>
      <c r="AD54" s="45">
        <v>11057190.000000002</v>
      </c>
      <c r="AE54" s="45">
        <v>26212980.000000015</v>
      </c>
      <c r="AF54" s="45">
        <v>40956385.000000022</v>
      </c>
      <c r="AG54" s="45">
        <v>53273602.000000015</v>
      </c>
      <c r="AH54" s="45">
        <v>10387035</v>
      </c>
      <c r="AI54" s="45">
        <v>30452399.999999993</v>
      </c>
      <c r="AJ54" s="45">
        <f t="shared" si="13"/>
        <v>40839434.999999993</v>
      </c>
      <c r="AK54" s="45">
        <v>17964005.999999996</v>
      </c>
      <c r="AL54" s="45">
        <f t="shared" si="14"/>
        <v>58803440.999999985</v>
      </c>
      <c r="AM54" s="45">
        <v>15032129.000000013</v>
      </c>
      <c r="AN54" s="45">
        <f t="shared" si="15"/>
        <v>73835570</v>
      </c>
      <c r="AO54" s="45">
        <v>23009687</v>
      </c>
      <c r="AP54" s="119">
        <f t="shared" si="16"/>
        <v>121.52314881003096</v>
      </c>
      <c r="AQ54" s="119"/>
      <c r="AR54" s="119"/>
      <c r="AS54" s="119"/>
      <c r="AT54" s="179"/>
    </row>
    <row r="55" spans="1:46" ht="14.25" customHeight="1">
      <c r="A55" s="42">
        <v>17</v>
      </c>
      <c r="B55" s="43" t="s">
        <v>155</v>
      </c>
      <c r="C55" s="45">
        <v>2113751</v>
      </c>
      <c r="D55" s="45">
        <v>5517032</v>
      </c>
      <c r="E55" s="45">
        <v>9092423</v>
      </c>
      <c r="F55" s="45">
        <v>11865336</v>
      </c>
      <c r="G55" s="45">
        <v>2248494</v>
      </c>
      <c r="H55" s="45">
        <v>4737093</v>
      </c>
      <c r="I55" s="45">
        <v>6807706</v>
      </c>
      <c r="J55" s="45">
        <v>8864680.9999999981</v>
      </c>
      <c r="K55" s="45">
        <v>2277497</v>
      </c>
      <c r="L55" s="45">
        <v>2048153.0000000002</v>
      </c>
      <c r="M55" s="45">
        <f t="shared" si="10"/>
        <v>4325650</v>
      </c>
      <c r="N55" s="45">
        <v>2236870</v>
      </c>
      <c r="O55" s="45">
        <f t="shared" si="11"/>
        <v>6562520</v>
      </c>
      <c r="P55" s="45">
        <v>1051732</v>
      </c>
      <c r="Q55" s="45">
        <f t="shared" si="11"/>
        <v>7614252</v>
      </c>
      <c r="R55" s="45"/>
      <c r="S55" s="119">
        <f t="shared" si="12"/>
        <v>-100</v>
      </c>
      <c r="T55" s="119"/>
      <c r="U55" s="119"/>
      <c r="V55" s="119"/>
      <c r="W55" s="171"/>
      <c r="X55" s="42">
        <v>17</v>
      </c>
      <c r="Y55" s="78" t="s">
        <v>155</v>
      </c>
      <c r="Z55" s="45">
        <v>3363801.9999999995</v>
      </c>
      <c r="AA55" s="45">
        <v>8700757</v>
      </c>
      <c r="AB55" s="45">
        <v>11373090</v>
      </c>
      <c r="AC55" s="45">
        <v>13163387.999999996</v>
      </c>
      <c r="AD55" s="45">
        <v>2742491</v>
      </c>
      <c r="AE55" s="45">
        <v>8170429.9999999991</v>
      </c>
      <c r="AF55" s="45">
        <v>9904731.9999999981</v>
      </c>
      <c r="AG55" s="45">
        <v>12369745.999999998</v>
      </c>
      <c r="AH55" s="45">
        <v>2273020</v>
      </c>
      <c r="AI55" s="45">
        <v>1997894</v>
      </c>
      <c r="AJ55" s="45">
        <f t="shared" si="13"/>
        <v>4270914</v>
      </c>
      <c r="AK55" s="45">
        <v>315509.00000000006</v>
      </c>
      <c r="AL55" s="45">
        <f t="shared" si="14"/>
        <v>4586423</v>
      </c>
      <c r="AM55" s="45">
        <v>1424442.0000000002</v>
      </c>
      <c r="AN55" s="45">
        <f t="shared" si="15"/>
        <v>6010865</v>
      </c>
      <c r="AO55" s="45">
        <v>1138179</v>
      </c>
      <c r="AP55" s="119">
        <f t="shared" si="16"/>
        <v>-49.926573457338698</v>
      </c>
      <c r="AQ55" s="119"/>
      <c r="AR55" s="119"/>
      <c r="AS55" s="119"/>
      <c r="AT55" s="179"/>
    </row>
    <row r="56" spans="1:46" ht="14.25" customHeight="1">
      <c r="A56" s="42">
        <v>18</v>
      </c>
      <c r="B56" s="43" t="s">
        <v>156</v>
      </c>
      <c r="C56" s="45">
        <v>4372492</v>
      </c>
      <c r="D56" s="45">
        <v>12490733</v>
      </c>
      <c r="E56" s="45">
        <v>22538625.999999993</v>
      </c>
      <c r="F56" s="45">
        <v>29265554</v>
      </c>
      <c r="G56" s="45">
        <v>6572730.9999999991</v>
      </c>
      <c r="H56" s="45">
        <v>16525011</v>
      </c>
      <c r="I56" s="45">
        <v>26211671.000000004</v>
      </c>
      <c r="J56" s="45">
        <v>34725989</v>
      </c>
      <c r="K56" s="45">
        <v>6625098</v>
      </c>
      <c r="L56" s="45">
        <v>10972962</v>
      </c>
      <c r="M56" s="45">
        <f t="shared" si="10"/>
        <v>17598060</v>
      </c>
      <c r="N56" s="45">
        <v>12128829</v>
      </c>
      <c r="O56" s="45">
        <f t="shared" si="11"/>
        <v>29726889</v>
      </c>
      <c r="P56" s="45">
        <v>9086510</v>
      </c>
      <c r="Q56" s="45">
        <f t="shared" si="11"/>
        <v>38813399</v>
      </c>
      <c r="R56" s="45">
        <v>7504331</v>
      </c>
      <c r="S56" s="119">
        <f t="shared" si="12"/>
        <v>13.271245195165406</v>
      </c>
      <c r="T56" s="119"/>
      <c r="U56" s="119"/>
      <c r="V56" s="119"/>
      <c r="W56" s="171"/>
      <c r="X56" s="42">
        <v>18</v>
      </c>
      <c r="Y56" s="78" t="s">
        <v>156</v>
      </c>
      <c r="Z56" s="45">
        <v>5675796.9999999981</v>
      </c>
      <c r="AA56" s="45">
        <v>14222882.999999996</v>
      </c>
      <c r="AB56" s="45">
        <v>21673794.999999993</v>
      </c>
      <c r="AC56" s="45">
        <v>25482258.000000015</v>
      </c>
      <c r="AD56" s="45">
        <v>6902431</v>
      </c>
      <c r="AE56" s="45">
        <v>16972989</v>
      </c>
      <c r="AF56" s="45">
        <v>23681259</v>
      </c>
      <c r="AG56" s="45">
        <v>27968662.999999989</v>
      </c>
      <c r="AH56" s="45">
        <v>7827474.0000000019</v>
      </c>
      <c r="AI56" s="45">
        <v>12096707.999999998</v>
      </c>
      <c r="AJ56" s="45">
        <f t="shared" si="13"/>
        <v>19924182</v>
      </c>
      <c r="AK56" s="45">
        <v>6996759.9999999981</v>
      </c>
      <c r="AL56" s="45">
        <f t="shared" si="14"/>
        <v>26920942</v>
      </c>
      <c r="AM56" s="45">
        <v>4596006</v>
      </c>
      <c r="AN56" s="45">
        <f t="shared" si="15"/>
        <v>31516948</v>
      </c>
      <c r="AO56" s="45">
        <v>9932107</v>
      </c>
      <c r="AP56" s="119">
        <f t="shared" si="16"/>
        <v>26.887767369141031</v>
      </c>
      <c r="AQ56" s="119"/>
      <c r="AR56" s="119"/>
      <c r="AS56" s="119"/>
      <c r="AT56" s="179"/>
    </row>
    <row r="57" spans="1:46" ht="14.25" customHeight="1">
      <c r="A57" s="42">
        <v>19</v>
      </c>
      <c r="B57" s="43" t="s">
        <v>157</v>
      </c>
      <c r="C57" s="45"/>
      <c r="D57" s="45"/>
      <c r="E57" s="45">
        <v>44592</v>
      </c>
      <c r="F57" s="45">
        <v>450512</v>
      </c>
      <c r="G57" s="45">
        <v>228129</v>
      </c>
      <c r="H57" s="45">
        <v>358505</v>
      </c>
      <c r="I57" s="45">
        <v>974391</v>
      </c>
      <c r="J57" s="45">
        <v>1464582</v>
      </c>
      <c r="K57" s="45"/>
      <c r="L57" s="45">
        <v>13981</v>
      </c>
      <c r="M57" s="45">
        <f t="shared" si="10"/>
        <v>13981</v>
      </c>
      <c r="N57" s="45"/>
      <c r="O57" s="45">
        <f t="shared" si="11"/>
        <v>13981</v>
      </c>
      <c r="P57" s="45"/>
      <c r="Q57" s="45">
        <f t="shared" si="11"/>
        <v>13981</v>
      </c>
      <c r="R57" s="45"/>
      <c r="S57" s="119" t="str">
        <f t="shared" si="12"/>
        <v xml:space="preserve"> </v>
      </c>
      <c r="T57" s="119"/>
      <c r="U57" s="119"/>
      <c r="V57" s="119"/>
      <c r="W57" s="171"/>
      <c r="X57" s="42">
        <v>19</v>
      </c>
      <c r="Y57" s="78" t="s">
        <v>157</v>
      </c>
      <c r="Z57" s="45">
        <v>620309.99999999988</v>
      </c>
      <c r="AA57" s="45">
        <v>1155640</v>
      </c>
      <c r="AB57" s="45">
        <v>1423034</v>
      </c>
      <c r="AC57" s="45">
        <v>1743127.9999999991</v>
      </c>
      <c r="AD57" s="45">
        <v>803184.00000000012</v>
      </c>
      <c r="AE57" s="45">
        <v>1124023.9999999995</v>
      </c>
      <c r="AF57" s="45">
        <v>1419796.9999999993</v>
      </c>
      <c r="AG57" s="45">
        <v>1906194.0000000007</v>
      </c>
      <c r="AH57" s="45">
        <v>712147</v>
      </c>
      <c r="AI57" s="45">
        <v>1110406.0000000002</v>
      </c>
      <c r="AJ57" s="45">
        <f t="shared" si="13"/>
        <v>1822553.0000000002</v>
      </c>
      <c r="AK57" s="45">
        <v>273483</v>
      </c>
      <c r="AL57" s="45">
        <f t="shared" si="14"/>
        <v>2096036.0000000002</v>
      </c>
      <c r="AM57" s="45">
        <v>902217</v>
      </c>
      <c r="AN57" s="45">
        <f t="shared" si="15"/>
        <v>2998253</v>
      </c>
      <c r="AO57" s="45">
        <v>112873</v>
      </c>
      <c r="AP57" s="119">
        <f t="shared" si="16"/>
        <v>-84.150322896817656</v>
      </c>
      <c r="AQ57" s="119"/>
      <c r="AR57" s="119"/>
      <c r="AS57" s="119"/>
      <c r="AT57" s="179"/>
    </row>
    <row r="58" spans="1:46" ht="14.25" customHeight="1">
      <c r="A58" s="42">
        <v>20</v>
      </c>
      <c r="B58" s="43" t="s">
        <v>158</v>
      </c>
      <c r="C58" s="45"/>
      <c r="D58" s="45"/>
      <c r="E58" s="45">
        <v>64667</v>
      </c>
      <c r="F58" s="45">
        <v>65702</v>
      </c>
      <c r="G58" s="45">
        <v>1127</v>
      </c>
      <c r="H58" s="45">
        <v>2692</v>
      </c>
      <c r="I58" s="45">
        <v>3721</v>
      </c>
      <c r="J58" s="45">
        <v>3721</v>
      </c>
      <c r="K58" s="45">
        <v>367440</v>
      </c>
      <c r="L58" s="45">
        <v>450061</v>
      </c>
      <c r="M58" s="45">
        <f t="shared" si="10"/>
        <v>817501</v>
      </c>
      <c r="N58" s="45">
        <v>6984</v>
      </c>
      <c r="O58" s="45">
        <f t="shared" si="11"/>
        <v>824485</v>
      </c>
      <c r="P58" s="45">
        <v>2239464</v>
      </c>
      <c r="Q58" s="45">
        <f t="shared" si="11"/>
        <v>3063949</v>
      </c>
      <c r="R58" s="45">
        <v>3947523</v>
      </c>
      <c r="S58" s="119">
        <f t="shared" si="12"/>
        <v>974.33131939908549</v>
      </c>
      <c r="T58" s="119"/>
      <c r="U58" s="119"/>
      <c r="V58" s="119"/>
      <c r="W58" s="171"/>
      <c r="X58" s="42">
        <v>20</v>
      </c>
      <c r="Y58" s="78" t="s">
        <v>158</v>
      </c>
      <c r="Z58" s="45">
        <v>548536</v>
      </c>
      <c r="AA58" s="45">
        <v>22875203.999999993</v>
      </c>
      <c r="AB58" s="45">
        <v>24934416.999999993</v>
      </c>
      <c r="AC58" s="45">
        <v>26807652.999999993</v>
      </c>
      <c r="AD58" s="45">
        <v>16252035.999999998</v>
      </c>
      <c r="AE58" s="45">
        <v>27427880</v>
      </c>
      <c r="AF58" s="45">
        <v>72430969.99999997</v>
      </c>
      <c r="AG58" s="45">
        <v>76995952.00000003</v>
      </c>
      <c r="AH58" s="45">
        <v>6481637.0000000009</v>
      </c>
      <c r="AI58" s="45">
        <v>16756730.000000002</v>
      </c>
      <c r="AJ58" s="45">
        <f t="shared" si="13"/>
        <v>23238367.000000004</v>
      </c>
      <c r="AK58" s="45">
        <v>671692.99999999988</v>
      </c>
      <c r="AL58" s="45">
        <f t="shared" si="14"/>
        <v>23910060.000000004</v>
      </c>
      <c r="AM58" s="45">
        <v>600481.99999999988</v>
      </c>
      <c r="AN58" s="45">
        <f t="shared" si="15"/>
        <v>24510542.000000004</v>
      </c>
      <c r="AO58" s="45">
        <v>241955</v>
      </c>
      <c r="AP58" s="119">
        <f t="shared" si="16"/>
        <v>-96.267069568999318</v>
      </c>
      <c r="AQ58" s="119"/>
      <c r="AR58" s="119"/>
      <c r="AS58" s="119"/>
      <c r="AT58" s="179"/>
    </row>
    <row r="59" spans="1:46" ht="14.25" customHeight="1">
      <c r="A59" s="42">
        <v>21</v>
      </c>
      <c r="B59" s="43" t="s">
        <v>159</v>
      </c>
      <c r="C59" s="45"/>
      <c r="D59" s="45">
        <v>20000</v>
      </c>
      <c r="E59" s="45">
        <v>20000</v>
      </c>
      <c r="F59" s="45">
        <v>20000</v>
      </c>
      <c r="G59" s="45"/>
      <c r="H59" s="45"/>
      <c r="I59" s="45"/>
      <c r="J59" s="45"/>
      <c r="K59" s="45"/>
      <c r="L59" s="45"/>
      <c r="M59" s="45" t="str">
        <f t="shared" si="10"/>
        <v/>
      </c>
      <c r="N59" s="45"/>
      <c r="O59" s="45" t="str">
        <f t="shared" si="11"/>
        <v xml:space="preserve"> </v>
      </c>
      <c r="P59" s="45"/>
      <c r="Q59" s="45" t="str">
        <f t="shared" si="11"/>
        <v xml:space="preserve"> </v>
      </c>
      <c r="R59" s="45"/>
      <c r="S59" s="119" t="str">
        <f t="shared" si="12"/>
        <v xml:space="preserve"> </v>
      </c>
      <c r="T59" s="119"/>
      <c r="U59" s="119"/>
      <c r="V59" s="119"/>
      <c r="W59" s="171"/>
      <c r="X59" s="42">
        <v>21</v>
      </c>
      <c r="Y59" s="78" t="s">
        <v>159</v>
      </c>
      <c r="Z59" s="45">
        <v>255349</v>
      </c>
      <c r="AA59" s="45">
        <v>280047</v>
      </c>
      <c r="AB59" s="45">
        <v>291247</v>
      </c>
      <c r="AC59" s="45">
        <v>291247</v>
      </c>
      <c r="AD59" s="45"/>
      <c r="AE59" s="45"/>
      <c r="AF59" s="45"/>
      <c r="AG59" s="45">
        <v>154081.00000000003</v>
      </c>
      <c r="AH59" s="45"/>
      <c r="AI59" s="45">
        <v>112320</v>
      </c>
      <c r="AJ59" s="45">
        <f t="shared" si="13"/>
        <v>112320</v>
      </c>
      <c r="AK59" s="45"/>
      <c r="AL59" s="45">
        <f t="shared" si="14"/>
        <v>112320</v>
      </c>
      <c r="AM59" s="45">
        <v>32780</v>
      </c>
      <c r="AN59" s="45">
        <f t="shared" si="15"/>
        <v>145100</v>
      </c>
      <c r="AO59" s="45"/>
      <c r="AP59" s="119" t="str">
        <f t="shared" si="16"/>
        <v xml:space="preserve"> </v>
      </c>
      <c r="AQ59" s="119"/>
      <c r="AR59" s="119"/>
      <c r="AS59" s="119"/>
      <c r="AT59" s="179"/>
    </row>
    <row r="60" spans="1:46" ht="14.25" customHeight="1">
      <c r="A60" s="42">
        <v>22</v>
      </c>
      <c r="B60" s="43" t="s">
        <v>160</v>
      </c>
      <c r="C60" s="45"/>
      <c r="D60" s="45"/>
      <c r="E60" s="45"/>
      <c r="F60" s="45"/>
      <c r="G60" s="45"/>
      <c r="H60" s="45">
        <v>9600</v>
      </c>
      <c r="I60" s="45">
        <v>9600</v>
      </c>
      <c r="J60" s="45">
        <v>9600</v>
      </c>
      <c r="K60" s="45"/>
      <c r="L60" s="45">
        <v>14727</v>
      </c>
      <c r="M60" s="45">
        <f t="shared" si="10"/>
        <v>14727</v>
      </c>
      <c r="N60" s="45">
        <v>21378</v>
      </c>
      <c r="O60" s="45">
        <f t="shared" si="11"/>
        <v>36105</v>
      </c>
      <c r="P60" s="45"/>
      <c r="Q60" s="45">
        <f t="shared" si="11"/>
        <v>36105</v>
      </c>
      <c r="R60" s="45"/>
      <c r="S60" s="119" t="str">
        <f t="shared" si="12"/>
        <v xml:space="preserve"> </v>
      </c>
      <c r="T60" s="119"/>
      <c r="U60" s="119"/>
      <c r="V60" s="119"/>
      <c r="W60" s="171"/>
      <c r="X60" s="42">
        <v>22</v>
      </c>
      <c r="Y60" s="78" t="s">
        <v>160</v>
      </c>
      <c r="Z60" s="45">
        <v>139565</v>
      </c>
      <c r="AA60" s="45">
        <v>195216</v>
      </c>
      <c r="AB60" s="45">
        <v>697926</v>
      </c>
      <c r="AC60" s="45">
        <v>2793573.9999999995</v>
      </c>
      <c r="AD60" s="45">
        <v>1062827</v>
      </c>
      <c r="AE60" s="45">
        <v>1356269</v>
      </c>
      <c r="AF60" s="45">
        <v>1471585</v>
      </c>
      <c r="AG60" s="45">
        <v>1633571</v>
      </c>
      <c r="AH60" s="45">
        <v>56171</v>
      </c>
      <c r="AI60" s="45">
        <v>315221</v>
      </c>
      <c r="AJ60" s="45">
        <f t="shared" si="13"/>
        <v>371392</v>
      </c>
      <c r="AK60" s="45">
        <v>87891.999999999985</v>
      </c>
      <c r="AL60" s="45">
        <f t="shared" si="14"/>
        <v>459284</v>
      </c>
      <c r="AM60" s="45">
        <v>128515</v>
      </c>
      <c r="AN60" s="45">
        <f t="shared" si="15"/>
        <v>587799</v>
      </c>
      <c r="AO60" s="45">
        <v>289740</v>
      </c>
      <c r="AP60" s="119">
        <f t="shared" si="16"/>
        <v>415.81777073578894</v>
      </c>
      <c r="AQ60" s="119"/>
      <c r="AR60" s="119"/>
      <c r="AS60" s="119"/>
      <c r="AT60" s="179"/>
    </row>
    <row r="61" spans="1:46" ht="14.25" customHeight="1">
      <c r="A61" s="42">
        <v>23</v>
      </c>
      <c r="B61" s="43" t="s">
        <v>161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 t="str">
        <f t="shared" si="10"/>
        <v/>
      </c>
      <c r="N61" s="45">
        <v>371721</v>
      </c>
      <c r="O61" s="45">
        <f t="shared" si="11"/>
        <v>371721</v>
      </c>
      <c r="P61" s="45">
        <v>987931</v>
      </c>
      <c r="Q61" s="45">
        <f t="shared" si="11"/>
        <v>1359652</v>
      </c>
      <c r="R61" s="45"/>
      <c r="S61" s="119" t="str">
        <f t="shared" si="12"/>
        <v xml:space="preserve"> </v>
      </c>
      <c r="T61" s="119"/>
      <c r="U61" s="119"/>
      <c r="V61" s="119"/>
      <c r="W61" s="171"/>
      <c r="X61" s="42">
        <v>23</v>
      </c>
      <c r="Y61" s="78" t="s">
        <v>161</v>
      </c>
      <c r="Z61" s="45">
        <v>56361</v>
      </c>
      <c r="AA61" s="45">
        <v>66155</v>
      </c>
      <c r="AB61" s="45">
        <v>66155</v>
      </c>
      <c r="AC61" s="45">
        <v>71538</v>
      </c>
      <c r="AD61" s="45">
        <v>4925</v>
      </c>
      <c r="AE61" s="45">
        <v>7220</v>
      </c>
      <c r="AF61" s="45">
        <v>681457</v>
      </c>
      <c r="AG61" s="45">
        <v>734283.99999999988</v>
      </c>
      <c r="AH61" s="45">
        <v>53412</v>
      </c>
      <c r="AI61" s="45">
        <v>472757</v>
      </c>
      <c r="AJ61" s="45">
        <f t="shared" si="13"/>
        <v>526169</v>
      </c>
      <c r="AK61" s="45">
        <v>3844</v>
      </c>
      <c r="AL61" s="45">
        <f t="shared" si="14"/>
        <v>530013</v>
      </c>
      <c r="AM61" s="45">
        <v>383021.99999999994</v>
      </c>
      <c r="AN61" s="45">
        <f t="shared" si="15"/>
        <v>913035</v>
      </c>
      <c r="AO61" s="45">
        <v>93722</v>
      </c>
      <c r="AP61" s="119">
        <f t="shared" si="16"/>
        <v>75.469931850520481</v>
      </c>
      <c r="AQ61" s="119"/>
      <c r="AR61" s="119"/>
      <c r="AS61" s="119"/>
      <c r="AT61" s="179"/>
    </row>
    <row r="62" spans="1:46" ht="14.25" customHeight="1">
      <c r="A62" s="42">
        <v>24</v>
      </c>
      <c r="B62" s="43" t="s">
        <v>162</v>
      </c>
      <c r="C62" s="45"/>
      <c r="D62" s="45"/>
      <c r="E62" s="45"/>
      <c r="F62" s="45">
        <v>2655</v>
      </c>
      <c r="G62" s="45"/>
      <c r="H62" s="45"/>
      <c r="I62" s="45"/>
      <c r="J62" s="45"/>
      <c r="K62" s="45">
        <v>22797</v>
      </c>
      <c r="L62" s="45">
        <v>18430</v>
      </c>
      <c r="M62" s="45">
        <f t="shared" si="10"/>
        <v>41227</v>
      </c>
      <c r="N62" s="45"/>
      <c r="O62" s="45">
        <f t="shared" si="11"/>
        <v>41227</v>
      </c>
      <c r="P62" s="45"/>
      <c r="Q62" s="45">
        <f t="shared" si="11"/>
        <v>41227</v>
      </c>
      <c r="R62" s="45"/>
      <c r="S62" s="119">
        <f t="shared" si="12"/>
        <v>-100</v>
      </c>
      <c r="T62" s="119"/>
      <c r="U62" s="119"/>
      <c r="V62" s="119"/>
      <c r="W62" s="171"/>
      <c r="X62" s="42">
        <v>24</v>
      </c>
      <c r="Y62" s="78" t="s">
        <v>162</v>
      </c>
      <c r="Z62" s="45">
        <v>53213</v>
      </c>
      <c r="AA62" s="45">
        <v>81028</v>
      </c>
      <c r="AB62" s="45">
        <v>137831</v>
      </c>
      <c r="AC62" s="45">
        <v>178833.99999999997</v>
      </c>
      <c r="AD62" s="45">
        <v>16383</v>
      </c>
      <c r="AE62" s="45">
        <v>54784</v>
      </c>
      <c r="AF62" s="45">
        <v>75424</v>
      </c>
      <c r="AG62" s="45">
        <v>98720</v>
      </c>
      <c r="AH62" s="45">
        <v>31704</v>
      </c>
      <c r="AI62" s="45">
        <v>6000</v>
      </c>
      <c r="AJ62" s="45">
        <f t="shared" si="13"/>
        <v>37704</v>
      </c>
      <c r="AK62" s="45">
        <v>39858</v>
      </c>
      <c r="AL62" s="45">
        <f t="shared" si="14"/>
        <v>77562</v>
      </c>
      <c r="AM62" s="45">
        <v>15156</v>
      </c>
      <c r="AN62" s="45">
        <f t="shared" si="15"/>
        <v>92718</v>
      </c>
      <c r="AO62" s="45">
        <v>5189</v>
      </c>
      <c r="AP62" s="119">
        <f t="shared" si="16"/>
        <v>-83.632980065606858</v>
      </c>
      <c r="AQ62" s="119"/>
      <c r="AR62" s="119"/>
      <c r="AS62" s="119"/>
      <c r="AT62" s="179"/>
    </row>
    <row r="63" spans="1:46" ht="14.25" customHeight="1">
      <c r="A63" s="42">
        <v>25</v>
      </c>
      <c r="B63" s="43" t="s">
        <v>163</v>
      </c>
      <c r="C63" s="45">
        <v>4728143.9999999991</v>
      </c>
      <c r="D63" s="45">
        <v>11155026.999999998</v>
      </c>
      <c r="E63" s="45">
        <v>15916002</v>
      </c>
      <c r="F63" s="45">
        <v>21626318.000000004</v>
      </c>
      <c r="G63" s="45">
        <v>4695862.9999999972</v>
      </c>
      <c r="H63" s="45">
        <v>9049243.0000000019</v>
      </c>
      <c r="I63" s="45">
        <v>14254929.999999994</v>
      </c>
      <c r="J63" s="45">
        <v>20168473.999999996</v>
      </c>
      <c r="K63" s="45">
        <v>3460148.9999999986</v>
      </c>
      <c r="L63" s="45">
        <v>5306567.0000000009</v>
      </c>
      <c r="M63" s="45">
        <f t="shared" si="10"/>
        <v>8766716</v>
      </c>
      <c r="N63" s="45">
        <v>4418299</v>
      </c>
      <c r="O63" s="45">
        <f t="shared" si="11"/>
        <v>13185015</v>
      </c>
      <c r="P63" s="45">
        <v>3889501.9999999995</v>
      </c>
      <c r="Q63" s="45">
        <f t="shared" si="11"/>
        <v>17074517</v>
      </c>
      <c r="R63" s="45">
        <v>2560127</v>
      </c>
      <c r="S63" s="119">
        <f t="shared" si="12"/>
        <v>-26.011076401623129</v>
      </c>
      <c r="T63" s="119"/>
      <c r="U63" s="119"/>
      <c r="V63" s="119"/>
      <c r="W63" s="171"/>
      <c r="X63" s="42">
        <v>25</v>
      </c>
      <c r="Y63" s="78" t="s">
        <v>163</v>
      </c>
      <c r="Z63" s="45">
        <v>3546445.9999999995</v>
      </c>
      <c r="AA63" s="45">
        <v>6581038</v>
      </c>
      <c r="AB63" s="45">
        <v>9343696</v>
      </c>
      <c r="AC63" s="45">
        <v>12795185.000000002</v>
      </c>
      <c r="AD63" s="45">
        <v>3007954.0000000005</v>
      </c>
      <c r="AE63" s="45">
        <v>6407910.0000000009</v>
      </c>
      <c r="AF63" s="45">
        <v>10788048.000000002</v>
      </c>
      <c r="AG63" s="45">
        <v>13645380</v>
      </c>
      <c r="AH63" s="45">
        <v>2859094.9999999986</v>
      </c>
      <c r="AI63" s="45">
        <v>3854332.0000000005</v>
      </c>
      <c r="AJ63" s="45">
        <f t="shared" si="13"/>
        <v>6713426.9999999991</v>
      </c>
      <c r="AK63" s="45">
        <v>3496877.0000000005</v>
      </c>
      <c r="AL63" s="45">
        <f t="shared" si="14"/>
        <v>10210304</v>
      </c>
      <c r="AM63" s="45">
        <v>3725250.0000000014</v>
      </c>
      <c r="AN63" s="45">
        <f t="shared" si="15"/>
        <v>13935554.000000002</v>
      </c>
      <c r="AO63" s="45">
        <v>4545995</v>
      </c>
      <c r="AP63" s="119">
        <f t="shared" si="16"/>
        <v>59.001187438682592</v>
      </c>
      <c r="AQ63" s="119"/>
      <c r="AR63" s="119"/>
      <c r="AS63" s="119"/>
      <c r="AT63" s="179"/>
    </row>
    <row r="64" spans="1:46" ht="14.25" customHeight="1">
      <c r="A64" s="42">
        <v>26</v>
      </c>
      <c r="B64" s="43" t="s">
        <v>164</v>
      </c>
      <c r="C64" s="45"/>
      <c r="D64" s="45"/>
      <c r="E64" s="45"/>
      <c r="F64" s="45">
        <v>8405</v>
      </c>
      <c r="G64" s="45">
        <v>3463</v>
      </c>
      <c r="H64" s="45">
        <v>17586</v>
      </c>
      <c r="I64" s="45">
        <v>87556</v>
      </c>
      <c r="J64" s="45">
        <v>166760</v>
      </c>
      <c r="K64" s="45"/>
      <c r="L64" s="45">
        <v>3267</v>
      </c>
      <c r="M64" s="45">
        <f t="shared" si="10"/>
        <v>3267</v>
      </c>
      <c r="N64" s="45"/>
      <c r="O64" s="45">
        <f t="shared" si="11"/>
        <v>3267</v>
      </c>
      <c r="P64" s="45">
        <v>5195</v>
      </c>
      <c r="Q64" s="45">
        <f t="shared" si="11"/>
        <v>8462</v>
      </c>
      <c r="R64" s="45"/>
      <c r="S64" s="119" t="str">
        <f t="shared" si="12"/>
        <v xml:space="preserve"> </v>
      </c>
      <c r="T64" s="119"/>
      <c r="U64" s="119"/>
      <c r="V64" s="119"/>
      <c r="W64" s="171"/>
      <c r="X64" s="42">
        <v>26</v>
      </c>
      <c r="Y64" s="78" t="s">
        <v>164</v>
      </c>
      <c r="Z64" s="45">
        <v>42926</v>
      </c>
      <c r="AA64" s="45">
        <v>162112</v>
      </c>
      <c r="AB64" s="45">
        <v>268491</v>
      </c>
      <c r="AC64" s="45">
        <v>360636.99999999994</v>
      </c>
      <c r="AD64" s="45">
        <v>67333</v>
      </c>
      <c r="AE64" s="45">
        <v>292142.99999999994</v>
      </c>
      <c r="AF64" s="45">
        <v>421599</v>
      </c>
      <c r="AG64" s="45">
        <v>692553.99999999988</v>
      </c>
      <c r="AH64" s="45">
        <v>115161</v>
      </c>
      <c r="AI64" s="45">
        <v>87163</v>
      </c>
      <c r="AJ64" s="45">
        <f t="shared" si="13"/>
        <v>202324</v>
      </c>
      <c r="AK64" s="45">
        <v>242813</v>
      </c>
      <c r="AL64" s="45">
        <f t="shared" si="14"/>
        <v>445137</v>
      </c>
      <c r="AM64" s="45">
        <v>144731</v>
      </c>
      <c r="AN64" s="45">
        <f t="shared" si="15"/>
        <v>589868</v>
      </c>
      <c r="AO64" s="45">
        <v>167058</v>
      </c>
      <c r="AP64" s="119">
        <f t="shared" si="16"/>
        <v>45.064735457316289</v>
      </c>
      <c r="AQ64" s="119"/>
      <c r="AR64" s="119"/>
      <c r="AS64" s="119"/>
      <c r="AT64" s="179"/>
    </row>
    <row r="65" spans="1:46" ht="14.25" customHeight="1">
      <c r="A65" s="42">
        <v>27</v>
      </c>
      <c r="B65" s="43" t="s">
        <v>165</v>
      </c>
      <c r="C65" s="45">
        <v>648026</v>
      </c>
      <c r="D65" s="45">
        <v>1483520</v>
      </c>
      <c r="E65" s="45">
        <v>2567679</v>
      </c>
      <c r="F65" s="45">
        <v>3175003.9999999995</v>
      </c>
      <c r="G65" s="45">
        <v>713338</v>
      </c>
      <c r="H65" s="45">
        <v>1399759</v>
      </c>
      <c r="I65" s="45">
        <v>3599476</v>
      </c>
      <c r="J65" s="45">
        <v>5491686</v>
      </c>
      <c r="K65" s="45">
        <v>3728749</v>
      </c>
      <c r="L65" s="45">
        <v>141812</v>
      </c>
      <c r="M65" s="45">
        <f t="shared" si="10"/>
        <v>3870561</v>
      </c>
      <c r="N65" s="45">
        <v>477752</v>
      </c>
      <c r="O65" s="45">
        <f t="shared" si="11"/>
        <v>4348313</v>
      </c>
      <c r="P65" s="45">
        <v>344605</v>
      </c>
      <c r="Q65" s="45">
        <f t="shared" si="11"/>
        <v>4692918</v>
      </c>
      <c r="R65" s="45">
        <v>325155</v>
      </c>
      <c r="S65" s="119">
        <f t="shared" si="12"/>
        <v>-91.279783112244886</v>
      </c>
      <c r="T65" s="119"/>
      <c r="U65" s="119"/>
      <c r="V65" s="119"/>
      <c r="W65" s="171"/>
      <c r="X65" s="42">
        <v>27</v>
      </c>
      <c r="Y65" s="78" t="s">
        <v>165</v>
      </c>
      <c r="Z65" s="45">
        <v>279991</v>
      </c>
      <c r="AA65" s="45">
        <v>913403.00000000023</v>
      </c>
      <c r="AB65" s="45">
        <v>1401570</v>
      </c>
      <c r="AC65" s="45">
        <v>1718671.9999999998</v>
      </c>
      <c r="AD65" s="45">
        <v>549965.99999999988</v>
      </c>
      <c r="AE65" s="45">
        <v>835234</v>
      </c>
      <c r="AF65" s="45">
        <v>1397805.9999999995</v>
      </c>
      <c r="AG65" s="45">
        <v>2024852.9999999995</v>
      </c>
      <c r="AH65" s="45">
        <v>436356.99999999988</v>
      </c>
      <c r="AI65" s="45">
        <v>472383.00000000006</v>
      </c>
      <c r="AJ65" s="45">
        <f t="shared" si="13"/>
        <v>908740</v>
      </c>
      <c r="AK65" s="45">
        <v>568842.99999999988</v>
      </c>
      <c r="AL65" s="45">
        <f t="shared" si="14"/>
        <v>1477583</v>
      </c>
      <c r="AM65" s="45">
        <v>1556220</v>
      </c>
      <c r="AN65" s="45">
        <f t="shared" si="15"/>
        <v>3033803</v>
      </c>
      <c r="AO65" s="45">
        <v>455000</v>
      </c>
      <c r="AP65" s="119">
        <f t="shared" si="16"/>
        <v>4.272419143041148</v>
      </c>
      <c r="AQ65" s="119"/>
      <c r="AR65" s="119"/>
      <c r="AS65" s="119"/>
      <c r="AT65" s="179"/>
    </row>
    <row r="66" spans="1:46" ht="14.25" customHeight="1">
      <c r="A66" s="42">
        <v>28</v>
      </c>
      <c r="B66" s="43" t="s">
        <v>166</v>
      </c>
      <c r="C66" s="45"/>
      <c r="D66" s="45">
        <v>4276</v>
      </c>
      <c r="E66" s="45">
        <v>4276</v>
      </c>
      <c r="F66" s="45">
        <v>8526</v>
      </c>
      <c r="G66" s="45">
        <v>5940</v>
      </c>
      <c r="H66" s="45">
        <v>8440</v>
      </c>
      <c r="I66" s="45">
        <v>10040</v>
      </c>
      <c r="J66" s="45">
        <v>10040</v>
      </c>
      <c r="K66" s="45"/>
      <c r="L66" s="45"/>
      <c r="M66" s="45" t="str">
        <f t="shared" si="10"/>
        <v/>
      </c>
      <c r="N66" s="45"/>
      <c r="O66" s="45" t="str">
        <f t="shared" si="11"/>
        <v xml:space="preserve"> </v>
      </c>
      <c r="P66" s="45">
        <v>2040</v>
      </c>
      <c r="Q66" s="45">
        <f t="shared" si="11"/>
        <v>2040</v>
      </c>
      <c r="R66" s="45">
        <v>4937</v>
      </c>
      <c r="S66" s="119" t="str">
        <f t="shared" si="12"/>
        <v xml:space="preserve"> </v>
      </c>
      <c r="T66" s="119"/>
      <c r="U66" s="119"/>
      <c r="V66" s="119"/>
      <c r="W66" s="171"/>
      <c r="X66" s="42">
        <v>28</v>
      </c>
      <c r="Y66" s="78" t="s">
        <v>166</v>
      </c>
      <c r="Z66" s="45">
        <v>154655.99999999997</v>
      </c>
      <c r="AA66" s="45">
        <v>537458</v>
      </c>
      <c r="AB66" s="45">
        <v>675653</v>
      </c>
      <c r="AC66" s="45">
        <v>1198033.0000000002</v>
      </c>
      <c r="AD66" s="45">
        <v>439026.99999999994</v>
      </c>
      <c r="AE66" s="45">
        <v>1192924.9999999998</v>
      </c>
      <c r="AF66" s="45">
        <v>1426758</v>
      </c>
      <c r="AG66" s="45">
        <v>1827540.9999999993</v>
      </c>
      <c r="AH66" s="45">
        <v>335604</v>
      </c>
      <c r="AI66" s="45">
        <v>618965</v>
      </c>
      <c r="AJ66" s="45">
        <f t="shared" si="13"/>
        <v>954569</v>
      </c>
      <c r="AK66" s="45">
        <v>204718</v>
      </c>
      <c r="AL66" s="45">
        <f t="shared" si="14"/>
        <v>1159287</v>
      </c>
      <c r="AM66" s="45">
        <v>130620.99999999999</v>
      </c>
      <c r="AN66" s="45">
        <f t="shared" si="15"/>
        <v>1289908</v>
      </c>
      <c r="AO66" s="45">
        <v>272700</v>
      </c>
      <c r="AP66" s="119">
        <f t="shared" si="16"/>
        <v>-18.743519147566772</v>
      </c>
      <c r="AQ66" s="119"/>
      <c r="AR66" s="119"/>
      <c r="AS66" s="119"/>
      <c r="AT66" s="179"/>
    </row>
    <row r="67" spans="1:46" ht="14.25" customHeight="1">
      <c r="A67" s="42">
        <v>29</v>
      </c>
      <c r="B67" s="43" t="s">
        <v>167</v>
      </c>
      <c r="C67" s="45">
        <v>6533391.0000000019</v>
      </c>
      <c r="D67" s="45">
        <v>14645066.000000002</v>
      </c>
      <c r="E67" s="45">
        <v>20089879</v>
      </c>
      <c r="F67" s="45">
        <v>26483328</v>
      </c>
      <c r="G67" s="45">
        <v>7840847.9999999991</v>
      </c>
      <c r="H67" s="45">
        <v>17273434.999999996</v>
      </c>
      <c r="I67" s="45">
        <v>24830999</v>
      </c>
      <c r="J67" s="45">
        <v>30293069.999999996</v>
      </c>
      <c r="K67" s="45">
        <v>7599621.0000000028</v>
      </c>
      <c r="L67" s="45">
        <v>6459207.0000000019</v>
      </c>
      <c r="M67" s="45">
        <f t="shared" si="10"/>
        <v>14058828.000000004</v>
      </c>
      <c r="N67" s="45">
        <v>8033778</v>
      </c>
      <c r="O67" s="45">
        <f t="shared" si="11"/>
        <v>22092606.000000004</v>
      </c>
      <c r="P67" s="45">
        <v>5216376</v>
      </c>
      <c r="Q67" s="45">
        <f t="shared" si="11"/>
        <v>27308982.000000004</v>
      </c>
      <c r="R67" s="45">
        <v>6434361</v>
      </c>
      <c r="S67" s="119">
        <f t="shared" si="12"/>
        <v>-15.33313306018816</v>
      </c>
      <c r="T67" s="119"/>
      <c r="U67" s="119"/>
      <c r="V67" s="119"/>
      <c r="W67" s="171"/>
      <c r="X67" s="42">
        <v>29</v>
      </c>
      <c r="Y67" s="78" t="s">
        <v>167</v>
      </c>
      <c r="Z67" s="45">
        <v>3969805.0000000005</v>
      </c>
      <c r="AA67" s="45">
        <v>7591076.0000000009</v>
      </c>
      <c r="AB67" s="45">
        <v>10093241.000000002</v>
      </c>
      <c r="AC67" s="45">
        <v>13810850.999999996</v>
      </c>
      <c r="AD67" s="45">
        <v>3085780.0000000005</v>
      </c>
      <c r="AE67" s="45">
        <v>6668406.9999999981</v>
      </c>
      <c r="AF67" s="45">
        <v>9076791.9999999963</v>
      </c>
      <c r="AG67" s="45">
        <v>14711396.999999994</v>
      </c>
      <c r="AH67" s="45">
        <v>3595133.9999999991</v>
      </c>
      <c r="AI67" s="45">
        <v>5157708.9999999972</v>
      </c>
      <c r="AJ67" s="45">
        <f t="shared" si="13"/>
        <v>8752842.9999999963</v>
      </c>
      <c r="AK67" s="45">
        <v>11378559.999999996</v>
      </c>
      <c r="AL67" s="45">
        <f t="shared" si="14"/>
        <v>20131402.999999993</v>
      </c>
      <c r="AM67" s="45">
        <v>11649336.999999998</v>
      </c>
      <c r="AN67" s="45">
        <f t="shared" si="15"/>
        <v>31780739.999999993</v>
      </c>
      <c r="AO67" s="45">
        <v>14366151</v>
      </c>
      <c r="AP67" s="119">
        <f t="shared" si="16"/>
        <v>299.59987583216656</v>
      </c>
      <c r="AQ67" s="119"/>
      <c r="AR67" s="119"/>
      <c r="AS67" s="119"/>
      <c r="AT67" s="179"/>
    </row>
    <row r="68" spans="1:46" ht="14.25" customHeight="1">
      <c r="A68" s="42">
        <v>30</v>
      </c>
      <c r="B68" s="43" t="s">
        <v>168</v>
      </c>
      <c r="C68" s="45">
        <v>13586356.999999998</v>
      </c>
      <c r="D68" s="45">
        <v>31484307</v>
      </c>
      <c r="E68" s="45">
        <v>39678988</v>
      </c>
      <c r="F68" s="45">
        <v>47614433.000000007</v>
      </c>
      <c r="G68" s="45">
        <v>12382419</v>
      </c>
      <c r="H68" s="45">
        <v>21460785.999999989</v>
      </c>
      <c r="I68" s="45">
        <v>24180221.999999996</v>
      </c>
      <c r="J68" s="45">
        <v>29373296</v>
      </c>
      <c r="K68" s="45">
        <v>12043050</v>
      </c>
      <c r="L68" s="45">
        <v>13501706</v>
      </c>
      <c r="M68" s="45">
        <f t="shared" si="10"/>
        <v>25544756</v>
      </c>
      <c r="N68" s="45">
        <v>6620337.9999999991</v>
      </c>
      <c r="O68" s="45">
        <f t="shared" si="11"/>
        <v>32165094</v>
      </c>
      <c r="P68" s="45">
        <v>7907417.0000000019</v>
      </c>
      <c r="Q68" s="45">
        <f t="shared" si="11"/>
        <v>40072511</v>
      </c>
      <c r="R68" s="45">
        <v>7122904</v>
      </c>
      <c r="S68" s="119">
        <f t="shared" si="12"/>
        <v>-40.854650607611866</v>
      </c>
      <c r="T68" s="119"/>
      <c r="U68" s="119"/>
      <c r="V68" s="119"/>
      <c r="W68" s="171"/>
      <c r="X68" s="42">
        <v>30</v>
      </c>
      <c r="Y68" s="78" t="s">
        <v>168</v>
      </c>
      <c r="Z68" s="45">
        <v>2270477.0000000005</v>
      </c>
      <c r="AA68" s="45">
        <v>5265294.0000000009</v>
      </c>
      <c r="AB68" s="45">
        <v>7106837.0000000019</v>
      </c>
      <c r="AC68" s="45">
        <v>9960642.0000000019</v>
      </c>
      <c r="AD68" s="45">
        <v>1600023.9999999995</v>
      </c>
      <c r="AE68" s="45">
        <v>4846524.9999999972</v>
      </c>
      <c r="AF68" s="45">
        <v>9290416.9999999981</v>
      </c>
      <c r="AG68" s="45">
        <v>11931522</v>
      </c>
      <c r="AH68" s="45">
        <v>2813374.0000000005</v>
      </c>
      <c r="AI68" s="45">
        <v>3349075</v>
      </c>
      <c r="AJ68" s="45">
        <f t="shared" si="13"/>
        <v>6162449</v>
      </c>
      <c r="AK68" s="45">
        <v>1598054.0000000002</v>
      </c>
      <c r="AL68" s="45">
        <f t="shared" si="14"/>
        <v>7760503</v>
      </c>
      <c r="AM68" s="45">
        <v>2705944</v>
      </c>
      <c r="AN68" s="45">
        <f t="shared" si="15"/>
        <v>10466447</v>
      </c>
      <c r="AO68" s="45">
        <v>4832926</v>
      </c>
      <c r="AP68" s="119">
        <f t="shared" si="16"/>
        <v>71.783986060864976</v>
      </c>
      <c r="AQ68" s="119"/>
      <c r="AR68" s="119"/>
      <c r="AS68" s="119"/>
      <c r="AT68" s="179"/>
    </row>
    <row r="69" spans="1:46" ht="14.25" customHeight="1">
      <c r="A69" s="42">
        <v>31</v>
      </c>
      <c r="B69" s="43" t="s">
        <v>169</v>
      </c>
      <c r="C69" s="45">
        <v>36370792</v>
      </c>
      <c r="D69" s="45">
        <v>92839222</v>
      </c>
      <c r="E69" s="45">
        <v>100543287</v>
      </c>
      <c r="F69" s="45">
        <v>121658928</v>
      </c>
      <c r="G69" s="45">
        <v>32748058</v>
      </c>
      <c r="H69" s="45">
        <v>65788129</v>
      </c>
      <c r="I69" s="45">
        <v>65788129</v>
      </c>
      <c r="J69" s="45">
        <v>101419306</v>
      </c>
      <c r="K69" s="45">
        <v>20536868</v>
      </c>
      <c r="L69" s="45">
        <v>6922731</v>
      </c>
      <c r="M69" s="45">
        <f t="shared" si="10"/>
        <v>27459599</v>
      </c>
      <c r="N69" s="45">
        <v>9411173</v>
      </c>
      <c r="O69" s="45">
        <f t="shared" si="11"/>
        <v>36870772</v>
      </c>
      <c r="P69" s="45">
        <v>11394674</v>
      </c>
      <c r="Q69" s="45">
        <f t="shared" si="11"/>
        <v>48265446</v>
      </c>
      <c r="R69" s="45"/>
      <c r="S69" s="119">
        <f t="shared" si="12"/>
        <v>-100</v>
      </c>
      <c r="T69" s="119"/>
      <c r="U69" s="119"/>
      <c r="V69" s="119"/>
      <c r="W69" s="171"/>
      <c r="X69" s="42">
        <v>31</v>
      </c>
      <c r="Y69" s="78" t="s">
        <v>169</v>
      </c>
      <c r="Z69" s="45">
        <v>2623091.0000000005</v>
      </c>
      <c r="AA69" s="45">
        <v>6965927</v>
      </c>
      <c r="AB69" s="45">
        <v>11703976</v>
      </c>
      <c r="AC69" s="45">
        <v>18561707.000000004</v>
      </c>
      <c r="AD69" s="45">
        <v>3141469</v>
      </c>
      <c r="AE69" s="45">
        <v>7836279</v>
      </c>
      <c r="AF69" s="45">
        <v>12699568</v>
      </c>
      <c r="AG69" s="45">
        <v>19915175.999999993</v>
      </c>
      <c r="AH69" s="45">
        <v>2791116</v>
      </c>
      <c r="AI69" s="45">
        <v>2981318.9999999991</v>
      </c>
      <c r="AJ69" s="45">
        <f t="shared" si="13"/>
        <v>5772434.9999999991</v>
      </c>
      <c r="AK69" s="45">
        <v>2193779</v>
      </c>
      <c r="AL69" s="45">
        <f t="shared" si="14"/>
        <v>7966213.9999999991</v>
      </c>
      <c r="AM69" s="45">
        <v>1401227.9999999998</v>
      </c>
      <c r="AN69" s="45">
        <f t="shared" si="15"/>
        <v>9367441.9999999981</v>
      </c>
      <c r="AO69" s="45">
        <v>2596046</v>
      </c>
      <c r="AP69" s="119">
        <f t="shared" si="16"/>
        <v>-6.9889606881261841</v>
      </c>
      <c r="AQ69" s="119"/>
      <c r="AR69" s="119"/>
      <c r="AS69" s="119"/>
      <c r="AT69" s="179"/>
    </row>
    <row r="70" spans="1:46" ht="14.25" customHeight="1">
      <c r="A70" s="42">
        <v>32</v>
      </c>
      <c r="B70" s="43" t="s">
        <v>79</v>
      </c>
      <c r="C70" s="45">
        <v>3952577.9999999986</v>
      </c>
      <c r="D70" s="45">
        <v>7094500.9999999981</v>
      </c>
      <c r="E70" s="45">
        <v>9479289.9999999981</v>
      </c>
      <c r="F70" s="45">
        <v>12113963.000000002</v>
      </c>
      <c r="G70" s="45">
        <v>3092773.0000000009</v>
      </c>
      <c r="H70" s="45">
        <v>18410138.000000004</v>
      </c>
      <c r="I70" s="45">
        <v>32310056.000000011</v>
      </c>
      <c r="J70" s="45">
        <v>34401587.999999993</v>
      </c>
      <c r="K70" s="45">
        <v>1823955</v>
      </c>
      <c r="L70" s="45">
        <v>1620287.0000000005</v>
      </c>
      <c r="M70" s="45">
        <f t="shared" si="10"/>
        <v>3444242.0000000005</v>
      </c>
      <c r="N70" s="45">
        <v>1636792</v>
      </c>
      <c r="O70" s="45">
        <f t="shared" si="11"/>
        <v>5081034</v>
      </c>
      <c r="P70" s="45">
        <v>1956484</v>
      </c>
      <c r="Q70" s="45">
        <f t="shared" si="11"/>
        <v>7037518</v>
      </c>
      <c r="R70" s="45">
        <v>1105253</v>
      </c>
      <c r="S70" s="119">
        <f t="shared" si="12"/>
        <v>-39.403494055500275</v>
      </c>
      <c r="T70" s="119"/>
      <c r="U70" s="119"/>
      <c r="V70" s="119"/>
      <c r="W70" s="171"/>
      <c r="X70" s="42">
        <v>32</v>
      </c>
      <c r="Y70" s="78" t="s">
        <v>79</v>
      </c>
      <c r="Z70" s="45">
        <v>7352759.0000000028</v>
      </c>
      <c r="AA70" s="45">
        <v>10035384.000000004</v>
      </c>
      <c r="AB70" s="45">
        <v>11142768.000000004</v>
      </c>
      <c r="AC70" s="45">
        <v>12938041</v>
      </c>
      <c r="AD70" s="45">
        <v>1882009.9999999998</v>
      </c>
      <c r="AE70" s="45">
        <v>3353138.0000000009</v>
      </c>
      <c r="AF70" s="45">
        <v>4261058</v>
      </c>
      <c r="AG70" s="45">
        <v>5846122.9999999944</v>
      </c>
      <c r="AH70" s="45">
        <v>1089784</v>
      </c>
      <c r="AI70" s="45">
        <v>1286162</v>
      </c>
      <c r="AJ70" s="45">
        <f t="shared" si="13"/>
        <v>2375946</v>
      </c>
      <c r="AK70" s="45">
        <v>1072988.9999999998</v>
      </c>
      <c r="AL70" s="45">
        <f t="shared" si="14"/>
        <v>3448935</v>
      </c>
      <c r="AM70" s="45">
        <v>1713989</v>
      </c>
      <c r="AN70" s="45">
        <f t="shared" si="15"/>
        <v>5162924</v>
      </c>
      <c r="AO70" s="45">
        <v>1243621</v>
      </c>
      <c r="AP70" s="119">
        <f t="shared" si="16"/>
        <v>14.116283593813094</v>
      </c>
      <c r="AQ70" s="119"/>
      <c r="AR70" s="119"/>
      <c r="AS70" s="119"/>
      <c r="AT70" s="179"/>
    </row>
    <row r="71" spans="1:46" ht="14.25" customHeight="1">
      <c r="A71" s="42">
        <v>33</v>
      </c>
      <c r="B71" s="43" t="s">
        <v>60</v>
      </c>
      <c r="C71" s="45">
        <v>11567035</v>
      </c>
      <c r="D71" s="45">
        <v>13236633</v>
      </c>
      <c r="E71" s="45">
        <v>28003392</v>
      </c>
      <c r="F71" s="45">
        <v>28003392</v>
      </c>
      <c r="G71" s="45">
        <v>29527483</v>
      </c>
      <c r="H71" s="45">
        <v>64242741</v>
      </c>
      <c r="I71" s="45">
        <v>90050424</v>
      </c>
      <c r="J71" s="45">
        <v>119501824</v>
      </c>
      <c r="K71" s="45"/>
      <c r="L71" s="45"/>
      <c r="M71" s="45" t="str">
        <f t="shared" si="10"/>
        <v/>
      </c>
      <c r="N71" s="45">
        <v>55666</v>
      </c>
      <c r="O71" s="45">
        <f t="shared" si="11"/>
        <v>55666</v>
      </c>
      <c r="P71" s="45">
        <v>10765379</v>
      </c>
      <c r="Q71" s="45">
        <f t="shared" si="11"/>
        <v>10821045</v>
      </c>
      <c r="R71" s="45"/>
      <c r="S71" s="119" t="str">
        <f t="shared" si="12"/>
        <v xml:space="preserve"> </v>
      </c>
      <c r="T71" s="119"/>
      <c r="U71" s="119"/>
      <c r="V71" s="119"/>
      <c r="W71" s="171"/>
      <c r="X71" s="42">
        <v>33</v>
      </c>
      <c r="Y71" s="78" t="s">
        <v>60</v>
      </c>
      <c r="Z71" s="45">
        <v>88302</v>
      </c>
      <c r="AA71" s="45">
        <v>153255</v>
      </c>
      <c r="AB71" s="45">
        <v>194213</v>
      </c>
      <c r="AC71" s="45">
        <v>328486.00000000006</v>
      </c>
      <c r="AD71" s="45">
        <v>436227</v>
      </c>
      <c r="AE71" s="45">
        <v>671052</v>
      </c>
      <c r="AF71" s="45">
        <v>1108499</v>
      </c>
      <c r="AG71" s="45">
        <v>1236932.0000000002</v>
      </c>
      <c r="AH71" s="45">
        <v>133564.99999999997</v>
      </c>
      <c r="AI71" s="45">
        <v>306606.00000000012</v>
      </c>
      <c r="AJ71" s="45">
        <f t="shared" si="13"/>
        <v>440171.00000000012</v>
      </c>
      <c r="AK71" s="45">
        <v>658483.00000000012</v>
      </c>
      <c r="AL71" s="45">
        <f t="shared" si="14"/>
        <v>1098654.0000000002</v>
      </c>
      <c r="AM71" s="45">
        <v>736321.00000000012</v>
      </c>
      <c r="AN71" s="45">
        <f t="shared" si="15"/>
        <v>1834975.0000000005</v>
      </c>
      <c r="AO71" s="45">
        <v>189612</v>
      </c>
      <c r="AP71" s="119">
        <f t="shared" si="16"/>
        <v>41.96234043349682</v>
      </c>
      <c r="AQ71" s="119"/>
      <c r="AR71" s="119"/>
      <c r="AS71" s="119"/>
      <c r="AT71" s="179"/>
    </row>
    <row r="72" spans="1:46" ht="14.25" customHeight="1">
      <c r="A72" s="42">
        <v>34</v>
      </c>
      <c r="B72" s="43" t="s">
        <v>170</v>
      </c>
      <c r="C72" s="45">
        <v>3817559</v>
      </c>
      <c r="D72" s="45">
        <v>8752125</v>
      </c>
      <c r="E72" s="45">
        <v>12379254</v>
      </c>
      <c r="F72" s="45">
        <v>14798088.000000004</v>
      </c>
      <c r="G72" s="45">
        <v>2896505</v>
      </c>
      <c r="H72" s="45">
        <v>20028822</v>
      </c>
      <c r="I72" s="45">
        <v>39229342.999999993</v>
      </c>
      <c r="J72" s="45">
        <v>60093290</v>
      </c>
      <c r="K72" s="45">
        <v>2276173</v>
      </c>
      <c r="L72" s="45">
        <v>2380744.9999999995</v>
      </c>
      <c r="M72" s="45">
        <f t="shared" si="10"/>
        <v>4656918</v>
      </c>
      <c r="N72" s="45">
        <v>2297255</v>
      </c>
      <c r="O72" s="45">
        <f t="shared" si="11"/>
        <v>6954173</v>
      </c>
      <c r="P72" s="45">
        <v>7859318.9999999991</v>
      </c>
      <c r="Q72" s="45">
        <f t="shared" si="11"/>
        <v>14813492</v>
      </c>
      <c r="R72" s="45">
        <v>8167943</v>
      </c>
      <c r="S72" s="119">
        <f t="shared" si="12"/>
        <v>258.84543925264029</v>
      </c>
      <c r="T72" s="119"/>
      <c r="U72" s="119"/>
      <c r="V72" s="119"/>
      <c r="W72" s="171"/>
      <c r="X72" s="42">
        <v>34</v>
      </c>
      <c r="Y72" s="78" t="s">
        <v>170</v>
      </c>
      <c r="Z72" s="45">
        <v>1713828.0000000002</v>
      </c>
      <c r="AA72" s="45">
        <v>3090476</v>
      </c>
      <c r="AB72" s="45">
        <v>4492707</v>
      </c>
      <c r="AC72" s="45">
        <v>6685733.9999999963</v>
      </c>
      <c r="AD72" s="45">
        <v>1808174.9999999995</v>
      </c>
      <c r="AE72" s="45">
        <v>4883951.9999999981</v>
      </c>
      <c r="AF72" s="45">
        <v>6206708.0000000009</v>
      </c>
      <c r="AG72" s="45">
        <v>11307122.999999996</v>
      </c>
      <c r="AH72" s="45">
        <v>1388903.0000000002</v>
      </c>
      <c r="AI72" s="45">
        <v>2595150</v>
      </c>
      <c r="AJ72" s="45">
        <f t="shared" si="13"/>
        <v>3984053</v>
      </c>
      <c r="AK72" s="45">
        <v>3109813.9999999991</v>
      </c>
      <c r="AL72" s="45">
        <f t="shared" si="14"/>
        <v>7093866.9999999991</v>
      </c>
      <c r="AM72" s="45">
        <v>3285745</v>
      </c>
      <c r="AN72" s="45">
        <f t="shared" si="15"/>
        <v>10379612</v>
      </c>
      <c r="AO72" s="45">
        <v>1766629</v>
      </c>
      <c r="AP72" s="119">
        <f t="shared" si="16"/>
        <v>27.19599568868378</v>
      </c>
      <c r="AQ72" s="119"/>
      <c r="AR72" s="119"/>
      <c r="AS72" s="119"/>
      <c r="AT72" s="179"/>
    </row>
    <row r="73" spans="1:46" ht="14.25" customHeight="1">
      <c r="A73" s="42">
        <v>35</v>
      </c>
      <c r="B73" s="43" t="s">
        <v>171</v>
      </c>
      <c r="C73" s="45"/>
      <c r="D73" s="45"/>
      <c r="E73" s="45"/>
      <c r="F73" s="45"/>
      <c r="G73" s="45">
        <v>41037</v>
      </c>
      <c r="H73" s="45">
        <v>41037</v>
      </c>
      <c r="I73" s="45">
        <v>89671</v>
      </c>
      <c r="J73" s="45">
        <v>89671</v>
      </c>
      <c r="K73" s="45"/>
      <c r="L73" s="45"/>
      <c r="M73" s="45" t="str">
        <f t="shared" si="10"/>
        <v/>
      </c>
      <c r="N73" s="45">
        <v>49919</v>
      </c>
      <c r="O73" s="45">
        <f t="shared" si="11"/>
        <v>49919</v>
      </c>
      <c r="P73" s="45"/>
      <c r="Q73" s="45">
        <f t="shared" si="11"/>
        <v>49919</v>
      </c>
      <c r="R73" s="45"/>
      <c r="S73" s="119" t="str">
        <f t="shared" si="12"/>
        <v xml:space="preserve"> </v>
      </c>
      <c r="T73" s="119"/>
      <c r="U73" s="119"/>
      <c r="V73" s="119"/>
      <c r="W73" s="171"/>
      <c r="X73" s="42">
        <v>35</v>
      </c>
      <c r="Y73" s="78" t="s">
        <v>171</v>
      </c>
      <c r="Z73" s="45">
        <v>347346</v>
      </c>
      <c r="AA73" s="45">
        <v>725877</v>
      </c>
      <c r="AB73" s="45">
        <v>768351</v>
      </c>
      <c r="AC73" s="45">
        <v>885334</v>
      </c>
      <c r="AD73" s="45">
        <v>42017</v>
      </c>
      <c r="AE73" s="45">
        <v>140522</v>
      </c>
      <c r="AF73" s="45">
        <v>161059</v>
      </c>
      <c r="AG73" s="45">
        <v>181447.00000000003</v>
      </c>
      <c r="AH73" s="45">
        <v>153863</v>
      </c>
      <c r="AI73" s="45">
        <v>3805</v>
      </c>
      <c r="AJ73" s="45">
        <f t="shared" si="13"/>
        <v>157668</v>
      </c>
      <c r="AK73" s="45">
        <v>4635</v>
      </c>
      <c r="AL73" s="45">
        <f t="shared" si="14"/>
        <v>162303</v>
      </c>
      <c r="AM73" s="45">
        <v>42679</v>
      </c>
      <c r="AN73" s="45">
        <f t="shared" si="15"/>
        <v>204982</v>
      </c>
      <c r="AO73" s="45">
        <v>50700</v>
      </c>
      <c r="AP73" s="119">
        <f t="shared" si="16"/>
        <v>-67.048608177404574</v>
      </c>
      <c r="AQ73" s="119"/>
      <c r="AR73" s="119"/>
      <c r="AS73" s="119"/>
      <c r="AT73" s="179"/>
    </row>
    <row r="74" spans="1:46" ht="14.25" customHeight="1">
      <c r="A74" s="42">
        <v>36</v>
      </c>
      <c r="B74" s="43" t="s">
        <v>172</v>
      </c>
      <c r="C74" s="45">
        <v>437642</v>
      </c>
      <c r="D74" s="45">
        <v>2250630</v>
      </c>
      <c r="E74" s="45">
        <v>3281755</v>
      </c>
      <c r="F74" s="45">
        <v>3972116.0000000005</v>
      </c>
      <c r="G74" s="45">
        <v>192455</v>
      </c>
      <c r="H74" s="45">
        <v>2148603</v>
      </c>
      <c r="I74" s="45">
        <v>2245153</v>
      </c>
      <c r="J74" s="45">
        <v>3318172.0000000005</v>
      </c>
      <c r="K74" s="45">
        <v>590482</v>
      </c>
      <c r="L74" s="45">
        <v>1677459</v>
      </c>
      <c r="M74" s="45">
        <f t="shared" si="10"/>
        <v>2267941</v>
      </c>
      <c r="N74" s="45"/>
      <c r="O74" s="45">
        <f t="shared" si="11"/>
        <v>2267941</v>
      </c>
      <c r="P74" s="45">
        <v>1644874</v>
      </c>
      <c r="Q74" s="45">
        <f t="shared" si="11"/>
        <v>3912815</v>
      </c>
      <c r="R74" s="45">
        <v>202722</v>
      </c>
      <c r="S74" s="119">
        <f t="shared" si="12"/>
        <v>-65.668386165878047</v>
      </c>
      <c r="T74" s="119"/>
      <c r="U74" s="119"/>
      <c r="V74" s="119"/>
      <c r="W74" s="171"/>
      <c r="X74" s="42">
        <v>36</v>
      </c>
      <c r="Y74" s="78" t="s">
        <v>172</v>
      </c>
      <c r="Z74" s="45">
        <v>244423</v>
      </c>
      <c r="AA74" s="45">
        <v>244423</v>
      </c>
      <c r="AB74" s="45">
        <v>244423</v>
      </c>
      <c r="AC74" s="45">
        <v>340506</v>
      </c>
      <c r="AD74" s="45"/>
      <c r="AE74" s="45">
        <v>1152</v>
      </c>
      <c r="AF74" s="45">
        <v>1152</v>
      </c>
      <c r="AG74" s="45">
        <v>128613.99999999999</v>
      </c>
      <c r="AH74" s="45">
        <v>235815</v>
      </c>
      <c r="AI74" s="45">
        <v>84284</v>
      </c>
      <c r="AJ74" s="45">
        <f t="shared" si="13"/>
        <v>320099</v>
      </c>
      <c r="AK74" s="45">
        <v>38362</v>
      </c>
      <c r="AL74" s="45">
        <f t="shared" si="14"/>
        <v>358461</v>
      </c>
      <c r="AM74" s="45">
        <v>361304</v>
      </c>
      <c r="AN74" s="45">
        <f t="shared" si="15"/>
        <v>719765</v>
      </c>
      <c r="AO74" s="45"/>
      <c r="AP74" s="119">
        <f t="shared" si="16"/>
        <v>-100</v>
      </c>
      <c r="AQ74" s="119"/>
      <c r="AR74" s="119"/>
      <c r="AS74" s="119"/>
      <c r="AT74" s="179"/>
    </row>
    <row r="75" spans="1:46" ht="14.25" customHeight="1">
      <c r="A75" s="42">
        <v>37</v>
      </c>
      <c r="B75" s="43" t="s">
        <v>173</v>
      </c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 t="str">
        <f t="shared" si="10"/>
        <v/>
      </c>
      <c r="N75" s="45"/>
      <c r="O75" s="45" t="str">
        <f t="shared" si="11"/>
        <v xml:space="preserve"> </v>
      </c>
      <c r="P75" s="45"/>
      <c r="Q75" s="45" t="str">
        <f t="shared" si="11"/>
        <v xml:space="preserve"> </v>
      </c>
      <c r="R75" s="45"/>
      <c r="S75" s="119" t="str">
        <f t="shared" si="12"/>
        <v xml:space="preserve"> </v>
      </c>
      <c r="T75" s="119"/>
      <c r="U75" s="119"/>
      <c r="V75" s="119"/>
      <c r="W75" s="171"/>
      <c r="X75" s="42">
        <v>37</v>
      </c>
      <c r="Y75" s="78" t="s">
        <v>173</v>
      </c>
      <c r="Z75" s="45">
        <v>7985</v>
      </c>
      <c r="AA75" s="45">
        <v>186176</v>
      </c>
      <c r="AB75" s="45">
        <v>188190</v>
      </c>
      <c r="AC75" s="45">
        <v>205935</v>
      </c>
      <c r="AD75" s="45">
        <v>5000</v>
      </c>
      <c r="AE75" s="45">
        <v>5000</v>
      </c>
      <c r="AF75" s="45">
        <v>52453.999999999993</v>
      </c>
      <c r="AG75" s="45">
        <v>430400</v>
      </c>
      <c r="AH75" s="45">
        <v>2212</v>
      </c>
      <c r="AI75" s="45">
        <v>929268</v>
      </c>
      <c r="AJ75" s="45">
        <f t="shared" si="13"/>
        <v>931480</v>
      </c>
      <c r="AK75" s="45">
        <v>233679</v>
      </c>
      <c r="AL75" s="45">
        <f t="shared" si="14"/>
        <v>1165159</v>
      </c>
      <c r="AM75" s="45">
        <v>45768</v>
      </c>
      <c r="AN75" s="45">
        <f t="shared" si="15"/>
        <v>1210927</v>
      </c>
      <c r="AO75" s="45"/>
      <c r="AP75" s="119">
        <f t="shared" si="16"/>
        <v>-100</v>
      </c>
      <c r="AQ75" s="119"/>
      <c r="AR75" s="119"/>
      <c r="AS75" s="119"/>
      <c r="AT75" s="179"/>
    </row>
    <row r="76" spans="1:46" ht="14.25" customHeight="1">
      <c r="A76" s="42">
        <v>38</v>
      </c>
      <c r="B76" s="43" t="s">
        <v>174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 t="str">
        <f t="shared" si="10"/>
        <v/>
      </c>
      <c r="N76" s="45"/>
      <c r="O76" s="45" t="str">
        <f t="shared" si="11"/>
        <v xml:space="preserve"> </v>
      </c>
      <c r="P76" s="45"/>
      <c r="Q76" s="45" t="str">
        <f t="shared" si="11"/>
        <v xml:space="preserve"> </v>
      </c>
      <c r="R76" s="45"/>
      <c r="S76" s="119" t="str">
        <f t="shared" si="12"/>
        <v xml:space="preserve"> </v>
      </c>
      <c r="T76" s="119"/>
      <c r="U76" s="119"/>
      <c r="V76" s="119"/>
      <c r="W76" s="171"/>
      <c r="X76" s="42">
        <v>38</v>
      </c>
      <c r="Y76" s="78" t="s">
        <v>174</v>
      </c>
      <c r="Z76" s="45">
        <v>122605</v>
      </c>
      <c r="AA76" s="45">
        <v>231424</v>
      </c>
      <c r="AB76" s="45">
        <v>314591</v>
      </c>
      <c r="AC76" s="45">
        <v>373301.99999999994</v>
      </c>
      <c r="AD76" s="45">
        <v>49764</v>
      </c>
      <c r="AE76" s="45">
        <v>103932.99999999999</v>
      </c>
      <c r="AF76" s="45">
        <v>117530.99999999999</v>
      </c>
      <c r="AG76" s="45">
        <v>177288</v>
      </c>
      <c r="AH76" s="45">
        <v>65215</v>
      </c>
      <c r="AI76" s="45">
        <v>18162.999999999996</v>
      </c>
      <c r="AJ76" s="45">
        <f t="shared" si="13"/>
        <v>83378</v>
      </c>
      <c r="AK76" s="45">
        <v>16280</v>
      </c>
      <c r="AL76" s="45">
        <f t="shared" si="14"/>
        <v>99658</v>
      </c>
      <c r="AM76" s="45">
        <v>39520</v>
      </c>
      <c r="AN76" s="45">
        <f t="shared" si="15"/>
        <v>139178</v>
      </c>
      <c r="AO76" s="45">
        <v>159486</v>
      </c>
      <c r="AP76" s="119">
        <f t="shared" si="16"/>
        <v>144.55416698612282</v>
      </c>
      <c r="AQ76" s="119"/>
      <c r="AR76" s="119"/>
      <c r="AS76" s="119"/>
      <c r="AT76" s="179"/>
    </row>
    <row r="77" spans="1:46" ht="14.25" customHeight="1">
      <c r="A77" s="42">
        <v>39</v>
      </c>
      <c r="B77" s="43" t="s">
        <v>175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 t="str">
        <f t="shared" si="10"/>
        <v/>
      </c>
      <c r="N77" s="45"/>
      <c r="O77" s="45" t="str">
        <f t="shared" si="11"/>
        <v xml:space="preserve"> </v>
      </c>
      <c r="P77" s="45"/>
      <c r="Q77" s="45" t="str">
        <f t="shared" si="11"/>
        <v xml:space="preserve"> </v>
      </c>
      <c r="R77" s="45"/>
      <c r="S77" s="119" t="str">
        <f t="shared" si="12"/>
        <v xml:space="preserve"> </v>
      </c>
      <c r="T77" s="119"/>
      <c r="U77" s="119"/>
      <c r="V77" s="119"/>
      <c r="W77" s="171"/>
      <c r="X77" s="42">
        <v>39</v>
      </c>
      <c r="Y77" s="78" t="s">
        <v>175</v>
      </c>
      <c r="Z77" s="45"/>
      <c r="AA77" s="45"/>
      <c r="AB77" s="45">
        <v>2069</v>
      </c>
      <c r="AC77" s="45">
        <v>124720</v>
      </c>
      <c r="AD77" s="45"/>
      <c r="AE77" s="45"/>
      <c r="AF77" s="45">
        <v>47000</v>
      </c>
      <c r="AG77" s="45">
        <v>47000</v>
      </c>
      <c r="AH77" s="45">
        <v>22600</v>
      </c>
      <c r="AI77" s="45"/>
      <c r="AJ77" s="45">
        <f t="shared" si="13"/>
        <v>22600</v>
      </c>
      <c r="AK77" s="45"/>
      <c r="AL77" s="45">
        <f t="shared" si="14"/>
        <v>22600</v>
      </c>
      <c r="AM77" s="45">
        <v>6500</v>
      </c>
      <c r="AN77" s="45">
        <f t="shared" si="15"/>
        <v>29100</v>
      </c>
      <c r="AO77" s="45"/>
      <c r="AP77" s="119">
        <f t="shared" si="16"/>
        <v>-100</v>
      </c>
      <c r="AQ77" s="119"/>
      <c r="AR77" s="119"/>
      <c r="AS77" s="119"/>
      <c r="AT77" s="179"/>
    </row>
    <row r="78" spans="1:46" ht="14.25" customHeight="1">
      <c r="A78" s="42">
        <v>40</v>
      </c>
      <c r="B78" s="43" t="s">
        <v>176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 t="str">
        <f t="shared" si="10"/>
        <v/>
      </c>
      <c r="N78" s="45"/>
      <c r="O78" s="45" t="str">
        <f t="shared" si="11"/>
        <v xml:space="preserve"> </v>
      </c>
      <c r="P78" s="45"/>
      <c r="Q78" s="45" t="str">
        <f t="shared" si="11"/>
        <v xml:space="preserve"> </v>
      </c>
      <c r="R78" s="45"/>
      <c r="S78" s="119" t="str">
        <f t="shared" si="12"/>
        <v xml:space="preserve"> </v>
      </c>
      <c r="T78" s="119"/>
      <c r="U78" s="119"/>
      <c r="V78" s="119"/>
      <c r="W78" s="171"/>
      <c r="X78" s="42">
        <v>40</v>
      </c>
      <c r="Y78" s="78" t="s">
        <v>176</v>
      </c>
      <c r="Z78" s="45"/>
      <c r="AA78" s="45">
        <v>7925</v>
      </c>
      <c r="AB78" s="45">
        <v>7925</v>
      </c>
      <c r="AC78" s="45">
        <v>7925</v>
      </c>
      <c r="AD78" s="45"/>
      <c r="AE78" s="45">
        <v>5196</v>
      </c>
      <c r="AF78" s="45">
        <v>5196</v>
      </c>
      <c r="AG78" s="45">
        <v>6541</v>
      </c>
      <c r="AH78" s="45">
        <v>9517</v>
      </c>
      <c r="AI78" s="45"/>
      <c r="AJ78" s="45">
        <f t="shared" si="13"/>
        <v>9517</v>
      </c>
      <c r="AK78" s="45">
        <v>131092</v>
      </c>
      <c r="AL78" s="45">
        <f t="shared" si="14"/>
        <v>140609</v>
      </c>
      <c r="AM78" s="45"/>
      <c r="AN78" s="45">
        <f t="shared" si="15"/>
        <v>140609</v>
      </c>
      <c r="AO78" s="45">
        <v>3400</v>
      </c>
      <c r="AP78" s="119">
        <f t="shared" si="16"/>
        <v>-64.274456236208891</v>
      </c>
      <c r="AQ78" s="119"/>
      <c r="AR78" s="119"/>
      <c r="AS78" s="119"/>
      <c r="AT78" s="179"/>
    </row>
    <row r="79" spans="1:46" ht="14.25" customHeight="1">
      <c r="A79" s="42">
        <v>41</v>
      </c>
      <c r="B79" s="43" t="s">
        <v>177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 t="str">
        <f t="shared" si="10"/>
        <v/>
      </c>
      <c r="N79" s="45"/>
      <c r="O79" s="45" t="str">
        <f t="shared" si="11"/>
        <v xml:space="preserve"> </v>
      </c>
      <c r="P79" s="45"/>
      <c r="Q79" s="45" t="str">
        <f t="shared" si="11"/>
        <v xml:space="preserve"> </v>
      </c>
      <c r="R79" s="45"/>
      <c r="S79" s="119" t="str">
        <f t="shared" si="12"/>
        <v xml:space="preserve"> </v>
      </c>
      <c r="T79" s="119"/>
      <c r="U79" s="119"/>
      <c r="V79" s="119"/>
      <c r="W79" s="171"/>
      <c r="X79" s="42">
        <v>41</v>
      </c>
      <c r="Y79" s="78" t="s">
        <v>177</v>
      </c>
      <c r="Z79" s="45"/>
      <c r="AA79" s="45">
        <v>50253</v>
      </c>
      <c r="AB79" s="45">
        <v>60856</v>
      </c>
      <c r="AC79" s="45">
        <v>83840.000000000015</v>
      </c>
      <c r="AD79" s="45">
        <v>32062</v>
      </c>
      <c r="AE79" s="45">
        <v>32062</v>
      </c>
      <c r="AF79" s="45">
        <v>32062</v>
      </c>
      <c r="AG79" s="45">
        <v>32062</v>
      </c>
      <c r="AH79" s="45">
        <v>4944</v>
      </c>
      <c r="AI79" s="45">
        <v>3384</v>
      </c>
      <c r="AJ79" s="45">
        <f t="shared" si="13"/>
        <v>8328</v>
      </c>
      <c r="AK79" s="45"/>
      <c r="AL79" s="45">
        <f t="shared" si="14"/>
        <v>8328</v>
      </c>
      <c r="AM79" s="45">
        <v>14379</v>
      </c>
      <c r="AN79" s="45">
        <f t="shared" si="15"/>
        <v>22707</v>
      </c>
      <c r="AO79" s="45"/>
      <c r="AP79" s="119">
        <f t="shared" si="16"/>
        <v>-100</v>
      </c>
      <c r="AQ79" s="119"/>
      <c r="AR79" s="119"/>
      <c r="AS79" s="119"/>
      <c r="AT79" s="179"/>
    </row>
    <row r="80" spans="1:46" ht="14.25" customHeight="1">
      <c r="A80" s="42">
        <v>42</v>
      </c>
      <c r="B80" s="43" t="s">
        <v>178</v>
      </c>
      <c r="C80" s="45">
        <v>152732</v>
      </c>
      <c r="D80" s="45">
        <v>405332</v>
      </c>
      <c r="E80" s="45">
        <v>591783</v>
      </c>
      <c r="F80" s="45">
        <v>597351</v>
      </c>
      <c r="G80" s="45">
        <v>176837</v>
      </c>
      <c r="H80" s="45">
        <v>320853</v>
      </c>
      <c r="I80" s="45">
        <v>743102</v>
      </c>
      <c r="J80" s="45">
        <v>765966</v>
      </c>
      <c r="K80" s="45">
        <v>222988</v>
      </c>
      <c r="L80" s="45">
        <v>338348</v>
      </c>
      <c r="M80" s="45">
        <f t="shared" si="10"/>
        <v>561336</v>
      </c>
      <c r="N80" s="45">
        <v>217579.99999999997</v>
      </c>
      <c r="O80" s="45">
        <f t="shared" si="11"/>
        <v>778916</v>
      </c>
      <c r="P80" s="45">
        <v>477547</v>
      </c>
      <c r="Q80" s="45">
        <f t="shared" si="11"/>
        <v>1256463</v>
      </c>
      <c r="R80" s="45">
        <v>11235</v>
      </c>
      <c r="S80" s="119">
        <f t="shared" si="12"/>
        <v>-94.961612284069105</v>
      </c>
      <c r="T80" s="119"/>
      <c r="U80" s="119"/>
      <c r="V80" s="119"/>
      <c r="W80" s="171"/>
      <c r="X80" s="42">
        <v>42</v>
      </c>
      <c r="Y80" s="78" t="s">
        <v>178</v>
      </c>
      <c r="Z80" s="45">
        <v>284937</v>
      </c>
      <c r="AA80" s="45">
        <v>417277</v>
      </c>
      <c r="AB80" s="45">
        <v>540846</v>
      </c>
      <c r="AC80" s="45">
        <v>740444.00000000023</v>
      </c>
      <c r="AD80" s="45">
        <v>243243.00000000003</v>
      </c>
      <c r="AE80" s="45">
        <v>526242.00000000023</v>
      </c>
      <c r="AF80" s="45">
        <v>678023.00000000023</v>
      </c>
      <c r="AG80" s="45">
        <v>1141053.9999999998</v>
      </c>
      <c r="AH80" s="45">
        <v>307807.99999999988</v>
      </c>
      <c r="AI80" s="45">
        <v>1118506</v>
      </c>
      <c r="AJ80" s="45">
        <f t="shared" si="13"/>
        <v>1426314</v>
      </c>
      <c r="AK80" s="45">
        <v>86275</v>
      </c>
      <c r="AL80" s="45">
        <f t="shared" si="14"/>
        <v>1512589</v>
      </c>
      <c r="AM80" s="45">
        <v>443583.00000000012</v>
      </c>
      <c r="AN80" s="45">
        <f t="shared" si="15"/>
        <v>1956172</v>
      </c>
      <c r="AO80" s="45">
        <v>238421</v>
      </c>
      <c r="AP80" s="119">
        <f t="shared" si="16"/>
        <v>-22.542299095540059</v>
      </c>
      <c r="AQ80" s="119"/>
      <c r="AR80" s="119"/>
      <c r="AS80" s="119"/>
      <c r="AT80" s="179"/>
    </row>
    <row r="81" spans="1:46" ht="14.25" customHeight="1">
      <c r="A81" s="42">
        <v>43</v>
      </c>
      <c r="B81" s="43" t="s">
        <v>179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 t="str">
        <f t="shared" si="10"/>
        <v/>
      </c>
      <c r="N81" s="45"/>
      <c r="O81" s="45" t="str">
        <f t="shared" si="11"/>
        <v xml:space="preserve"> </v>
      </c>
      <c r="P81" s="45"/>
      <c r="Q81" s="45" t="str">
        <f t="shared" si="11"/>
        <v xml:space="preserve"> </v>
      </c>
      <c r="R81" s="45"/>
      <c r="S81" s="119" t="str">
        <f t="shared" si="12"/>
        <v xml:space="preserve"> </v>
      </c>
      <c r="T81" s="119"/>
      <c r="U81" s="119"/>
      <c r="V81" s="119"/>
      <c r="W81" s="171"/>
      <c r="X81" s="42">
        <v>43</v>
      </c>
      <c r="Y81" s="78" t="s">
        <v>179</v>
      </c>
      <c r="Z81" s="45">
        <v>1053</v>
      </c>
      <c r="AA81" s="45">
        <v>2203</v>
      </c>
      <c r="AB81" s="45">
        <v>5131</v>
      </c>
      <c r="AC81" s="45">
        <v>5131</v>
      </c>
      <c r="AD81" s="45">
        <v>3000</v>
      </c>
      <c r="AE81" s="45">
        <v>4500</v>
      </c>
      <c r="AF81" s="45">
        <v>4500</v>
      </c>
      <c r="AG81" s="45">
        <v>4500</v>
      </c>
      <c r="AH81" s="45">
        <v>2980</v>
      </c>
      <c r="AI81" s="45"/>
      <c r="AJ81" s="45">
        <f t="shared" si="13"/>
        <v>2980</v>
      </c>
      <c r="AK81" s="45">
        <v>4565</v>
      </c>
      <c r="AL81" s="45">
        <f t="shared" si="14"/>
        <v>7545</v>
      </c>
      <c r="AM81" s="45">
        <v>2958</v>
      </c>
      <c r="AN81" s="45">
        <f t="shared" si="15"/>
        <v>10503</v>
      </c>
      <c r="AO81" s="45"/>
      <c r="AP81" s="119">
        <f t="shared" si="16"/>
        <v>-100</v>
      </c>
      <c r="AQ81" s="119"/>
      <c r="AR81" s="119"/>
      <c r="AS81" s="119"/>
      <c r="AT81" s="179"/>
    </row>
    <row r="82" spans="1:46" ht="14.25" customHeight="1">
      <c r="A82" s="42">
        <v>44</v>
      </c>
      <c r="B82" s="43" t="s">
        <v>180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 t="str">
        <f t="shared" si="10"/>
        <v/>
      </c>
      <c r="N82" s="45"/>
      <c r="O82" s="45" t="str">
        <f t="shared" si="11"/>
        <v xml:space="preserve"> </v>
      </c>
      <c r="P82" s="45"/>
      <c r="Q82" s="45" t="str">
        <f t="shared" si="11"/>
        <v xml:space="preserve"> </v>
      </c>
      <c r="R82" s="45"/>
      <c r="S82" s="119" t="str">
        <f t="shared" si="12"/>
        <v xml:space="preserve"> </v>
      </c>
      <c r="T82" s="119"/>
      <c r="U82" s="119"/>
      <c r="V82" s="119"/>
      <c r="W82" s="171"/>
      <c r="X82" s="42">
        <v>44</v>
      </c>
      <c r="Y82" s="78" t="s">
        <v>180</v>
      </c>
      <c r="Z82" s="45"/>
      <c r="AA82" s="45">
        <v>1432</v>
      </c>
      <c r="AB82" s="45">
        <v>3753</v>
      </c>
      <c r="AC82" s="45">
        <v>38773</v>
      </c>
      <c r="AD82" s="45">
        <v>6516</v>
      </c>
      <c r="AE82" s="45">
        <v>6516</v>
      </c>
      <c r="AF82" s="45">
        <v>10966</v>
      </c>
      <c r="AG82" s="45">
        <v>10966</v>
      </c>
      <c r="AH82" s="45">
        <v>10980</v>
      </c>
      <c r="AI82" s="45">
        <v>1990</v>
      </c>
      <c r="AJ82" s="45">
        <f t="shared" si="13"/>
        <v>12970</v>
      </c>
      <c r="AK82" s="45"/>
      <c r="AL82" s="45">
        <f t="shared" si="14"/>
        <v>12970</v>
      </c>
      <c r="AM82" s="45">
        <v>38440</v>
      </c>
      <c r="AN82" s="45">
        <f t="shared" si="15"/>
        <v>51410</v>
      </c>
      <c r="AO82" s="45">
        <v>24036</v>
      </c>
      <c r="AP82" s="119">
        <f t="shared" si="16"/>
        <v>118.90710382513663</v>
      </c>
      <c r="AQ82" s="119"/>
      <c r="AR82" s="119"/>
      <c r="AS82" s="119"/>
      <c r="AT82" s="179"/>
    </row>
    <row r="83" spans="1:46" ht="14.25" customHeight="1">
      <c r="A83" s="42">
        <v>45</v>
      </c>
      <c r="B83" s="43" t="s">
        <v>181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 t="str">
        <f t="shared" si="10"/>
        <v/>
      </c>
      <c r="N83" s="45"/>
      <c r="O83" s="45" t="str">
        <f t="shared" si="11"/>
        <v xml:space="preserve"> </v>
      </c>
      <c r="P83" s="45"/>
      <c r="Q83" s="45" t="str">
        <f t="shared" si="11"/>
        <v xml:space="preserve"> </v>
      </c>
      <c r="R83" s="45"/>
      <c r="S83" s="119" t="str">
        <f t="shared" si="12"/>
        <v xml:space="preserve"> </v>
      </c>
      <c r="T83" s="119"/>
      <c r="U83" s="119"/>
      <c r="V83" s="119"/>
      <c r="W83" s="171"/>
      <c r="X83" s="42">
        <v>45</v>
      </c>
      <c r="Y83" s="78" t="s">
        <v>181</v>
      </c>
      <c r="Z83" s="45">
        <v>51300</v>
      </c>
      <c r="AA83" s="45">
        <v>60922</v>
      </c>
      <c r="AB83" s="45">
        <v>75270</v>
      </c>
      <c r="AC83" s="45">
        <v>121353</v>
      </c>
      <c r="AD83" s="45">
        <v>6000</v>
      </c>
      <c r="AE83" s="45">
        <v>6000</v>
      </c>
      <c r="AF83" s="45">
        <v>6000</v>
      </c>
      <c r="AG83" s="45">
        <v>74420</v>
      </c>
      <c r="AH83" s="45">
        <v>13955</v>
      </c>
      <c r="AI83" s="45">
        <v>2231</v>
      </c>
      <c r="AJ83" s="45">
        <f t="shared" si="13"/>
        <v>16186</v>
      </c>
      <c r="AK83" s="45">
        <v>2100</v>
      </c>
      <c r="AL83" s="45">
        <f t="shared" si="14"/>
        <v>18286</v>
      </c>
      <c r="AM83" s="45">
        <v>469098</v>
      </c>
      <c r="AN83" s="45">
        <f t="shared" si="15"/>
        <v>487384</v>
      </c>
      <c r="AO83" s="45">
        <v>5210</v>
      </c>
      <c r="AP83" s="119">
        <f t="shared" si="16"/>
        <v>-62.665711214618412</v>
      </c>
      <c r="AQ83" s="119"/>
      <c r="AR83" s="119"/>
      <c r="AS83" s="119"/>
      <c r="AT83" s="179"/>
    </row>
    <row r="84" spans="1:46" ht="14.25" customHeight="1">
      <c r="A84" s="42">
        <v>46</v>
      </c>
      <c r="B84" s="43" t="s">
        <v>182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 t="str">
        <f t="shared" si="10"/>
        <v/>
      </c>
      <c r="N84" s="45"/>
      <c r="O84" s="45" t="str">
        <f t="shared" si="11"/>
        <v xml:space="preserve"> </v>
      </c>
      <c r="P84" s="45"/>
      <c r="Q84" s="45" t="str">
        <f t="shared" si="11"/>
        <v xml:space="preserve"> </v>
      </c>
      <c r="R84" s="45"/>
      <c r="S84" s="119" t="str">
        <f t="shared" si="12"/>
        <v xml:space="preserve"> </v>
      </c>
      <c r="T84" s="119"/>
      <c r="U84" s="119"/>
      <c r="V84" s="119"/>
      <c r="W84" s="171"/>
      <c r="X84" s="42">
        <v>46</v>
      </c>
      <c r="Y84" s="78" t="s">
        <v>182</v>
      </c>
      <c r="Z84" s="45">
        <v>1327</v>
      </c>
      <c r="AA84" s="45">
        <v>67622</v>
      </c>
      <c r="AB84" s="45">
        <v>70759</v>
      </c>
      <c r="AC84" s="45">
        <v>72175</v>
      </c>
      <c r="AD84" s="45">
        <v>40291</v>
      </c>
      <c r="AE84" s="45">
        <v>42891</v>
      </c>
      <c r="AF84" s="45">
        <v>42891</v>
      </c>
      <c r="AG84" s="45">
        <v>50245.999999999993</v>
      </c>
      <c r="AH84" s="45"/>
      <c r="AI84" s="45"/>
      <c r="AJ84" s="45" t="str">
        <f t="shared" si="13"/>
        <v/>
      </c>
      <c r="AK84" s="45"/>
      <c r="AL84" s="45" t="str">
        <f t="shared" si="14"/>
        <v xml:space="preserve"> </v>
      </c>
      <c r="AM84" s="45">
        <v>48998</v>
      </c>
      <c r="AN84" s="45">
        <f t="shared" si="15"/>
        <v>48998</v>
      </c>
      <c r="AO84" s="45"/>
      <c r="AP84" s="119" t="str">
        <f t="shared" si="16"/>
        <v xml:space="preserve"> </v>
      </c>
      <c r="AQ84" s="119"/>
      <c r="AR84" s="119"/>
      <c r="AS84" s="119"/>
      <c r="AT84" s="179"/>
    </row>
    <row r="85" spans="1:46" ht="14.25" customHeight="1">
      <c r="A85" s="42">
        <v>47</v>
      </c>
      <c r="B85" s="43" t="s">
        <v>183</v>
      </c>
      <c r="C85" s="45"/>
      <c r="D85" s="45"/>
      <c r="E85" s="45"/>
      <c r="F85" s="45"/>
      <c r="G85" s="45"/>
      <c r="H85" s="45"/>
      <c r="I85" s="45"/>
      <c r="J85" s="45"/>
      <c r="K85" s="45"/>
      <c r="L85" s="45">
        <v>2820</v>
      </c>
      <c r="M85" s="45">
        <f t="shared" si="10"/>
        <v>2820</v>
      </c>
      <c r="N85" s="45"/>
      <c r="O85" s="45">
        <f t="shared" si="11"/>
        <v>2820</v>
      </c>
      <c r="P85" s="45"/>
      <c r="Q85" s="45">
        <f t="shared" si="11"/>
        <v>2820</v>
      </c>
      <c r="R85" s="45"/>
      <c r="S85" s="119" t="str">
        <f t="shared" si="12"/>
        <v xml:space="preserve"> </v>
      </c>
      <c r="T85" s="119"/>
      <c r="U85" s="119"/>
      <c r="V85" s="119"/>
      <c r="W85" s="171"/>
      <c r="X85" s="42">
        <v>47</v>
      </c>
      <c r="Y85" s="78" t="s">
        <v>183</v>
      </c>
      <c r="Z85" s="45"/>
      <c r="AA85" s="45"/>
      <c r="AB85" s="45"/>
      <c r="AC85" s="45"/>
      <c r="AD85" s="45">
        <v>1681</v>
      </c>
      <c r="AE85" s="45">
        <v>1681</v>
      </c>
      <c r="AF85" s="45">
        <v>3395</v>
      </c>
      <c r="AG85" s="45">
        <v>6467</v>
      </c>
      <c r="AH85" s="45">
        <v>1290</v>
      </c>
      <c r="AI85" s="45"/>
      <c r="AJ85" s="45">
        <f t="shared" si="13"/>
        <v>1290</v>
      </c>
      <c r="AK85" s="45">
        <v>71051</v>
      </c>
      <c r="AL85" s="45">
        <f t="shared" si="14"/>
        <v>72341</v>
      </c>
      <c r="AM85" s="45">
        <v>81134</v>
      </c>
      <c r="AN85" s="45">
        <f t="shared" si="15"/>
        <v>153475</v>
      </c>
      <c r="AO85" s="45">
        <v>14512</v>
      </c>
      <c r="AP85" s="119">
        <f t="shared" si="16"/>
        <v>1024.9612403100775</v>
      </c>
      <c r="AQ85" s="119"/>
      <c r="AR85" s="119"/>
      <c r="AS85" s="119"/>
      <c r="AT85" s="179"/>
    </row>
    <row r="86" spans="1:46" ht="14.25" customHeight="1">
      <c r="A86" s="42">
        <v>48</v>
      </c>
      <c r="B86" s="43" t="s">
        <v>184</v>
      </c>
      <c r="C86" s="45">
        <v>39429</v>
      </c>
      <c r="D86" s="45">
        <v>142012</v>
      </c>
      <c r="E86" s="45">
        <v>202718</v>
      </c>
      <c r="F86" s="45">
        <v>247590.99999999997</v>
      </c>
      <c r="G86" s="45">
        <v>36912</v>
      </c>
      <c r="H86" s="45">
        <v>79918</v>
      </c>
      <c r="I86" s="45">
        <v>99404</v>
      </c>
      <c r="J86" s="45">
        <v>129676</v>
      </c>
      <c r="K86" s="45">
        <v>18921</v>
      </c>
      <c r="L86" s="45">
        <v>29619</v>
      </c>
      <c r="M86" s="45">
        <f t="shared" si="10"/>
        <v>48540</v>
      </c>
      <c r="N86" s="45">
        <v>1504</v>
      </c>
      <c r="O86" s="45">
        <f t="shared" si="11"/>
        <v>50044</v>
      </c>
      <c r="P86" s="45"/>
      <c r="Q86" s="45">
        <f t="shared" si="11"/>
        <v>50044</v>
      </c>
      <c r="R86" s="45">
        <v>54634</v>
      </c>
      <c r="S86" s="119">
        <f t="shared" si="12"/>
        <v>188.74795201099306</v>
      </c>
      <c r="T86" s="119"/>
      <c r="U86" s="119"/>
      <c r="V86" s="119"/>
      <c r="W86" s="171"/>
      <c r="X86" s="42">
        <v>48</v>
      </c>
      <c r="Y86" s="78" t="s">
        <v>184</v>
      </c>
      <c r="Z86" s="45">
        <v>30550</v>
      </c>
      <c r="AA86" s="45">
        <v>128438.00000000001</v>
      </c>
      <c r="AB86" s="45">
        <v>341002</v>
      </c>
      <c r="AC86" s="45">
        <v>906775</v>
      </c>
      <c r="AD86" s="45">
        <v>256774.00000000003</v>
      </c>
      <c r="AE86" s="45">
        <v>1684186.9999999995</v>
      </c>
      <c r="AF86" s="45">
        <v>2168498</v>
      </c>
      <c r="AG86" s="45">
        <v>2495876.0000000009</v>
      </c>
      <c r="AH86" s="45">
        <v>194448</v>
      </c>
      <c r="AI86" s="45">
        <v>323207.00000000006</v>
      </c>
      <c r="AJ86" s="45">
        <f t="shared" si="13"/>
        <v>517655.00000000006</v>
      </c>
      <c r="AK86" s="45">
        <v>624689</v>
      </c>
      <c r="AL86" s="45">
        <f t="shared" si="14"/>
        <v>1142344</v>
      </c>
      <c r="AM86" s="45">
        <v>915717.00000000012</v>
      </c>
      <c r="AN86" s="45">
        <f t="shared" si="15"/>
        <v>2058061</v>
      </c>
      <c r="AO86" s="45">
        <v>286969</v>
      </c>
      <c r="AP86" s="119">
        <f t="shared" si="16"/>
        <v>47.581358512301506</v>
      </c>
      <c r="AQ86" s="119"/>
      <c r="AR86" s="119"/>
      <c r="AS86" s="119"/>
      <c r="AT86" s="179"/>
    </row>
    <row r="87" spans="1:46" ht="14.25" customHeight="1">
      <c r="A87" s="42">
        <v>49</v>
      </c>
      <c r="B87" s="43" t="s">
        <v>185</v>
      </c>
      <c r="C87" s="45">
        <v>524460</v>
      </c>
      <c r="D87" s="45">
        <v>899317</v>
      </c>
      <c r="E87" s="45">
        <v>1508497</v>
      </c>
      <c r="F87" s="45">
        <v>2014110.0000000002</v>
      </c>
      <c r="G87" s="45">
        <v>414120</v>
      </c>
      <c r="H87" s="45">
        <v>627836</v>
      </c>
      <c r="I87" s="45">
        <v>990872</v>
      </c>
      <c r="J87" s="45">
        <v>1072163</v>
      </c>
      <c r="K87" s="45"/>
      <c r="L87" s="45">
        <v>23906</v>
      </c>
      <c r="M87" s="45">
        <f t="shared" si="10"/>
        <v>23906</v>
      </c>
      <c r="N87" s="45">
        <v>33830</v>
      </c>
      <c r="O87" s="45">
        <f t="shared" si="11"/>
        <v>57736</v>
      </c>
      <c r="P87" s="45">
        <v>5246</v>
      </c>
      <c r="Q87" s="45">
        <f t="shared" si="11"/>
        <v>62982</v>
      </c>
      <c r="R87" s="45"/>
      <c r="S87" s="119" t="str">
        <f t="shared" si="12"/>
        <v xml:space="preserve"> </v>
      </c>
      <c r="T87" s="119"/>
      <c r="U87" s="119"/>
      <c r="V87" s="119"/>
      <c r="W87" s="171"/>
      <c r="X87" s="42">
        <v>49</v>
      </c>
      <c r="Y87" s="78" t="s">
        <v>185</v>
      </c>
      <c r="Z87" s="45">
        <v>798368</v>
      </c>
      <c r="AA87" s="45">
        <v>1894604.0000000002</v>
      </c>
      <c r="AB87" s="45">
        <v>3630968</v>
      </c>
      <c r="AC87" s="45">
        <v>4074048.9999999991</v>
      </c>
      <c r="AD87" s="45">
        <v>376404.99999999988</v>
      </c>
      <c r="AE87" s="45">
        <v>1263968.9999999998</v>
      </c>
      <c r="AF87" s="45">
        <v>1453556.9999999998</v>
      </c>
      <c r="AG87" s="45">
        <v>2326376.0000000005</v>
      </c>
      <c r="AH87" s="45">
        <v>183925</v>
      </c>
      <c r="AI87" s="45">
        <v>359595</v>
      </c>
      <c r="AJ87" s="45">
        <f t="shared" si="13"/>
        <v>543520</v>
      </c>
      <c r="AK87" s="45">
        <v>210657.00000000003</v>
      </c>
      <c r="AL87" s="45">
        <f t="shared" si="14"/>
        <v>754177</v>
      </c>
      <c r="AM87" s="45">
        <v>668708.00000000012</v>
      </c>
      <c r="AN87" s="45">
        <f t="shared" si="15"/>
        <v>1422885</v>
      </c>
      <c r="AO87" s="45">
        <v>1790925</v>
      </c>
      <c r="AP87" s="119">
        <f t="shared" si="16"/>
        <v>873.72570341171672</v>
      </c>
      <c r="AQ87" s="119"/>
      <c r="AR87" s="119"/>
      <c r="AS87" s="119"/>
      <c r="AT87" s="179"/>
    </row>
    <row r="88" spans="1:46" ht="14.25" customHeight="1">
      <c r="A88" s="42">
        <v>50</v>
      </c>
      <c r="B88" s="43" t="s">
        <v>186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 t="str">
        <f t="shared" si="10"/>
        <v/>
      </c>
      <c r="N88" s="45"/>
      <c r="O88" s="45" t="str">
        <f t="shared" si="11"/>
        <v xml:space="preserve"> </v>
      </c>
      <c r="P88" s="45"/>
      <c r="Q88" s="45" t="str">
        <f t="shared" si="11"/>
        <v xml:space="preserve"> </v>
      </c>
      <c r="R88" s="45"/>
      <c r="S88" s="119" t="str">
        <f t="shared" si="12"/>
        <v xml:space="preserve"> </v>
      </c>
      <c r="T88" s="119"/>
      <c r="U88" s="119"/>
      <c r="V88" s="119"/>
      <c r="W88" s="171"/>
      <c r="X88" s="42">
        <v>50</v>
      </c>
      <c r="Y88" s="78" t="s">
        <v>186</v>
      </c>
      <c r="Z88" s="45">
        <v>33097</v>
      </c>
      <c r="AA88" s="45">
        <v>49843</v>
      </c>
      <c r="AB88" s="45">
        <v>49843</v>
      </c>
      <c r="AC88" s="45">
        <v>73256</v>
      </c>
      <c r="AD88" s="45">
        <v>10901</v>
      </c>
      <c r="AE88" s="45">
        <v>23133</v>
      </c>
      <c r="AF88" s="45">
        <v>29004</v>
      </c>
      <c r="AG88" s="45">
        <v>62068.000000000015</v>
      </c>
      <c r="AH88" s="45">
        <v>27333</v>
      </c>
      <c r="AI88" s="45">
        <v>26673</v>
      </c>
      <c r="AJ88" s="45">
        <f t="shared" si="13"/>
        <v>54006</v>
      </c>
      <c r="AK88" s="45">
        <v>15693</v>
      </c>
      <c r="AL88" s="45">
        <f t="shared" si="14"/>
        <v>69699</v>
      </c>
      <c r="AM88" s="45">
        <v>20263</v>
      </c>
      <c r="AN88" s="45">
        <f t="shared" si="15"/>
        <v>89962</v>
      </c>
      <c r="AO88" s="45">
        <v>41606</v>
      </c>
      <c r="AP88" s="119">
        <f t="shared" si="16"/>
        <v>52.218929499140245</v>
      </c>
      <c r="AQ88" s="119"/>
      <c r="AR88" s="119"/>
      <c r="AS88" s="119"/>
      <c r="AT88" s="179"/>
    </row>
    <row r="89" spans="1:46" ht="14.25" customHeight="1">
      <c r="A89" s="42">
        <v>51</v>
      </c>
      <c r="B89" s="43" t="s">
        <v>187</v>
      </c>
      <c r="C89" s="45"/>
      <c r="D89" s="45"/>
      <c r="E89" s="45"/>
      <c r="F89" s="45"/>
      <c r="G89" s="45"/>
      <c r="H89" s="45"/>
      <c r="I89" s="45">
        <v>182040</v>
      </c>
      <c r="J89" s="45">
        <v>182040</v>
      </c>
      <c r="K89" s="45"/>
      <c r="L89" s="45"/>
      <c r="M89" s="45" t="str">
        <f t="shared" si="10"/>
        <v/>
      </c>
      <c r="N89" s="45"/>
      <c r="O89" s="45" t="str">
        <f t="shared" si="11"/>
        <v xml:space="preserve"> </v>
      </c>
      <c r="P89" s="45"/>
      <c r="Q89" s="45" t="str">
        <f t="shared" si="11"/>
        <v xml:space="preserve"> </v>
      </c>
      <c r="R89" s="45"/>
      <c r="S89" s="119" t="str">
        <f t="shared" si="12"/>
        <v xml:space="preserve"> </v>
      </c>
      <c r="T89" s="119"/>
      <c r="U89" s="119"/>
      <c r="V89" s="119"/>
      <c r="W89" s="171"/>
      <c r="X89" s="42">
        <v>51</v>
      </c>
      <c r="Y89" s="78" t="s">
        <v>187</v>
      </c>
      <c r="Z89" s="45">
        <v>573228</v>
      </c>
      <c r="AA89" s="45">
        <v>1317162</v>
      </c>
      <c r="AB89" s="45">
        <v>1903278</v>
      </c>
      <c r="AC89" s="45">
        <v>2675312.9999999995</v>
      </c>
      <c r="AD89" s="45">
        <v>445442.99999999994</v>
      </c>
      <c r="AE89" s="45">
        <v>1421833</v>
      </c>
      <c r="AF89" s="45">
        <v>1797470</v>
      </c>
      <c r="AG89" s="45">
        <v>2718345</v>
      </c>
      <c r="AH89" s="45">
        <v>593623</v>
      </c>
      <c r="AI89" s="45">
        <v>863899</v>
      </c>
      <c r="AJ89" s="45">
        <f t="shared" si="13"/>
        <v>1457522</v>
      </c>
      <c r="AK89" s="45">
        <v>308352</v>
      </c>
      <c r="AL89" s="45">
        <f t="shared" si="14"/>
        <v>1765874</v>
      </c>
      <c r="AM89" s="45">
        <v>1994399.9999999998</v>
      </c>
      <c r="AN89" s="45">
        <f t="shared" si="15"/>
        <v>3760274</v>
      </c>
      <c r="AO89" s="45">
        <v>442328</v>
      </c>
      <c r="AP89" s="119">
        <f t="shared" si="16"/>
        <v>-25.486714632013914</v>
      </c>
      <c r="AQ89" s="119"/>
      <c r="AR89" s="119"/>
      <c r="AS89" s="119"/>
      <c r="AT89" s="179"/>
    </row>
    <row r="90" spans="1:46" ht="14.25" customHeight="1">
      <c r="A90" s="42">
        <v>52</v>
      </c>
      <c r="B90" s="43" t="s">
        <v>188</v>
      </c>
      <c r="C90" s="45">
        <v>1919914</v>
      </c>
      <c r="D90" s="45">
        <v>2828006</v>
      </c>
      <c r="E90" s="45">
        <v>4079389</v>
      </c>
      <c r="F90" s="45">
        <v>4829373</v>
      </c>
      <c r="G90" s="45">
        <v>1179282</v>
      </c>
      <c r="H90" s="45">
        <v>2104273</v>
      </c>
      <c r="I90" s="45">
        <v>2504629</v>
      </c>
      <c r="J90" s="45">
        <v>3346607</v>
      </c>
      <c r="K90" s="45">
        <v>2273242</v>
      </c>
      <c r="L90" s="45">
        <v>1021672</v>
      </c>
      <c r="M90" s="45">
        <f t="shared" si="10"/>
        <v>3294914</v>
      </c>
      <c r="N90" s="45">
        <v>479780</v>
      </c>
      <c r="O90" s="45">
        <f t="shared" si="11"/>
        <v>3774694</v>
      </c>
      <c r="P90" s="45">
        <v>106571</v>
      </c>
      <c r="Q90" s="45">
        <f t="shared" si="11"/>
        <v>3881265</v>
      </c>
      <c r="R90" s="45">
        <v>8873</v>
      </c>
      <c r="S90" s="119">
        <f t="shared" si="12"/>
        <v>-99.609676400488823</v>
      </c>
      <c r="T90" s="119"/>
      <c r="U90" s="119"/>
      <c r="V90" s="119"/>
      <c r="W90" s="171"/>
      <c r="X90" s="42">
        <v>52</v>
      </c>
      <c r="Y90" s="78" t="s">
        <v>188</v>
      </c>
      <c r="Z90" s="45">
        <v>2710919</v>
      </c>
      <c r="AA90" s="45">
        <v>3790753</v>
      </c>
      <c r="AB90" s="45">
        <v>4452218</v>
      </c>
      <c r="AC90" s="45">
        <v>4872819.0000000019</v>
      </c>
      <c r="AD90" s="45">
        <v>422873</v>
      </c>
      <c r="AE90" s="45">
        <v>1070900</v>
      </c>
      <c r="AF90" s="45">
        <v>1674696.9999999993</v>
      </c>
      <c r="AG90" s="45">
        <v>19992350</v>
      </c>
      <c r="AH90" s="45">
        <v>917537.00000000023</v>
      </c>
      <c r="AI90" s="45">
        <v>1318469</v>
      </c>
      <c r="AJ90" s="45">
        <f t="shared" si="13"/>
        <v>2236006</v>
      </c>
      <c r="AK90" s="45">
        <v>1859356.9999999998</v>
      </c>
      <c r="AL90" s="45">
        <f t="shared" si="14"/>
        <v>4095363</v>
      </c>
      <c r="AM90" s="45">
        <v>1084652.0000000002</v>
      </c>
      <c r="AN90" s="45">
        <f t="shared" si="15"/>
        <v>5180015</v>
      </c>
      <c r="AO90" s="45">
        <v>646180</v>
      </c>
      <c r="AP90" s="119">
        <f t="shared" si="16"/>
        <v>-29.574502172664438</v>
      </c>
      <c r="AQ90" s="119"/>
      <c r="AR90" s="119"/>
      <c r="AS90" s="119"/>
      <c r="AT90" s="179"/>
    </row>
    <row r="91" spans="1:46" ht="14.25" customHeight="1">
      <c r="A91" s="42">
        <v>53</v>
      </c>
      <c r="B91" s="43" t="s">
        <v>189</v>
      </c>
      <c r="C91" s="45">
        <v>84617</v>
      </c>
      <c r="D91" s="45">
        <v>451920</v>
      </c>
      <c r="E91" s="45">
        <v>742802</v>
      </c>
      <c r="F91" s="45">
        <v>1145149</v>
      </c>
      <c r="G91" s="45">
        <v>548392</v>
      </c>
      <c r="H91" s="45">
        <v>658959</v>
      </c>
      <c r="I91" s="45">
        <v>811429</v>
      </c>
      <c r="J91" s="45">
        <v>1198085</v>
      </c>
      <c r="K91" s="45">
        <v>111038</v>
      </c>
      <c r="L91" s="45">
        <v>128399</v>
      </c>
      <c r="M91" s="45">
        <f t="shared" si="10"/>
        <v>239437</v>
      </c>
      <c r="N91" s="45">
        <v>135324</v>
      </c>
      <c r="O91" s="45">
        <f t="shared" si="11"/>
        <v>374761</v>
      </c>
      <c r="P91" s="45">
        <v>152906</v>
      </c>
      <c r="Q91" s="45">
        <f t="shared" si="11"/>
        <v>527667</v>
      </c>
      <c r="R91" s="45">
        <v>85788</v>
      </c>
      <c r="S91" s="119">
        <f t="shared" si="12"/>
        <v>-22.739962895585293</v>
      </c>
      <c r="T91" s="119"/>
      <c r="U91" s="119"/>
      <c r="V91" s="119"/>
      <c r="W91" s="171"/>
      <c r="X91" s="42">
        <v>53</v>
      </c>
      <c r="Y91" s="78" t="s">
        <v>189</v>
      </c>
      <c r="Z91" s="45">
        <v>170715</v>
      </c>
      <c r="AA91" s="45">
        <v>562811.99999999988</v>
      </c>
      <c r="AB91" s="45">
        <v>623550.99999999988</v>
      </c>
      <c r="AC91" s="45">
        <v>1000141.9999999999</v>
      </c>
      <c r="AD91" s="45">
        <v>242486.99999999997</v>
      </c>
      <c r="AE91" s="45">
        <v>360958</v>
      </c>
      <c r="AF91" s="45">
        <v>520276.99999999988</v>
      </c>
      <c r="AG91" s="45">
        <v>726234.00000000023</v>
      </c>
      <c r="AH91" s="45">
        <v>169482.00000000003</v>
      </c>
      <c r="AI91" s="45">
        <v>381399.99999999988</v>
      </c>
      <c r="AJ91" s="45">
        <f t="shared" si="13"/>
        <v>550881.99999999988</v>
      </c>
      <c r="AK91" s="45">
        <v>337148</v>
      </c>
      <c r="AL91" s="45">
        <f t="shared" si="14"/>
        <v>888029.99999999988</v>
      </c>
      <c r="AM91" s="45">
        <v>439836.00000000006</v>
      </c>
      <c r="AN91" s="45">
        <f t="shared" si="15"/>
        <v>1327866</v>
      </c>
      <c r="AO91" s="45">
        <v>174148</v>
      </c>
      <c r="AP91" s="119">
        <f t="shared" si="16"/>
        <v>2.7530947239234678</v>
      </c>
      <c r="AQ91" s="119"/>
      <c r="AR91" s="119"/>
      <c r="AS91" s="119"/>
      <c r="AT91" s="179"/>
    </row>
    <row r="92" spans="1:46" ht="14.25" customHeight="1">
      <c r="A92" s="42">
        <v>54</v>
      </c>
      <c r="B92" s="43" t="s">
        <v>190</v>
      </c>
      <c r="C92" s="45"/>
      <c r="D92" s="45">
        <v>8468</v>
      </c>
      <c r="E92" s="45">
        <v>8468</v>
      </c>
      <c r="F92" s="45">
        <v>8468</v>
      </c>
      <c r="G92" s="45"/>
      <c r="H92" s="45"/>
      <c r="I92" s="45"/>
      <c r="J92" s="45"/>
      <c r="K92" s="45"/>
      <c r="L92" s="45"/>
      <c r="M92" s="45" t="str">
        <f t="shared" si="10"/>
        <v/>
      </c>
      <c r="N92" s="45">
        <v>8160</v>
      </c>
      <c r="O92" s="45">
        <f t="shared" si="11"/>
        <v>8160</v>
      </c>
      <c r="P92" s="45"/>
      <c r="Q92" s="45">
        <f t="shared" si="11"/>
        <v>8160</v>
      </c>
      <c r="R92" s="45"/>
      <c r="S92" s="119" t="str">
        <f t="shared" si="12"/>
        <v xml:space="preserve"> </v>
      </c>
      <c r="T92" s="119"/>
      <c r="U92" s="119"/>
      <c r="V92" s="119"/>
      <c r="W92" s="171"/>
      <c r="X92" s="42">
        <v>54</v>
      </c>
      <c r="Y92" s="78" t="s">
        <v>190</v>
      </c>
      <c r="Z92" s="45"/>
      <c r="AA92" s="45">
        <v>138400</v>
      </c>
      <c r="AB92" s="45">
        <v>138400</v>
      </c>
      <c r="AC92" s="45">
        <v>138400</v>
      </c>
      <c r="AD92" s="45">
        <v>5000</v>
      </c>
      <c r="AE92" s="45">
        <v>5000</v>
      </c>
      <c r="AF92" s="45">
        <v>5000</v>
      </c>
      <c r="AG92" s="45">
        <v>5000</v>
      </c>
      <c r="AH92" s="45"/>
      <c r="AI92" s="45"/>
      <c r="AJ92" s="45" t="str">
        <f t="shared" si="13"/>
        <v/>
      </c>
      <c r="AK92" s="45"/>
      <c r="AL92" s="45" t="str">
        <f t="shared" si="14"/>
        <v xml:space="preserve"> </v>
      </c>
      <c r="AM92" s="45"/>
      <c r="AN92" s="45" t="str">
        <f t="shared" si="15"/>
        <v xml:space="preserve"> </v>
      </c>
      <c r="AO92" s="45"/>
      <c r="AP92" s="119" t="str">
        <f t="shared" si="16"/>
        <v xml:space="preserve"> </v>
      </c>
      <c r="AQ92" s="119"/>
      <c r="AR92" s="119"/>
      <c r="AS92" s="119"/>
      <c r="AT92" s="179"/>
    </row>
    <row r="93" spans="1:46" ht="14.25" customHeight="1">
      <c r="A93" s="42">
        <v>55</v>
      </c>
      <c r="B93" s="43" t="s">
        <v>191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 t="str">
        <f t="shared" si="10"/>
        <v/>
      </c>
      <c r="N93" s="45"/>
      <c r="O93" s="45" t="str">
        <f t="shared" si="11"/>
        <v xml:space="preserve"> </v>
      </c>
      <c r="P93" s="45"/>
      <c r="Q93" s="45" t="str">
        <f t="shared" si="11"/>
        <v xml:space="preserve"> </v>
      </c>
      <c r="R93" s="45"/>
      <c r="S93" s="119" t="str">
        <f t="shared" si="12"/>
        <v xml:space="preserve"> </v>
      </c>
      <c r="T93" s="119"/>
      <c r="U93" s="119"/>
      <c r="V93" s="119"/>
      <c r="W93" s="171"/>
      <c r="X93" s="42">
        <v>55</v>
      </c>
      <c r="Y93" s="78" t="s">
        <v>191</v>
      </c>
      <c r="Z93" s="45"/>
      <c r="AA93" s="45">
        <v>1911</v>
      </c>
      <c r="AB93" s="45">
        <v>7705</v>
      </c>
      <c r="AC93" s="45">
        <v>74381</v>
      </c>
      <c r="AD93" s="45"/>
      <c r="AE93" s="45"/>
      <c r="AF93" s="45"/>
      <c r="AG93" s="45"/>
      <c r="AH93" s="45">
        <v>23508</v>
      </c>
      <c r="AI93" s="45">
        <v>21041</v>
      </c>
      <c r="AJ93" s="45">
        <f t="shared" si="13"/>
        <v>44549</v>
      </c>
      <c r="AK93" s="45">
        <v>20067</v>
      </c>
      <c r="AL93" s="45">
        <f t="shared" si="14"/>
        <v>64616</v>
      </c>
      <c r="AM93" s="45"/>
      <c r="AN93" s="45">
        <f t="shared" si="15"/>
        <v>64616</v>
      </c>
      <c r="AO93" s="45"/>
      <c r="AP93" s="119">
        <f t="shared" si="16"/>
        <v>-100</v>
      </c>
      <c r="AQ93" s="119"/>
      <c r="AR93" s="119"/>
      <c r="AS93" s="119"/>
      <c r="AT93" s="179"/>
    </row>
    <row r="94" spans="1:46" ht="14.25" customHeight="1">
      <c r="A94" s="42">
        <v>56</v>
      </c>
      <c r="B94" s="179" t="s">
        <v>331</v>
      </c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 t="str">
        <f t="shared" si="10"/>
        <v/>
      </c>
      <c r="N94" s="96"/>
      <c r="O94" s="45" t="str">
        <f t="shared" si="11"/>
        <v xml:space="preserve"> </v>
      </c>
      <c r="P94" s="96"/>
      <c r="Q94" s="45" t="str">
        <f t="shared" si="11"/>
        <v xml:space="preserve"> </v>
      </c>
      <c r="R94" s="45"/>
      <c r="S94" s="119" t="str">
        <f t="shared" si="12"/>
        <v xml:space="preserve"> </v>
      </c>
      <c r="T94" s="119"/>
      <c r="U94" s="119"/>
      <c r="V94" s="119"/>
      <c r="W94" s="171"/>
      <c r="X94" s="42">
        <v>56</v>
      </c>
      <c r="Y94" s="179" t="s">
        <v>331</v>
      </c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 t="str">
        <f t="shared" si="13"/>
        <v/>
      </c>
      <c r="AK94" s="96"/>
      <c r="AL94" s="45" t="str">
        <f t="shared" si="14"/>
        <v xml:space="preserve"> </v>
      </c>
      <c r="AM94" s="96"/>
      <c r="AN94" s="45" t="str">
        <f t="shared" si="15"/>
        <v xml:space="preserve"> </v>
      </c>
      <c r="AO94" s="45"/>
      <c r="AP94" s="119" t="str">
        <f t="shared" si="16"/>
        <v xml:space="preserve"> </v>
      </c>
      <c r="AQ94" s="119"/>
      <c r="AR94" s="119"/>
      <c r="AS94" s="119"/>
    </row>
    <row r="95" spans="1:46" ht="14.25" customHeight="1">
      <c r="A95" s="42">
        <v>57</v>
      </c>
      <c r="B95" s="43" t="s">
        <v>192</v>
      </c>
      <c r="C95" s="45"/>
      <c r="D95" s="45">
        <v>137020</v>
      </c>
      <c r="E95" s="45">
        <v>137020</v>
      </c>
      <c r="F95" s="45">
        <v>200440</v>
      </c>
      <c r="G95" s="45">
        <v>33643</v>
      </c>
      <c r="H95" s="45">
        <v>96649</v>
      </c>
      <c r="I95" s="45">
        <v>96649</v>
      </c>
      <c r="J95" s="45">
        <v>96649</v>
      </c>
      <c r="K95" s="45">
        <v>84449</v>
      </c>
      <c r="L95" s="45"/>
      <c r="M95" s="45">
        <f t="shared" si="10"/>
        <v>84449</v>
      </c>
      <c r="N95" s="45">
        <v>21555</v>
      </c>
      <c r="O95" s="45">
        <f t="shared" si="11"/>
        <v>106004</v>
      </c>
      <c r="P95" s="45"/>
      <c r="Q95" s="45">
        <f t="shared" si="11"/>
        <v>106004</v>
      </c>
      <c r="R95" s="45">
        <v>62334</v>
      </c>
      <c r="S95" s="119">
        <f t="shared" si="12"/>
        <v>-26.187403047993456</v>
      </c>
      <c r="T95" s="119"/>
      <c r="U95" s="119"/>
      <c r="V95" s="119"/>
      <c r="W95" s="171"/>
      <c r="X95" s="42">
        <v>57</v>
      </c>
      <c r="Y95" s="78" t="s">
        <v>192</v>
      </c>
      <c r="Z95" s="45">
        <v>60533</v>
      </c>
      <c r="AA95" s="45">
        <v>131493</v>
      </c>
      <c r="AB95" s="45">
        <v>223306</v>
      </c>
      <c r="AC95" s="45">
        <v>341971</v>
      </c>
      <c r="AD95" s="45">
        <v>486217</v>
      </c>
      <c r="AE95" s="45">
        <v>1170642.9999999998</v>
      </c>
      <c r="AF95" s="45">
        <v>1745146.0000000002</v>
      </c>
      <c r="AG95" s="45">
        <v>2164659</v>
      </c>
      <c r="AH95" s="45">
        <v>60048</v>
      </c>
      <c r="AI95" s="45">
        <v>147760.00000000003</v>
      </c>
      <c r="AJ95" s="45">
        <f t="shared" si="13"/>
        <v>207808.00000000003</v>
      </c>
      <c r="AK95" s="45">
        <v>130257</v>
      </c>
      <c r="AL95" s="45">
        <f t="shared" si="14"/>
        <v>338065</v>
      </c>
      <c r="AM95" s="45">
        <v>236569</v>
      </c>
      <c r="AN95" s="45">
        <f t="shared" si="15"/>
        <v>574634</v>
      </c>
      <c r="AO95" s="45">
        <v>84216</v>
      </c>
      <c r="AP95" s="119">
        <f t="shared" si="16"/>
        <v>40.247801758593141</v>
      </c>
      <c r="AQ95" s="119"/>
      <c r="AR95" s="119"/>
      <c r="AS95" s="119"/>
      <c r="AT95" s="179"/>
    </row>
    <row r="96" spans="1:46" ht="14.25" customHeight="1">
      <c r="A96" s="42">
        <v>58</v>
      </c>
      <c r="B96" s="43" t="s">
        <v>193</v>
      </c>
      <c r="C96" s="45"/>
      <c r="D96" s="45">
        <v>1415</v>
      </c>
      <c r="E96" s="45">
        <v>1415</v>
      </c>
      <c r="F96" s="45">
        <v>1415</v>
      </c>
      <c r="G96" s="45">
        <v>4354</v>
      </c>
      <c r="H96" s="45">
        <v>17397</v>
      </c>
      <c r="I96" s="45">
        <v>17397</v>
      </c>
      <c r="J96" s="45">
        <v>18578</v>
      </c>
      <c r="K96" s="45">
        <v>69239</v>
      </c>
      <c r="L96" s="45">
        <v>77721</v>
      </c>
      <c r="M96" s="45">
        <f t="shared" si="10"/>
        <v>146960</v>
      </c>
      <c r="N96" s="45"/>
      <c r="O96" s="45">
        <f t="shared" si="11"/>
        <v>146960</v>
      </c>
      <c r="P96" s="45"/>
      <c r="Q96" s="45">
        <f t="shared" si="11"/>
        <v>146960</v>
      </c>
      <c r="R96" s="45"/>
      <c r="S96" s="119">
        <f t="shared" si="12"/>
        <v>-100</v>
      </c>
      <c r="T96" s="119"/>
      <c r="U96" s="119"/>
      <c r="V96" s="119"/>
      <c r="W96" s="171"/>
      <c r="X96" s="42">
        <v>58</v>
      </c>
      <c r="Y96" s="78" t="s">
        <v>193</v>
      </c>
      <c r="Z96" s="45">
        <v>488820</v>
      </c>
      <c r="AA96" s="45">
        <v>587006</v>
      </c>
      <c r="AB96" s="45">
        <v>666124</v>
      </c>
      <c r="AC96" s="45">
        <v>916315</v>
      </c>
      <c r="AD96" s="45">
        <v>124247</v>
      </c>
      <c r="AE96" s="45">
        <v>175147</v>
      </c>
      <c r="AF96" s="45">
        <v>407008</v>
      </c>
      <c r="AG96" s="45">
        <v>432766</v>
      </c>
      <c r="AH96" s="45">
        <v>11401</v>
      </c>
      <c r="AI96" s="45">
        <v>18938</v>
      </c>
      <c r="AJ96" s="45">
        <f t="shared" si="13"/>
        <v>30339</v>
      </c>
      <c r="AK96" s="45">
        <v>254920.99999999997</v>
      </c>
      <c r="AL96" s="45">
        <f t="shared" si="14"/>
        <v>285260</v>
      </c>
      <c r="AM96" s="45">
        <v>180345</v>
      </c>
      <c r="AN96" s="45">
        <f t="shared" si="15"/>
        <v>465605</v>
      </c>
      <c r="AO96" s="45">
        <v>44874</v>
      </c>
      <c r="AP96" s="119">
        <f t="shared" si="16"/>
        <v>293.59705289009736</v>
      </c>
      <c r="AQ96" s="119"/>
      <c r="AR96" s="119"/>
      <c r="AS96" s="119"/>
      <c r="AT96" s="179"/>
    </row>
    <row r="97" spans="1:46" ht="14.25" customHeight="1">
      <c r="A97" s="42">
        <v>59</v>
      </c>
      <c r="B97" s="43" t="s">
        <v>194</v>
      </c>
      <c r="C97" s="45">
        <v>37323</v>
      </c>
      <c r="D97" s="45">
        <v>73072</v>
      </c>
      <c r="E97" s="45">
        <v>115144</v>
      </c>
      <c r="F97" s="45">
        <v>139438</v>
      </c>
      <c r="G97" s="45">
        <v>30824</v>
      </c>
      <c r="H97" s="45">
        <v>70866</v>
      </c>
      <c r="I97" s="45">
        <v>91844</v>
      </c>
      <c r="J97" s="45">
        <v>127820</v>
      </c>
      <c r="K97" s="45">
        <v>28793</v>
      </c>
      <c r="L97" s="45">
        <v>27855</v>
      </c>
      <c r="M97" s="45">
        <f t="shared" si="10"/>
        <v>56648</v>
      </c>
      <c r="N97" s="45">
        <v>22398</v>
      </c>
      <c r="O97" s="45">
        <f t="shared" si="11"/>
        <v>79046</v>
      </c>
      <c r="P97" s="45">
        <v>25336</v>
      </c>
      <c r="Q97" s="45">
        <f t="shared" si="11"/>
        <v>104382</v>
      </c>
      <c r="R97" s="45">
        <v>25993</v>
      </c>
      <c r="S97" s="119">
        <f t="shared" si="12"/>
        <v>-9.7245858368353453</v>
      </c>
      <c r="T97" s="119"/>
      <c r="U97" s="119"/>
      <c r="V97" s="119"/>
      <c r="W97" s="171"/>
      <c r="X97" s="42">
        <v>59</v>
      </c>
      <c r="Y97" s="78" t="s">
        <v>194</v>
      </c>
      <c r="Z97" s="45">
        <v>137171</v>
      </c>
      <c r="AA97" s="45">
        <v>137171</v>
      </c>
      <c r="AB97" s="45">
        <v>245664</v>
      </c>
      <c r="AC97" s="45">
        <v>251465.99999999997</v>
      </c>
      <c r="AD97" s="45">
        <v>221958.99999999997</v>
      </c>
      <c r="AE97" s="45">
        <v>230146</v>
      </c>
      <c r="AF97" s="45">
        <v>463146</v>
      </c>
      <c r="AG97" s="45">
        <v>475632.00000000006</v>
      </c>
      <c r="AH97" s="45">
        <v>10366</v>
      </c>
      <c r="AI97" s="45">
        <v>1800</v>
      </c>
      <c r="AJ97" s="45">
        <f t="shared" si="13"/>
        <v>12166</v>
      </c>
      <c r="AK97" s="45">
        <v>1450</v>
      </c>
      <c r="AL97" s="45">
        <f t="shared" si="14"/>
        <v>13616</v>
      </c>
      <c r="AM97" s="45">
        <v>6493</v>
      </c>
      <c r="AN97" s="45">
        <f t="shared" si="15"/>
        <v>20109</v>
      </c>
      <c r="AO97" s="45"/>
      <c r="AP97" s="119">
        <f t="shared" si="16"/>
        <v>-100</v>
      </c>
      <c r="AQ97" s="119"/>
      <c r="AR97" s="119"/>
      <c r="AS97" s="119"/>
      <c r="AT97" s="179"/>
    </row>
    <row r="98" spans="1:46" ht="14.25" customHeight="1">
      <c r="A98" s="42">
        <v>60</v>
      </c>
      <c r="B98" s="43" t="s">
        <v>195</v>
      </c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 t="str">
        <f t="shared" si="10"/>
        <v/>
      </c>
      <c r="N98" s="45"/>
      <c r="O98" s="45" t="str">
        <f t="shared" si="11"/>
        <v xml:space="preserve"> </v>
      </c>
      <c r="P98" s="45"/>
      <c r="Q98" s="45" t="str">
        <f t="shared" si="11"/>
        <v xml:space="preserve"> </v>
      </c>
      <c r="R98" s="45"/>
      <c r="S98" s="119" t="str">
        <f t="shared" si="12"/>
        <v xml:space="preserve"> </v>
      </c>
      <c r="T98" s="119"/>
      <c r="U98" s="119"/>
      <c r="V98" s="119"/>
      <c r="W98" s="171"/>
      <c r="X98" s="42">
        <v>60</v>
      </c>
      <c r="Y98" s="78" t="s">
        <v>195</v>
      </c>
      <c r="Z98" s="45">
        <v>57601</v>
      </c>
      <c r="AA98" s="45">
        <v>133736</v>
      </c>
      <c r="AB98" s="45">
        <v>264572</v>
      </c>
      <c r="AC98" s="45">
        <v>273562</v>
      </c>
      <c r="AD98" s="45">
        <v>27251</v>
      </c>
      <c r="AE98" s="45">
        <v>38438</v>
      </c>
      <c r="AF98" s="45">
        <v>480157</v>
      </c>
      <c r="AG98" s="45">
        <v>480157</v>
      </c>
      <c r="AH98" s="45"/>
      <c r="AI98" s="45"/>
      <c r="AJ98" s="45" t="str">
        <f t="shared" si="13"/>
        <v/>
      </c>
      <c r="AK98" s="45"/>
      <c r="AL98" s="45" t="str">
        <f t="shared" si="14"/>
        <v xml:space="preserve"> </v>
      </c>
      <c r="AM98" s="45">
        <v>14422</v>
      </c>
      <c r="AN98" s="45">
        <f t="shared" si="15"/>
        <v>14422</v>
      </c>
      <c r="AO98" s="45">
        <v>4656</v>
      </c>
      <c r="AP98" s="119" t="str">
        <f t="shared" si="16"/>
        <v xml:space="preserve"> </v>
      </c>
      <c r="AQ98" s="119"/>
      <c r="AR98" s="119"/>
      <c r="AS98" s="119"/>
      <c r="AT98" s="179"/>
    </row>
    <row r="99" spans="1:46" ht="14.25" customHeight="1">
      <c r="A99" s="42">
        <v>61</v>
      </c>
      <c r="B99" s="181" t="s">
        <v>328</v>
      </c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 t="str">
        <f t="shared" si="10"/>
        <v/>
      </c>
      <c r="N99" s="96"/>
      <c r="O99" s="45" t="str">
        <f t="shared" si="11"/>
        <v xml:space="preserve"> </v>
      </c>
      <c r="P99" s="96"/>
      <c r="Q99" s="45" t="str">
        <f t="shared" si="11"/>
        <v xml:space="preserve"> </v>
      </c>
      <c r="R99" s="45"/>
      <c r="S99" s="119" t="str">
        <f t="shared" si="12"/>
        <v xml:space="preserve"> </v>
      </c>
      <c r="T99" s="119"/>
      <c r="U99" s="119"/>
      <c r="V99" s="119"/>
      <c r="W99" s="171"/>
      <c r="X99" s="42">
        <v>61</v>
      </c>
      <c r="Y99" s="178" t="s">
        <v>328</v>
      </c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 t="str">
        <f t="shared" si="13"/>
        <v/>
      </c>
      <c r="AK99" s="96"/>
      <c r="AL99" s="45" t="str">
        <f t="shared" si="14"/>
        <v xml:space="preserve"> </v>
      </c>
      <c r="AM99" s="96"/>
      <c r="AN99" s="45" t="str">
        <f t="shared" si="15"/>
        <v xml:space="preserve"> </v>
      </c>
      <c r="AO99" s="45"/>
      <c r="AP99" s="119" t="str">
        <f t="shared" si="16"/>
        <v xml:space="preserve"> </v>
      </c>
      <c r="AQ99" s="119"/>
      <c r="AR99" s="119"/>
      <c r="AS99" s="119"/>
    </row>
    <row r="100" spans="1:46" ht="14.25" customHeight="1">
      <c r="A100" s="42">
        <v>62</v>
      </c>
      <c r="B100" s="43" t="s">
        <v>196</v>
      </c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 t="str">
        <f t="shared" si="10"/>
        <v/>
      </c>
      <c r="N100" s="45"/>
      <c r="O100" s="45" t="str">
        <f t="shared" si="11"/>
        <v xml:space="preserve"> </v>
      </c>
      <c r="P100" s="45"/>
      <c r="Q100" s="45" t="str">
        <f t="shared" si="11"/>
        <v xml:space="preserve"> </v>
      </c>
      <c r="R100" s="45"/>
      <c r="S100" s="119" t="str">
        <f t="shared" si="12"/>
        <v xml:space="preserve"> </v>
      </c>
      <c r="T100" s="119"/>
      <c r="U100" s="119"/>
      <c r="V100" s="119"/>
      <c r="W100" s="171"/>
      <c r="X100" s="42">
        <v>62</v>
      </c>
      <c r="Y100" s="78" t="s">
        <v>196</v>
      </c>
      <c r="Z100" s="45"/>
      <c r="AA100" s="45"/>
      <c r="AB100" s="45">
        <v>18612</v>
      </c>
      <c r="AC100" s="45">
        <v>25301</v>
      </c>
      <c r="AD100" s="45">
        <v>1168</v>
      </c>
      <c r="AE100" s="45">
        <v>1168</v>
      </c>
      <c r="AF100" s="45">
        <v>26856.000000000004</v>
      </c>
      <c r="AG100" s="45">
        <v>46144</v>
      </c>
      <c r="AH100" s="45"/>
      <c r="AI100" s="45"/>
      <c r="AJ100" s="45" t="str">
        <f t="shared" si="13"/>
        <v/>
      </c>
      <c r="AK100" s="45"/>
      <c r="AL100" s="45" t="str">
        <f t="shared" si="14"/>
        <v xml:space="preserve"> </v>
      </c>
      <c r="AM100" s="45">
        <v>15936</v>
      </c>
      <c r="AN100" s="45">
        <f t="shared" si="15"/>
        <v>15936</v>
      </c>
      <c r="AO100" s="45">
        <v>1200</v>
      </c>
      <c r="AP100" s="119" t="str">
        <f t="shared" si="16"/>
        <v xml:space="preserve"> </v>
      </c>
      <c r="AQ100" s="119"/>
      <c r="AR100" s="119"/>
      <c r="AS100" s="119"/>
      <c r="AT100" s="179"/>
    </row>
    <row r="101" spans="1:46" ht="14.25" customHeight="1">
      <c r="A101" s="42">
        <v>63</v>
      </c>
      <c r="B101" s="43" t="s">
        <v>197</v>
      </c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 t="str">
        <f t="shared" si="10"/>
        <v/>
      </c>
      <c r="N101" s="45"/>
      <c r="O101" s="45" t="str">
        <f t="shared" si="11"/>
        <v xml:space="preserve"> </v>
      </c>
      <c r="P101" s="45"/>
      <c r="Q101" s="45" t="str">
        <f t="shared" si="11"/>
        <v xml:space="preserve"> </v>
      </c>
      <c r="R101" s="45"/>
      <c r="S101" s="119" t="str">
        <f t="shared" si="12"/>
        <v xml:space="preserve"> </v>
      </c>
      <c r="T101" s="119"/>
      <c r="U101" s="119"/>
      <c r="V101" s="119"/>
      <c r="W101" s="171"/>
      <c r="X101" s="42">
        <v>63</v>
      </c>
      <c r="Y101" s="78" t="s">
        <v>197</v>
      </c>
      <c r="Z101" s="45">
        <v>111900</v>
      </c>
      <c r="AA101" s="45">
        <v>275396</v>
      </c>
      <c r="AB101" s="45">
        <v>359190</v>
      </c>
      <c r="AC101" s="45">
        <v>670547.99999999977</v>
      </c>
      <c r="AD101" s="45">
        <v>78196</v>
      </c>
      <c r="AE101" s="45">
        <v>169220</v>
      </c>
      <c r="AF101" s="45">
        <v>192642.99999999997</v>
      </c>
      <c r="AG101" s="45">
        <v>1272282.9999999998</v>
      </c>
      <c r="AH101" s="45">
        <v>29836.000000000004</v>
      </c>
      <c r="AI101" s="45">
        <v>3284863</v>
      </c>
      <c r="AJ101" s="45">
        <f t="shared" si="13"/>
        <v>3314699</v>
      </c>
      <c r="AK101" s="45">
        <v>14315</v>
      </c>
      <c r="AL101" s="45">
        <f t="shared" si="14"/>
        <v>3329014</v>
      </c>
      <c r="AM101" s="45">
        <v>14338</v>
      </c>
      <c r="AN101" s="45">
        <f t="shared" si="15"/>
        <v>3343352</v>
      </c>
      <c r="AO101" s="45">
        <v>21447</v>
      </c>
      <c r="AP101" s="119">
        <f t="shared" si="16"/>
        <v>-28.117039817669948</v>
      </c>
      <c r="AQ101" s="119"/>
      <c r="AR101" s="119"/>
      <c r="AS101" s="119"/>
      <c r="AT101" s="132"/>
    </row>
    <row r="102" spans="1:46" ht="14.25" customHeight="1">
      <c r="A102" s="42">
        <v>64</v>
      </c>
      <c r="B102" s="43" t="s">
        <v>198</v>
      </c>
      <c r="C102" s="45">
        <v>251926.99999999997</v>
      </c>
      <c r="D102" s="45">
        <v>653012</v>
      </c>
      <c r="E102" s="45">
        <v>845560</v>
      </c>
      <c r="F102" s="45">
        <v>1013353</v>
      </c>
      <c r="G102" s="45">
        <v>108866</v>
      </c>
      <c r="H102" s="45">
        <v>370053.99999999994</v>
      </c>
      <c r="I102" s="45">
        <v>387233.99999999994</v>
      </c>
      <c r="J102" s="45">
        <v>462126.99999999994</v>
      </c>
      <c r="K102" s="45">
        <v>38451</v>
      </c>
      <c r="L102" s="45">
        <v>12521</v>
      </c>
      <c r="M102" s="45">
        <f t="shared" si="10"/>
        <v>50972</v>
      </c>
      <c r="N102" s="45">
        <v>80705</v>
      </c>
      <c r="O102" s="45">
        <f t="shared" si="11"/>
        <v>131677</v>
      </c>
      <c r="P102" s="45">
        <v>78456</v>
      </c>
      <c r="Q102" s="45">
        <f t="shared" si="11"/>
        <v>210133</v>
      </c>
      <c r="R102" s="45">
        <v>199322</v>
      </c>
      <c r="S102" s="119">
        <f t="shared" si="12"/>
        <v>418.37923591063952</v>
      </c>
      <c r="T102" s="119"/>
      <c r="U102" s="119"/>
      <c r="V102" s="119"/>
      <c r="W102" s="171"/>
      <c r="X102" s="42">
        <v>64</v>
      </c>
      <c r="Y102" s="78" t="s">
        <v>198</v>
      </c>
      <c r="Z102" s="45">
        <v>175344</v>
      </c>
      <c r="AA102" s="45">
        <v>1478191.0000000002</v>
      </c>
      <c r="AB102" s="45">
        <v>2682208</v>
      </c>
      <c r="AC102" s="45">
        <v>3212007.0000000005</v>
      </c>
      <c r="AD102" s="45">
        <v>73603</v>
      </c>
      <c r="AE102" s="45">
        <v>390521</v>
      </c>
      <c r="AF102" s="45">
        <v>1940593.9999999998</v>
      </c>
      <c r="AG102" s="45">
        <v>2177138.9999999995</v>
      </c>
      <c r="AH102" s="45">
        <v>80682</v>
      </c>
      <c r="AI102" s="45">
        <v>365986.99999999994</v>
      </c>
      <c r="AJ102" s="45">
        <f t="shared" si="13"/>
        <v>446668.99999999994</v>
      </c>
      <c r="AK102" s="45">
        <v>277979</v>
      </c>
      <c r="AL102" s="45">
        <f t="shared" si="14"/>
        <v>724648</v>
      </c>
      <c r="AM102" s="45">
        <v>87567</v>
      </c>
      <c r="AN102" s="45">
        <f t="shared" si="15"/>
        <v>812215</v>
      </c>
      <c r="AO102" s="45">
        <v>90875</v>
      </c>
      <c r="AP102" s="119">
        <f t="shared" si="16"/>
        <v>12.633548994819165</v>
      </c>
      <c r="AQ102" s="119"/>
      <c r="AR102" s="119"/>
      <c r="AS102" s="119"/>
      <c r="AT102" s="179"/>
    </row>
    <row r="103" spans="1:46" ht="14.25" customHeight="1">
      <c r="A103" s="42">
        <v>65</v>
      </c>
      <c r="B103" s="96" t="s">
        <v>199</v>
      </c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 t="str">
        <f t="shared" si="10"/>
        <v/>
      </c>
      <c r="N103" s="96"/>
      <c r="O103" s="45" t="str">
        <f t="shared" si="11"/>
        <v xml:space="preserve"> </v>
      </c>
      <c r="P103" s="96"/>
      <c r="Q103" s="45" t="str">
        <f t="shared" si="11"/>
        <v xml:space="preserve"> </v>
      </c>
      <c r="R103" s="45"/>
      <c r="S103" s="119" t="str">
        <f t="shared" si="12"/>
        <v xml:space="preserve"> </v>
      </c>
      <c r="T103" s="119"/>
      <c r="U103" s="119"/>
      <c r="V103" s="119"/>
      <c r="W103" s="171"/>
      <c r="X103" s="42">
        <v>65</v>
      </c>
      <c r="Y103" s="41" t="s">
        <v>199</v>
      </c>
      <c r="Z103" s="96"/>
      <c r="AA103" s="96"/>
      <c r="AB103" s="96"/>
      <c r="AC103" s="96"/>
      <c r="AD103" s="96"/>
      <c r="AE103" s="96">
        <v>7623</v>
      </c>
      <c r="AF103" s="96">
        <v>12900</v>
      </c>
      <c r="AG103" s="96">
        <v>15318</v>
      </c>
      <c r="AH103" s="96"/>
      <c r="AI103" s="96"/>
      <c r="AJ103" s="96" t="str">
        <f t="shared" si="13"/>
        <v/>
      </c>
      <c r="AK103" s="96">
        <v>3208</v>
      </c>
      <c r="AL103" s="45">
        <f t="shared" si="14"/>
        <v>3208</v>
      </c>
      <c r="AM103" s="96"/>
      <c r="AN103" s="45">
        <f t="shared" si="15"/>
        <v>3208</v>
      </c>
      <c r="AO103" s="45"/>
      <c r="AP103" s="119" t="str">
        <f t="shared" si="16"/>
        <v xml:space="preserve"> </v>
      </c>
      <c r="AQ103" s="119"/>
      <c r="AR103" s="119"/>
      <c r="AS103" s="119"/>
    </row>
    <row r="104" spans="1:46" ht="14.25" customHeight="1">
      <c r="A104" s="42">
        <v>66</v>
      </c>
      <c r="B104" s="43" t="s">
        <v>200</v>
      </c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 t="str">
        <f t="shared" ref="M104:M168" si="17">IF(SUM(L104,K104)=0,"",SUM(K104,L104))</f>
        <v/>
      </c>
      <c r="N104" s="45"/>
      <c r="O104" s="45" t="str">
        <f t="shared" ref="O104:Q167" si="18">IF(SUM(M104:N104)=0, " ",SUM(M104:N104))</f>
        <v xml:space="preserve"> </v>
      </c>
      <c r="P104" s="45"/>
      <c r="Q104" s="45" t="str">
        <f t="shared" si="18"/>
        <v xml:space="preserve"> </v>
      </c>
      <c r="R104" s="45"/>
      <c r="S104" s="119" t="str">
        <f t="shared" ref="S104:S167" si="19">IFERROR(R104/K104*100-100," ")</f>
        <v xml:space="preserve"> </v>
      </c>
      <c r="T104" s="119"/>
      <c r="U104" s="119"/>
      <c r="V104" s="119"/>
      <c r="W104" s="171"/>
      <c r="X104" s="42">
        <v>66</v>
      </c>
      <c r="Y104" s="78" t="s">
        <v>200</v>
      </c>
      <c r="Z104" s="45">
        <v>9835</v>
      </c>
      <c r="AA104" s="45">
        <v>15261</v>
      </c>
      <c r="AB104" s="45">
        <v>15261</v>
      </c>
      <c r="AC104" s="45">
        <v>22792</v>
      </c>
      <c r="AD104" s="45">
        <v>24917</v>
      </c>
      <c r="AE104" s="45">
        <v>29803</v>
      </c>
      <c r="AF104" s="45">
        <v>32383</v>
      </c>
      <c r="AG104" s="45">
        <v>34533</v>
      </c>
      <c r="AH104" s="45"/>
      <c r="AI104" s="45"/>
      <c r="AJ104" s="45" t="str">
        <f t="shared" ref="AJ104:AJ168" si="20">IF(SUM(AI104,AH104)=0,"",SUM(AH104,AI104))</f>
        <v/>
      </c>
      <c r="AK104" s="45"/>
      <c r="AL104" s="45" t="str">
        <f t="shared" ref="AL104:AL167" si="21">IF(SUM(AJ104:AK104)=0, " ",SUM(AJ104:AK104))</f>
        <v xml:space="preserve"> </v>
      </c>
      <c r="AM104" s="45">
        <v>276538</v>
      </c>
      <c r="AN104" s="45">
        <f t="shared" ref="AN104:AN167" si="22">IF(SUM(AL104:AM104)=0, " ",SUM(AL104:AM104))</f>
        <v>276538</v>
      </c>
      <c r="AO104" s="45">
        <v>159372</v>
      </c>
      <c r="AP104" s="119" t="str">
        <f t="shared" ref="AP104:AP167" si="23">IFERROR(AO104/AH104*100-100," ")</f>
        <v xml:space="preserve"> </v>
      </c>
      <c r="AQ104" s="119"/>
      <c r="AR104" s="119"/>
      <c r="AS104" s="119"/>
      <c r="AT104" s="179"/>
    </row>
    <row r="105" spans="1:46" ht="14.25" customHeight="1">
      <c r="A105" s="42">
        <v>67</v>
      </c>
      <c r="B105" s="43" t="s">
        <v>201</v>
      </c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 t="str">
        <f t="shared" si="17"/>
        <v/>
      </c>
      <c r="N105" s="45"/>
      <c r="O105" s="45" t="str">
        <f t="shared" si="18"/>
        <v xml:space="preserve"> </v>
      </c>
      <c r="P105" s="45"/>
      <c r="Q105" s="45" t="str">
        <f t="shared" si="18"/>
        <v xml:space="preserve"> </v>
      </c>
      <c r="R105" s="45"/>
      <c r="S105" s="119" t="str">
        <f t="shared" si="19"/>
        <v xml:space="preserve"> </v>
      </c>
      <c r="T105" s="119"/>
      <c r="U105" s="119"/>
      <c r="V105" s="119"/>
      <c r="W105" s="171"/>
      <c r="X105" s="42">
        <v>67</v>
      </c>
      <c r="Y105" s="78" t="s">
        <v>201</v>
      </c>
      <c r="Z105" s="45">
        <v>5349</v>
      </c>
      <c r="AA105" s="45">
        <v>8249</v>
      </c>
      <c r="AB105" s="45">
        <v>11049</v>
      </c>
      <c r="AC105" s="45">
        <v>11049</v>
      </c>
      <c r="AD105" s="45">
        <v>1600</v>
      </c>
      <c r="AE105" s="45">
        <v>18700</v>
      </c>
      <c r="AF105" s="45">
        <v>29100</v>
      </c>
      <c r="AG105" s="45">
        <v>31700</v>
      </c>
      <c r="AH105" s="45">
        <v>4800</v>
      </c>
      <c r="AI105" s="45">
        <v>9000</v>
      </c>
      <c r="AJ105" s="45">
        <f t="shared" si="20"/>
        <v>13800</v>
      </c>
      <c r="AK105" s="45">
        <v>4050</v>
      </c>
      <c r="AL105" s="45">
        <f t="shared" si="21"/>
        <v>17850</v>
      </c>
      <c r="AM105" s="45"/>
      <c r="AN105" s="45">
        <f t="shared" si="22"/>
        <v>17850</v>
      </c>
      <c r="AO105" s="45"/>
      <c r="AP105" s="119">
        <f t="shared" si="23"/>
        <v>-100</v>
      </c>
      <c r="AQ105" s="119"/>
      <c r="AR105" s="119"/>
      <c r="AS105" s="119"/>
      <c r="AT105" s="179"/>
    </row>
    <row r="106" spans="1:46" ht="14.25" customHeight="1">
      <c r="A106" s="42">
        <v>68</v>
      </c>
      <c r="B106" s="43" t="s">
        <v>202</v>
      </c>
      <c r="C106" s="45">
        <v>3648</v>
      </c>
      <c r="D106" s="45">
        <v>111921</v>
      </c>
      <c r="E106" s="45">
        <v>111921</v>
      </c>
      <c r="F106" s="45">
        <v>155575</v>
      </c>
      <c r="G106" s="45">
        <v>1400</v>
      </c>
      <c r="H106" s="45">
        <v>26545</v>
      </c>
      <c r="I106" s="45">
        <v>53004</v>
      </c>
      <c r="J106" s="45">
        <v>55156.999999999993</v>
      </c>
      <c r="K106" s="45">
        <v>16199</v>
      </c>
      <c r="L106" s="45">
        <v>99909</v>
      </c>
      <c r="M106" s="45">
        <f t="shared" si="17"/>
        <v>116108</v>
      </c>
      <c r="N106" s="45">
        <v>198594</v>
      </c>
      <c r="O106" s="45">
        <f t="shared" si="18"/>
        <v>314702</v>
      </c>
      <c r="P106" s="45">
        <v>437950</v>
      </c>
      <c r="Q106" s="45">
        <f t="shared" si="18"/>
        <v>752652</v>
      </c>
      <c r="R106" s="45">
        <v>55312</v>
      </c>
      <c r="S106" s="119">
        <f t="shared" si="19"/>
        <v>241.45317612198284</v>
      </c>
      <c r="T106" s="119"/>
      <c r="U106" s="119"/>
      <c r="V106" s="119"/>
      <c r="W106" s="171"/>
      <c r="X106" s="42">
        <v>68</v>
      </c>
      <c r="Y106" s="78" t="s">
        <v>202</v>
      </c>
      <c r="Z106" s="45">
        <v>491739</v>
      </c>
      <c r="AA106" s="45">
        <v>730192</v>
      </c>
      <c r="AB106" s="45">
        <v>1167525</v>
      </c>
      <c r="AC106" s="45">
        <v>1682215.0000000002</v>
      </c>
      <c r="AD106" s="45">
        <v>94503</v>
      </c>
      <c r="AE106" s="45">
        <v>950177.00000000012</v>
      </c>
      <c r="AF106" s="45">
        <v>1223592</v>
      </c>
      <c r="AG106" s="45">
        <v>1652628</v>
      </c>
      <c r="AH106" s="45">
        <v>80538</v>
      </c>
      <c r="AI106" s="45">
        <v>219683</v>
      </c>
      <c r="AJ106" s="45">
        <f t="shared" si="20"/>
        <v>300221</v>
      </c>
      <c r="AK106" s="45">
        <v>677187</v>
      </c>
      <c r="AL106" s="45">
        <f t="shared" si="21"/>
        <v>977408</v>
      </c>
      <c r="AM106" s="45">
        <v>1783121</v>
      </c>
      <c r="AN106" s="45">
        <f t="shared" si="22"/>
        <v>2760529</v>
      </c>
      <c r="AO106" s="45">
        <v>1439882</v>
      </c>
      <c r="AP106" s="119">
        <f t="shared" si="23"/>
        <v>1687.8293476371405</v>
      </c>
      <c r="AQ106" s="119"/>
      <c r="AR106" s="119"/>
      <c r="AS106" s="119"/>
      <c r="AT106" s="179"/>
    </row>
    <row r="107" spans="1:46" ht="14.25" customHeight="1">
      <c r="A107" s="42">
        <v>69</v>
      </c>
      <c r="B107" s="43" t="s">
        <v>203</v>
      </c>
      <c r="C107" s="45">
        <v>1877402</v>
      </c>
      <c r="D107" s="45">
        <v>3630653</v>
      </c>
      <c r="E107" s="45">
        <v>3713123</v>
      </c>
      <c r="F107" s="45">
        <v>4790722</v>
      </c>
      <c r="G107" s="45">
        <v>1758831</v>
      </c>
      <c r="H107" s="45">
        <v>3499330.9999999995</v>
      </c>
      <c r="I107" s="45">
        <v>5047347</v>
      </c>
      <c r="J107" s="45">
        <v>6636711.0000000009</v>
      </c>
      <c r="K107" s="45">
        <v>1700445</v>
      </c>
      <c r="L107" s="45">
        <v>1407504</v>
      </c>
      <c r="M107" s="45">
        <f t="shared" si="17"/>
        <v>3107949</v>
      </c>
      <c r="N107" s="45">
        <v>1648831</v>
      </c>
      <c r="O107" s="45">
        <f t="shared" si="18"/>
        <v>4756780</v>
      </c>
      <c r="P107" s="45">
        <v>1669565</v>
      </c>
      <c r="Q107" s="45">
        <f t="shared" si="18"/>
        <v>6426345</v>
      </c>
      <c r="R107" s="45">
        <v>1794405</v>
      </c>
      <c r="S107" s="119">
        <f t="shared" si="19"/>
        <v>5.5256124132212534</v>
      </c>
      <c r="T107" s="119"/>
      <c r="U107" s="119"/>
      <c r="V107" s="119"/>
      <c r="W107" s="171"/>
      <c r="X107" s="42">
        <v>69</v>
      </c>
      <c r="Y107" s="78" t="s">
        <v>203</v>
      </c>
      <c r="Z107" s="45">
        <v>313105</v>
      </c>
      <c r="AA107" s="45">
        <v>410830</v>
      </c>
      <c r="AB107" s="45">
        <v>432673</v>
      </c>
      <c r="AC107" s="45">
        <v>633434.99999999988</v>
      </c>
      <c r="AD107" s="45">
        <v>317190</v>
      </c>
      <c r="AE107" s="45">
        <v>564447</v>
      </c>
      <c r="AF107" s="45">
        <v>765737</v>
      </c>
      <c r="AG107" s="45">
        <v>873967.00000000012</v>
      </c>
      <c r="AH107" s="45">
        <v>38209</v>
      </c>
      <c r="AI107" s="45">
        <v>65443</v>
      </c>
      <c r="AJ107" s="45">
        <f t="shared" si="20"/>
        <v>103652</v>
      </c>
      <c r="AK107" s="45">
        <v>70081</v>
      </c>
      <c r="AL107" s="45">
        <f t="shared" si="21"/>
        <v>173733</v>
      </c>
      <c r="AM107" s="45">
        <v>6423</v>
      </c>
      <c r="AN107" s="45">
        <f t="shared" si="22"/>
        <v>180156</v>
      </c>
      <c r="AO107" s="45">
        <v>242644</v>
      </c>
      <c r="AP107" s="119">
        <f t="shared" si="23"/>
        <v>535.04409955769586</v>
      </c>
      <c r="AQ107" s="119"/>
      <c r="AR107" s="119"/>
      <c r="AS107" s="119"/>
      <c r="AT107" s="179"/>
    </row>
    <row r="108" spans="1:46" ht="14.25" customHeight="1">
      <c r="A108" s="42">
        <v>70</v>
      </c>
      <c r="B108" s="43" t="s">
        <v>204</v>
      </c>
      <c r="C108" s="45">
        <v>1023298</v>
      </c>
      <c r="D108" s="45">
        <v>1566738</v>
      </c>
      <c r="E108" s="45">
        <v>1989979</v>
      </c>
      <c r="F108" s="45">
        <v>3107577</v>
      </c>
      <c r="G108" s="45">
        <v>1990758.9999999998</v>
      </c>
      <c r="H108" s="45">
        <v>3588097.9999999995</v>
      </c>
      <c r="I108" s="45">
        <v>5036552.9999999991</v>
      </c>
      <c r="J108" s="45">
        <v>6341812</v>
      </c>
      <c r="K108" s="45">
        <v>1249828</v>
      </c>
      <c r="L108" s="45">
        <v>1267894</v>
      </c>
      <c r="M108" s="45">
        <f t="shared" si="17"/>
        <v>2517722</v>
      </c>
      <c r="N108" s="45">
        <v>636429</v>
      </c>
      <c r="O108" s="45">
        <f t="shared" si="18"/>
        <v>3154151</v>
      </c>
      <c r="P108" s="45">
        <v>1169979</v>
      </c>
      <c r="Q108" s="45">
        <f t="shared" si="18"/>
        <v>4324130</v>
      </c>
      <c r="R108" s="45">
        <v>665310</v>
      </c>
      <c r="S108" s="119">
        <f t="shared" si="19"/>
        <v>-46.76787525963573</v>
      </c>
      <c r="T108" s="119"/>
      <c r="U108" s="119"/>
      <c r="V108" s="119"/>
      <c r="W108" s="171"/>
      <c r="X108" s="42">
        <v>70</v>
      </c>
      <c r="Y108" s="78" t="s">
        <v>204</v>
      </c>
      <c r="Z108" s="45">
        <v>49495.999999999985</v>
      </c>
      <c r="AA108" s="45">
        <v>133049</v>
      </c>
      <c r="AB108" s="45">
        <v>944603</v>
      </c>
      <c r="AC108" s="45">
        <v>1216928</v>
      </c>
      <c r="AD108" s="45">
        <v>76991</v>
      </c>
      <c r="AE108" s="45">
        <v>138980</v>
      </c>
      <c r="AF108" s="45">
        <v>1090305.9999999998</v>
      </c>
      <c r="AG108" s="45">
        <v>5311146.0000000009</v>
      </c>
      <c r="AH108" s="45">
        <v>30002</v>
      </c>
      <c r="AI108" s="45">
        <v>236191</v>
      </c>
      <c r="AJ108" s="45">
        <f t="shared" si="20"/>
        <v>266193</v>
      </c>
      <c r="AK108" s="45">
        <v>206979.99999999997</v>
      </c>
      <c r="AL108" s="45">
        <f t="shared" si="21"/>
        <v>473173</v>
      </c>
      <c r="AM108" s="45">
        <v>177900</v>
      </c>
      <c r="AN108" s="45">
        <f t="shared" si="22"/>
        <v>651073</v>
      </c>
      <c r="AO108" s="45">
        <v>172595</v>
      </c>
      <c r="AP108" s="119">
        <f t="shared" si="23"/>
        <v>475.27831477901475</v>
      </c>
      <c r="AQ108" s="119"/>
      <c r="AR108" s="119"/>
      <c r="AS108" s="119"/>
      <c r="AT108" s="179"/>
    </row>
    <row r="109" spans="1:46" ht="14.25" customHeight="1">
      <c r="A109" s="42">
        <v>71</v>
      </c>
      <c r="B109" s="43" t="s">
        <v>205</v>
      </c>
      <c r="C109" s="45"/>
      <c r="D109" s="45">
        <v>8090</v>
      </c>
      <c r="E109" s="45">
        <v>8090</v>
      </c>
      <c r="F109" s="45">
        <v>8090</v>
      </c>
      <c r="G109" s="45"/>
      <c r="H109" s="45"/>
      <c r="I109" s="45"/>
      <c r="J109" s="45"/>
      <c r="K109" s="45"/>
      <c r="L109" s="45">
        <v>1642</v>
      </c>
      <c r="M109" s="45">
        <f t="shared" si="17"/>
        <v>1642</v>
      </c>
      <c r="N109" s="45"/>
      <c r="O109" s="45">
        <f t="shared" si="18"/>
        <v>1642</v>
      </c>
      <c r="P109" s="45"/>
      <c r="Q109" s="45">
        <f t="shared" si="18"/>
        <v>1642</v>
      </c>
      <c r="R109" s="45"/>
      <c r="S109" s="119" t="str">
        <f t="shared" si="19"/>
        <v xml:space="preserve"> </v>
      </c>
      <c r="T109" s="119"/>
      <c r="U109" s="119"/>
      <c r="V109" s="119"/>
      <c r="W109" s="171"/>
      <c r="X109" s="42">
        <v>71</v>
      </c>
      <c r="Y109" s="78" t="s">
        <v>205</v>
      </c>
      <c r="Z109" s="45">
        <v>13186</v>
      </c>
      <c r="AA109" s="45">
        <v>27766</v>
      </c>
      <c r="AB109" s="45">
        <v>48243</v>
      </c>
      <c r="AC109" s="45">
        <v>149810.99999999997</v>
      </c>
      <c r="AD109" s="45">
        <v>80896</v>
      </c>
      <c r="AE109" s="45">
        <v>146529.99999999997</v>
      </c>
      <c r="AF109" s="45">
        <v>195171</v>
      </c>
      <c r="AG109" s="45">
        <v>212905.99999999997</v>
      </c>
      <c r="AH109" s="45">
        <v>15672</v>
      </c>
      <c r="AI109" s="45">
        <v>182772</v>
      </c>
      <c r="AJ109" s="45">
        <f t="shared" si="20"/>
        <v>198444</v>
      </c>
      <c r="AK109" s="45">
        <v>37646</v>
      </c>
      <c r="AL109" s="45">
        <f t="shared" si="21"/>
        <v>236090</v>
      </c>
      <c r="AM109" s="45">
        <v>58239</v>
      </c>
      <c r="AN109" s="45">
        <f t="shared" si="22"/>
        <v>294329</v>
      </c>
      <c r="AO109" s="45">
        <v>63028</v>
      </c>
      <c r="AP109" s="119">
        <f t="shared" si="23"/>
        <v>302.16947422154163</v>
      </c>
      <c r="AQ109" s="119"/>
      <c r="AR109" s="119"/>
      <c r="AS109" s="119"/>
      <c r="AT109" s="179"/>
    </row>
    <row r="110" spans="1:46" ht="14.25" customHeight="1">
      <c r="A110" s="42">
        <v>72</v>
      </c>
      <c r="B110" s="43" t="s">
        <v>206</v>
      </c>
      <c r="C110" s="45"/>
      <c r="D110" s="45">
        <v>0</v>
      </c>
      <c r="E110" s="45">
        <v>0</v>
      </c>
      <c r="F110" s="45">
        <v>0</v>
      </c>
      <c r="G110" s="45"/>
      <c r="H110" s="45"/>
      <c r="I110" s="45"/>
      <c r="J110" s="45"/>
      <c r="K110" s="45"/>
      <c r="L110" s="45"/>
      <c r="M110" s="45" t="str">
        <f t="shared" si="17"/>
        <v/>
      </c>
      <c r="N110" s="45">
        <v>15972</v>
      </c>
      <c r="O110" s="45">
        <f t="shared" si="18"/>
        <v>15972</v>
      </c>
      <c r="P110" s="45"/>
      <c r="Q110" s="45">
        <f t="shared" si="18"/>
        <v>15972</v>
      </c>
      <c r="R110" s="45"/>
      <c r="S110" s="119" t="str">
        <f t="shared" si="19"/>
        <v xml:space="preserve"> </v>
      </c>
      <c r="T110" s="119"/>
      <c r="U110" s="119"/>
      <c r="V110" s="119"/>
      <c r="W110" s="171"/>
      <c r="X110" s="42">
        <v>72</v>
      </c>
      <c r="Y110" s="78" t="s">
        <v>206</v>
      </c>
      <c r="Z110" s="45"/>
      <c r="AA110" s="45">
        <v>2902</v>
      </c>
      <c r="AB110" s="45">
        <v>11692</v>
      </c>
      <c r="AC110" s="45">
        <v>17853</v>
      </c>
      <c r="AD110" s="45">
        <v>689329</v>
      </c>
      <c r="AE110" s="45">
        <v>691479</v>
      </c>
      <c r="AF110" s="45">
        <v>774048</v>
      </c>
      <c r="AG110" s="45">
        <v>898903.99999999988</v>
      </c>
      <c r="AH110" s="45">
        <v>7404</v>
      </c>
      <c r="AI110" s="45">
        <v>5667</v>
      </c>
      <c r="AJ110" s="45">
        <f t="shared" si="20"/>
        <v>13071</v>
      </c>
      <c r="AK110" s="45">
        <v>40930</v>
      </c>
      <c r="AL110" s="45">
        <f t="shared" si="21"/>
        <v>54001</v>
      </c>
      <c r="AM110" s="45">
        <v>64068</v>
      </c>
      <c r="AN110" s="45">
        <f t="shared" si="22"/>
        <v>118069</v>
      </c>
      <c r="AO110" s="45">
        <v>69966</v>
      </c>
      <c r="AP110" s="119">
        <f t="shared" si="23"/>
        <v>844.97568881685584</v>
      </c>
      <c r="AQ110" s="119"/>
      <c r="AR110" s="119"/>
      <c r="AS110" s="119"/>
      <c r="AT110" s="179"/>
    </row>
    <row r="111" spans="1:46" ht="14.25" customHeight="1">
      <c r="A111" s="42">
        <v>73</v>
      </c>
      <c r="B111" s="43" t="s">
        <v>207</v>
      </c>
      <c r="C111" s="45"/>
      <c r="D111" s="45">
        <v>7498</v>
      </c>
      <c r="E111" s="45">
        <v>93445</v>
      </c>
      <c r="F111" s="45">
        <v>95500</v>
      </c>
      <c r="G111" s="45">
        <v>37564</v>
      </c>
      <c r="H111" s="45">
        <v>45098</v>
      </c>
      <c r="I111" s="45">
        <v>216091</v>
      </c>
      <c r="J111" s="45">
        <v>233682</v>
      </c>
      <c r="K111" s="45">
        <v>1186</v>
      </c>
      <c r="L111" s="45">
        <v>33890</v>
      </c>
      <c r="M111" s="45">
        <f t="shared" si="17"/>
        <v>35076</v>
      </c>
      <c r="N111" s="45">
        <v>7281</v>
      </c>
      <c r="O111" s="45">
        <f t="shared" si="18"/>
        <v>42357</v>
      </c>
      <c r="P111" s="45">
        <v>182425</v>
      </c>
      <c r="Q111" s="45">
        <f t="shared" si="18"/>
        <v>224782</v>
      </c>
      <c r="R111" s="45">
        <v>57523</v>
      </c>
      <c r="S111" s="119">
        <f t="shared" si="19"/>
        <v>4750.1686340640808</v>
      </c>
      <c r="T111" s="119"/>
      <c r="U111" s="119"/>
      <c r="V111" s="119"/>
      <c r="W111" s="171"/>
      <c r="X111" s="42">
        <v>73</v>
      </c>
      <c r="Y111" s="78" t="s">
        <v>207</v>
      </c>
      <c r="Z111" s="45">
        <v>91674</v>
      </c>
      <c r="AA111" s="45">
        <v>153307</v>
      </c>
      <c r="AB111" s="45">
        <v>236306</v>
      </c>
      <c r="AC111" s="45">
        <v>241699</v>
      </c>
      <c r="AD111" s="45">
        <v>283633</v>
      </c>
      <c r="AE111" s="45">
        <v>315438.00000000006</v>
      </c>
      <c r="AF111" s="45">
        <v>322434.00000000006</v>
      </c>
      <c r="AG111" s="45">
        <v>325026</v>
      </c>
      <c r="AH111" s="45">
        <v>100170</v>
      </c>
      <c r="AI111" s="45">
        <v>485815</v>
      </c>
      <c r="AJ111" s="45">
        <f t="shared" si="20"/>
        <v>585985</v>
      </c>
      <c r="AK111" s="45">
        <v>99743</v>
      </c>
      <c r="AL111" s="45">
        <f t="shared" si="21"/>
        <v>685728</v>
      </c>
      <c r="AM111" s="45">
        <v>13319</v>
      </c>
      <c r="AN111" s="45">
        <f t="shared" si="22"/>
        <v>699047</v>
      </c>
      <c r="AO111" s="45">
        <v>90290</v>
      </c>
      <c r="AP111" s="119">
        <f t="shared" si="23"/>
        <v>-9.86323250474193</v>
      </c>
      <c r="AQ111" s="119"/>
      <c r="AR111" s="119"/>
      <c r="AS111" s="119"/>
      <c r="AT111" s="179"/>
    </row>
    <row r="112" spans="1:46" ht="14.25" customHeight="1">
      <c r="A112" s="42">
        <v>74</v>
      </c>
      <c r="B112" s="43" t="s">
        <v>208</v>
      </c>
      <c r="C112" s="45"/>
      <c r="D112" s="45">
        <v>5342</v>
      </c>
      <c r="E112" s="45">
        <v>5342</v>
      </c>
      <c r="F112" s="45">
        <v>5342</v>
      </c>
      <c r="G112" s="45">
        <v>49977</v>
      </c>
      <c r="H112" s="45">
        <v>209009</v>
      </c>
      <c r="I112" s="45">
        <v>219417</v>
      </c>
      <c r="J112" s="45">
        <v>219417</v>
      </c>
      <c r="K112" s="45"/>
      <c r="L112" s="45"/>
      <c r="M112" s="45" t="str">
        <f t="shared" si="17"/>
        <v/>
      </c>
      <c r="N112" s="45"/>
      <c r="O112" s="45" t="str">
        <f t="shared" si="18"/>
        <v xml:space="preserve"> </v>
      </c>
      <c r="P112" s="45">
        <v>49547</v>
      </c>
      <c r="Q112" s="45">
        <f t="shared" si="18"/>
        <v>49547</v>
      </c>
      <c r="R112" s="45"/>
      <c r="S112" s="119" t="str">
        <f t="shared" si="19"/>
        <v xml:space="preserve"> </v>
      </c>
      <c r="T112" s="119"/>
      <c r="U112" s="119"/>
      <c r="V112" s="119"/>
      <c r="W112" s="171"/>
      <c r="X112" s="42">
        <v>74</v>
      </c>
      <c r="Y112" s="78" t="s">
        <v>208</v>
      </c>
      <c r="Z112" s="45">
        <v>112433.00000000001</v>
      </c>
      <c r="AA112" s="45">
        <v>204825</v>
      </c>
      <c r="AB112" s="45">
        <v>342235</v>
      </c>
      <c r="AC112" s="45">
        <v>778834</v>
      </c>
      <c r="AD112" s="45">
        <v>120817.99999999999</v>
      </c>
      <c r="AE112" s="45">
        <v>248245.00000000006</v>
      </c>
      <c r="AF112" s="45">
        <v>429492.00000000012</v>
      </c>
      <c r="AG112" s="45">
        <v>603112.99999999988</v>
      </c>
      <c r="AH112" s="45">
        <v>125203.00000000001</v>
      </c>
      <c r="AI112" s="45">
        <v>593890</v>
      </c>
      <c r="AJ112" s="45">
        <f t="shared" si="20"/>
        <v>719093</v>
      </c>
      <c r="AK112" s="45">
        <v>116720.99999999999</v>
      </c>
      <c r="AL112" s="45">
        <f t="shared" si="21"/>
        <v>835814</v>
      </c>
      <c r="AM112" s="45">
        <v>183579</v>
      </c>
      <c r="AN112" s="45">
        <f t="shared" si="22"/>
        <v>1019393</v>
      </c>
      <c r="AO112" s="45">
        <v>143910</v>
      </c>
      <c r="AP112" s="119">
        <f t="shared" si="23"/>
        <v>14.941335271519037</v>
      </c>
      <c r="AQ112" s="119"/>
      <c r="AR112" s="119"/>
      <c r="AS112" s="119"/>
      <c r="AT112" s="179"/>
    </row>
    <row r="113" spans="1:46" ht="14.25" customHeight="1">
      <c r="A113" s="42">
        <v>75</v>
      </c>
      <c r="B113" s="96" t="s">
        <v>209</v>
      </c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 t="str">
        <f t="shared" si="17"/>
        <v/>
      </c>
      <c r="N113" s="96"/>
      <c r="O113" s="45" t="str">
        <f t="shared" si="18"/>
        <v xml:space="preserve"> </v>
      </c>
      <c r="P113" s="96"/>
      <c r="Q113" s="45" t="str">
        <f t="shared" si="18"/>
        <v xml:space="preserve"> </v>
      </c>
      <c r="R113" s="45"/>
      <c r="S113" s="119" t="str">
        <f t="shared" si="19"/>
        <v xml:space="preserve"> </v>
      </c>
      <c r="T113" s="119"/>
      <c r="U113" s="119"/>
      <c r="V113" s="119"/>
      <c r="W113" s="171"/>
      <c r="X113" s="42">
        <v>75</v>
      </c>
      <c r="Y113" s="179" t="s">
        <v>209</v>
      </c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 t="str">
        <f t="shared" si="20"/>
        <v/>
      </c>
      <c r="AK113" s="96"/>
      <c r="AL113" s="45" t="str">
        <f t="shared" si="21"/>
        <v xml:space="preserve"> </v>
      </c>
      <c r="AM113" s="96"/>
      <c r="AN113" s="45" t="str">
        <f t="shared" si="22"/>
        <v xml:space="preserve"> </v>
      </c>
      <c r="AO113" s="45"/>
      <c r="AP113" s="119" t="str">
        <f t="shared" si="23"/>
        <v xml:space="preserve"> </v>
      </c>
      <c r="AQ113" s="119"/>
      <c r="AR113" s="119"/>
      <c r="AS113" s="119"/>
      <c r="AT113" s="179"/>
    </row>
    <row r="114" spans="1:46" ht="14.25" customHeight="1">
      <c r="A114" s="42">
        <v>76</v>
      </c>
      <c r="B114" s="96" t="s">
        <v>210</v>
      </c>
      <c r="C114" s="45"/>
      <c r="D114" s="45"/>
      <c r="E114" s="45"/>
      <c r="F114" s="45"/>
      <c r="G114" s="45"/>
      <c r="H114" s="45"/>
      <c r="I114" s="45"/>
      <c r="J114" s="45"/>
      <c r="K114" s="45">
        <v>9481</v>
      </c>
      <c r="L114" s="45"/>
      <c r="M114" s="45">
        <f t="shared" si="17"/>
        <v>9481</v>
      </c>
      <c r="N114" s="45"/>
      <c r="O114" s="45">
        <f t="shared" si="18"/>
        <v>9481</v>
      </c>
      <c r="P114" s="45"/>
      <c r="Q114" s="45">
        <f t="shared" si="18"/>
        <v>9481</v>
      </c>
      <c r="R114" s="45"/>
      <c r="S114" s="119">
        <f t="shared" si="19"/>
        <v>-100</v>
      </c>
      <c r="T114" s="119"/>
      <c r="U114" s="119"/>
      <c r="V114" s="119"/>
      <c r="W114" s="171"/>
      <c r="X114" s="42">
        <v>76</v>
      </c>
      <c r="Y114" s="41" t="s">
        <v>210</v>
      </c>
      <c r="Z114" s="45">
        <v>379476</v>
      </c>
      <c r="AA114" s="45">
        <v>529060</v>
      </c>
      <c r="AB114" s="45">
        <v>534384</v>
      </c>
      <c r="AC114" s="45">
        <v>1461159</v>
      </c>
      <c r="AD114" s="45">
        <v>4187</v>
      </c>
      <c r="AE114" s="45">
        <v>115812</v>
      </c>
      <c r="AF114" s="45">
        <v>115812</v>
      </c>
      <c r="AG114" s="45">
        <v>135812</v>
      </c>
      <c r="AH114" s="45">
        <v>90469</v>
      </c>
      <c r="AI114" s="45">
        <v>5000</v>
      </c>
      <c r="AJ114" s="45">
        <f t="shared" si="20"/>
        <v>95469</v>
      </c>
      <c r="AK114" s="45">
        <v>55486</v>
      </c>
      <c r="AL114" s="45">
        <f t="shared" si="21"/>
        <v>150955</v>
      </c>
      <c r="AM114" s="45">
        <v>34767</v>
      </c>
      <c r="AN114" s="45">
        <f t="shared" si="22"/>
        <v>185722</v>
      </c>
      <c r="AO114" s="45"/>
      <c r="AP114" s="119">
        <f t="shared" si="23"/>
        <v>-100</v>
      </c>
      <c r="AQ114" s="119"/>
      <c r="AR114" s="119"/>
      <c r="AS114" s="119"/>
    </row>
    <row r="115" spans="1:46" ht="14.25" customHeight="1">
      <c r="A115" s="42">
        <v>77</v>
      </c>
      <c r="B115" s="43" t="s">
        <v>211</v>
      </c>
      <c r="C115" s="45"/>
      <c r="D115" s="45">
        <v>34300</v>
      </c>
      <c r="E115" s="45">
        <v>34300</v>
      </c>
      <c r="F115" s="45">
        <v>34300</v>
      </c>
      <c r="G115" s="45"/>
      <c r="H115" s="45"/>
      <c r="I115" s="45"/>
      <c r="J115" s="45"/>
      <c r="K115" s="45"/>
      <c r="L115" s="45">
        <v>2805</v>
      </c>
      <c r="M115" s="45">
        <f t="shared" si="17"/>
        <v>2805</v>
      </c>
      <c r="N115" s="45"/>
      <c r="O115" s="45">
        <f t="shared" si="18"/>
        <v>2805</v>
      </c>
      <c r="P115" s="45"/>
      <c r="Q115" s="45">
        <f t="shared" si="18"/>
        <v>2805</v>
      </c>
      <c r="R115" s="45"/>
      <c r="S115" s="119" t="str">
        <f t="shared" si="19"/>
        <v xml:space="preserve"> </v>
      </c>
      <c r="T115" s="119"/>
      <c r="U115" s="119"/>
      <c r="V115" s="119"/>
      <c r="W115" s="171"/>
      <c r="X115" s="42">
        <v>77</v>
      </c>
      <c r="Y115" s="78" t="s">
        <v>211</v>
      </c>
      <c r="Z115" s="45">
        <v>60318</v>
      </c>
      <c r="AA115" s="45">
        <v>60318</v>
      </c>
      <c r="AB115" s="45">
        <v>74004</v>
      </c>
      <c r="AC115" s="45">
        <v>74004</v>
      </c>
      <c r="AD115" s="45"/>
      <c r="AE115" s="45">
        <v>65505</v>
      </c>
      <c r="AF115" s="45">
        <v>104146</v>
      </c>
      <c r="AG115" s="45">
        <v>176839</v>
      </c>
      <c r="AH115" s="45">
        <v>16664</v>
      </c>
      <c r="AI115" s="45">
        <v>9853</v>
      </c>
      <c r="AJ115" s="45">
        <f t="shared" si="20"/>
        <v>26517</v>
      </c>
      <c r="AK115" s="45">
        <v>39770</v>
      </c>
      <c r="AL115" s="45">
        <f t="shared" si="21"/>
        <v>66287</v>
      </c>
      <c r="AM115" s="45">
        <v>49878</v>
      </c>
      <c r="AN115" s="45">
        <f t="shared" si="22"/>
        <v>116165</v>
      </c>
      <c r="AO115" s="45">
        <v>68125</v>
      </c>
      <c r="AP115" s="119">
        <f t="shared" si="23"/>
        <v>308.81541046567452</v>
      </c>
      <c r="AQ115" s="119"/>
      <c r="AR115" s="119"/>
      <c r="AS115" s="119"/>
      <c r="AT115" s="179"/>
    </row>
    <row r="116" spans="1:46" ht="14.25" customHeight="1">
      <c r="A116" s="42">
        <v>78</v>
      </c>
      <c r="B116" s="43" t="s">
        <v>212</v>
      </c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 t="str">
        <f t="shared" si="17"/>
        <v/>
      </c>
      <c r="N116" s="45"/>
      <c r="O116" s="45" t="str">
        <f t="shared" si="18"/>
        <v xml:space="preserve"> </v>
      </c>
      <c r="P116" s="45"/>
      <c r="Q116" s="45" t="str">
        <f t="shared" si="18"/>
        <v xml:space="preserve"> </v>
      </c>
      <c r="R116" s="45"/>
      <c r="S116" s="119" t="str">
        <f t="shared" si="19"/>
        <v xml:space="preserve"> </v>
      </c>
      <c r="T116" s="119"/>
      <c r="U116" s="119"/>
      <c r="V116" s="119"/>
      <c r="W116" s="171"/>
      <c r="X116" s="42">
        <v>78</v>
      </c>
      <c r="Y116" s="78" t="s">
        <v>212</v>
      </c>
      <c r="Z116" s="45">
        <v>236414</v>
      </c>
      <c r="AA116" s="45">
        <v>237554</v>
      </c>
      <c r="AB116" s="45">
        <v>237554</v>
      </c>
      <c r="AC116" s="45">
        <v>237554</v>
      </c>
      <c r="AD116" s="45"/>
      <c r="AE116" s="45">
        <v>2479</v>
      </c>
      <c r="AF116" s="45">
        <v>2479</v>
      </c>
      <c r="AG116" s="45">
        <v>2479</v>
      </c>
      <c r="AH116" s="45">
        <v>1101</v>
      </c>
      <c r="AI116" s="45"/>
      <c r="AJ116" s="45">
        <f t="shared" si="20"/>
        <v>1101</v>
      </c>
      <c r="AK116" s="45"/>
      <c r="AL116" s="45">
        <f t="shared" si="21"/>
        <v>1101</v>
      </c>
      <c r="AM116" s="45"/>
      <c r="AN116" s="45">
        <f t="shared" si="22"/>
        <v>1101</v>
      </c>
      <c r="AO116" s="45"/>
      <c r="AP116" s="119">
        <f t="shared" si="23"/>
        <v>-100</v>
      </c>
      <c r="AQ116" s="119"/>
      <c r="AR116" s="119"/>
      <c r="AS116" s="119"/>
      <c r="AT116" s="179"/>
    </row>
    <row r="117" spans="1:46" ht="14.25" customHeight="1">
      <c r="A117" s="42">
        <v>79</v>
      </c>
      <c r="B117" s="43" t="s">
        <v>62</v>
      </c>
      <c r="C117" s="45">
        <v>5443390</v>
      </c>
      <c r="D117" s="45">
        <v>10236069</v>
      </c>
      <c r="E117" s="45">
        <v>10852250</v>
      </c>
      <c r="F117" s="45">
        <v>12127821</v>
      </c>
      <c r="G117" s="45">
        <v>4776544</v>
      </c>
      <c r="H117" s="45">
        <v>12336208</v>
      </c>
      <c r="I117" s="45">
        <v>14938549.999999998</v>
      </c>
      <c r="J117" s="45">
        <v>20121116.000000004</v>
      </c>
      <c r="K117" s="45">
        <v>2207008</v>
      </c>
      <c r="L117" s="45">
        <v>1653884.0000000005</v>
      </c>
      <c r="M117" s="45">
        <f t="shared" si="17"/>
        <v>3860892.0000000005</v>
      </c>
      <c r="N117" s="45">
        <v>669521</v>
      </c>
      <c r="O117" s="45">
        <f t="shared" si="18"/>
        <v>4530413</v>
      </c>
      <c r="P117" s="45">
        <v>1001828</v>
      </c>
      <c r="Q117" s="45">
        <f t="shared" si="18"/>
        <v>5532241</v>
      </c>
      <c r="R117" s="45">
        <v>9899559</v>
      </c>
      <c r="S117" s="119">
        <f t="shared" si="19"/>
        <v>348.55111535617453</v>
      </c>
      <c r="T117" s="119"/>
      <c r="U117" s="119"/>
      <c r="V117" s="119"/>
      <c r="W117" s="171"/>
      <c r="X117" s="42">
        <v>79</v>
      </c>
      <c r="Y117" s="78" t="s">
        <v>62</v>
      </c>
      <c r="Z117" s="45">
        <v>1824650.0000000002</v>
      </c>
      <c r="AA117" s="45">
        <v>4818361</v>
      </c>
      <c r="AB117" s="45">
        <v>6978241.9999999991</v>
      </c>
      <c r="AC117" s="45">
        <v>9569045</v>
      </c>
      <c r="AD117" s="45">
        <v>1836679.9999999995</v>
      </c>
      <c r="AE117" s="45">
        <v>3046345.9999999995</v>
      </c>
      <c r="AF117" s="45">
        <v>5127983.9999999981</v>
      </c>
      <c r="AG117" s="45">
        <v>7196621.0000000009</v>
      </c>
      <c r="AH117" s="45">
        <v>2844394.9999999995</v>
      </c>
      <c r="AI117" s="45">
        <v>1667653</v>
      </c>
      <c r="AJ117" s="45">
        <f t="shared" si="20"/>
        <v>4512048</v>
      </c>
      <c r="AK117" s="45">
        <v>2096526</v>
      </c>
      <c r="AL117" s="45">
        <f t="shared" si="21"/>
        <v>6608574</v>
      </c>
      <c r="AM117" s="45">
        <v>3143780.9999999991</v>
      </c>
      <c r="AN117" s="45">
        <f t="shared" si="22"/>
        <v>9752355</v>
      </c>
      <c r="AO117" s="45">
        <v>1370324</v>
      </c>
      <c r="AP117" s="119">
        <f t="shared" si="23"/>
        <v>-51.823709435574166</v>
      </c>
      <c r="AQ117" s="119"/>
      <c r="AR117" s="119"/>
      <c r="AS117" s="119"/>
      <c r="AT117" s="179"/>
    </row>
    <row r="118" spans="1:46" ht="14.25" customHeight="1">
      <c r="A118" s="42">
        <v>80</v>
      </c>
      <c r="B118" s="43" t="s">
        <v>213</v>
      </c>
      <c r="C118" s="45">
        <v>7310557</v>
      </c>
      <c r="D118" s="45">
        <v>9874050</v>
      </c>
      <c r="E118" s="45">
        <v>11279019</v>
      </c>
      <c r="F118" s="45">
        <v>12064141</v>
      </c>
      <c r="G118" s="45">
        <v>1476964</v>
      </c>
      <c r="H118" s="45">
        <v>2635849</v>
      </c>
      <c r="I118" s="45">
        <v>4709635</v>
      </c>
      <c r="J118" s="45">
        <v>6387758.0000000009</v>
      </c>
      <c r="K118" s="45">
        <v>849752</v>
      </c>
      <c r="L118" s="45">
        <v>1985045.0000000002</v>
      </c>
      <c r="M118" s="45">
        <f t="shared" si="17"/>
        <v>2834797</v>
      </c>
      <c r="N118" s="45">
        <v>1221948</v>
      </c>
      <c r="O118" s="45">
        <f t="shared" si="18"/>
        <v>4056745</v>
      </c>
      <c r="P118" s="45">
        <v>1192115</v>
      </c>
      <c r="Q118" s="45">
        <f t="shared" si="18"/>
        <v>5248860</v>
      </c>
      <c r="R118" s="45">
        <v>416594</v>
      </c>
      <c r="S118" s="119">
        <f t="shared" si="19"/>
        <v>-50.974637305943382</v>
      </c>
      <c r="T118" s="119"/>
      <c r="U118" s="119"/>
      <c r="V118" s="119"/>
      <c r="W118" s="171"/>
      <c r="X118" s="42">
        <v>80</v>
      </c>
      <c r="Y118" s="78" t="s">
        <v>213</v>
      </c>
      <c r="Z118" s="45"/>
      <c r="AA118" s="45">
        <v>20880</v>
      </c>
      <c r="AB118" s="45">
        <v>23107</v>
      </c>
      <c r="AC118" s="45">
        <v>23107</v>
      </c>
      <c r="AD118" s="45">
        <v>78000</v>
      </c>
      <c r="AE118" s="45">
        <v>78000</v>
      </c>
      <c r="AF118" s="45">
        <v>78000</v>
      </c>
      <c r="AG118" s="45">
        <v>79571</v>
      </c>
      <c r="AH118" s="45"/>
      <c r="AI118" s="45"/>
      <c r="AJ118" s="45" t="str">
        <f t="shared" si="20"/>
        <v/>
      </c>
      <c r="AK118" s="45"/>
      <c r="AL118" s="45" t="str">
        <f t="shared" si="21"/>
        <v xml:space="preserve"> </v>
      </c>
      <c r="AM118" s="45">
        <v>12909</v>
      </c>
      <c r="AN118" s="45">
        <f t="shared" si="22"/>
        <v>12909</v>
      </c>
      <c r="AO118" s="45"/>
      <c r="AP118" s="119" t="str">
        <f t="shared" si="23"/>
        <v xml:space="preserve"> </v>
      </c>
      <c r="AQ118" s="119"/>
      <c r="AR118" s="119"/>
      <c r="AS118" s="119"/>
      <c r="AT118" s="179"/>
    </row>
    <row r="119" spans="1:46" ht="14.25" customHeight="1">
      <c r="A119" s="42">
        <v>81</v>
      </c>
      <c r="B119" s="43" t="s">
        <v>214</v>
      </c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 t="str">
        <f t="shared" si="17"/>
        <v/>
      </c>
      <c r="N119" s="45"/>
      <c r="O119" s="45" t="str">
        <f t="shared" si="18"/>
        <v xml:space="preserve"> </v>
      </c>
      <c r="P119" s="45"/>
      <c r="Q119" s="45" t="str">
        <f t="shared" si="18"/>
        <v xml:space="preserve"> </v>
      </c>
      <c r="R119" s="45"/>
      <c r="S119" s="119" t="str">
        <f t="shared" si="19"/>
        <v xml:space="preserve"> </v>
      </c>
      <c r="T119" s="119"/>
      <c r="U119" s="119"/>
      <c r="V119" s="119"/>
      <c r="W119" s="171"/>
      <c r="X119" s="42">
        <v>81</v>
      </c>
      <c r="Y119" s="78" t="s">
        <v>214</v>
      </c>
      <c r="Z119" s="45"/>
      <c r="AA119" s="45"/>
      <c r="AB119" s="45">
        <v>1207</v>
      </c>
      <c r="AC119" s="45">
        <v>2251</v>
      </c>
      <c r="AD119" s="45"/>
      <c r="AE119" s="45"/>
      <c r="AF119" s="45"/>
      <c r="AG119" s="45"/>
      <c r="AH119" s="45"/>
      <c r="AI119" s="45">
        <v>3181</v>
      </c>
      <c r="AJ119" s="45">
        <f t="shared" si="20"/>
        <v>3181</v>
      </c>
      <c r="AK119" s="45"/>
      <c r="AL119" s="45">
        <f t="shared" si="21"/>
        <v>3181</v>
      </c>
      <c r="AM119" s="45">
        <v>1800</v>
      </c>
      <c r="AN119" s="45">
        <f t="shared" si="22"/>
        <v>4981</v>
      </c>
      <c r="AO119" s="45">
        <v>10043</v>
      </c>
      <c r="AP119" s="119" t="str">
        <f t="shared" si="23"/>
        <v xml:space="preserve"> </v>
      </c>
      <c r="AQ119" s="119"/>
      <c r="AR119" s="119"/>
      <c r="AS119" s="119"/>
      <c r="AT119" s="179"/>
    </row>
    <row r="120" spans="1:46" ht="14.25" customHeight="1">
      <c r="A120" s="42">
        <v>82</v>
      </c>
      <c r="B120" s="43" t="s">
        <v>215</v>
      </c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 t="str">
        <f t="shared" si="17"/>
        <v/>
      </c>
      <c r="N120" s="45"/>
      <c r="O120" s="45" t="str">
        <f t="shared" si="18"/>
        <v xml:space="preserve"> </v>
      </c>
      <c r="P120" s="45"/>
      <c r="Q120" s="45" t="str">
        <f t="shared" si="18"/>
        <v xml:space="preserve"> </v>
      </c>
      <c r="R120" s="45"/>
      <c r="S120" s="119" t="str">
        <f t="shared" si="19"/>
        <v xml:space="preserve"> </v>
      </c>
      <c r="T120" s="119"/>
      <c r="U120" s="119"/>
      <c r="V120" s="119"/>
      <c r="W120" s="171"/>
      <c r="X120" s="42">
        <v>82</v>
      </c>
      <c r="Y120" s="78" t="s">
        <v>215</v>
      </c>
      <c r="Z120" s="45"/>
      <c r="AA120" s="45"/>
      <c r="AB120" s="45">
        <v>2145</v>
      </c>
      <c r="AC120" s="45">
        <v>2145</v>
      </c>
      <c r="AD120" s="45"/>
      <c r="AE120" s="45"/>
      <c r="AF120" s="45"/>
      <c r="AG120" s="45"/>
      <c r="AH120" s="45"/>
      <c r="AI120" s="45"/>
      <c r="AJ120" s="45" t="str">
        <f t="shared" si="20"/>
        <v/>
      </c>
      <c r="AK120" s="45"/>
      <c r="AL120" s="45" t="str">
        <f t="shared" si="21"/>
        <v xml:space="preserve"> </v>
      </c>
      <c r="AM120" s="45"/>
      <c r="AN120" s="45" t="str">
        <f t="shared" si="22"/>
        <v xml:space="preserve"> </v>
      </c>
      <c r="AO120" s="45"/>
      <c r="AP120" s="119" t="str">
        <f t="shared" si="23"/>
        <v xml:space="preserve"> </v>
      </c>
      <c r="AQ120" s="119"/>
      <c r="AR120" s="119"/>
      <c r="AS120" s="119"/>
      <c r="AT120" s="179"/>
    </row>
    <row r="121" spans="1:46" ht="14.25" customHeight="1">
      <c r="A121" s="42">
        <v>83</v>
      </c>
      <c r="B121" s="179" t="s">
        <v>216</v>
      </c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 t="str">
        <f t="shared" si="17"/>
        <v/>
      </c>
      <c r="N121" s="45"/>
      <c r="O121" s="45" t="str">
        <f t="shared" si="18"/>
        <v xml:space="preserve"> </v>
      </c>
      <c r="P121" s="45"/>
      <c r="Q121" s="45" t="str">
        <f t="shared" si="18"/>
        <v xml:space="preserve"> </v>
      </c>
      <c r="R121" s="45"/>
      <c r="S121" s="119" t="str">
        <f t="shared" si="19"/>
        <v xml:space="preserve"> </v>
      </c>
      <c r="T121" s="119"/>
      <c r="U121" s="119"/>
      <c r="V121" s="119"/>
      <c r="W121" s="171"/>
      <c r="X121" s="42">
        <v>83</v>
      </c>
      <c r="Y121" s="179" t="s">
        <v>216</v>
      </c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 t="str">
        <f t="shared" si="20"/>
        <v/>
      </c>
      <c r="AK121" s="45"/>
      <c r="AL121" s="45" t="str">
        <f t="shared" si="21"/>
        <v xml:space="preserve"> </v>
      </c>
      <c r="AM121" s="45"/>
      <c r="AN121" s="45" t="str">
        <f t="shared" si="22"/>
        <v xml:space="preserve"> </v>
      </c>
      <c r="AO121" s="45"/>
      <c r="AP121" s="119" t="str">
        <f t="shared" si="23"/>
        <v xml:space="preserve"> </v>
      </c>
      <c r="AQ121" s="119"/>
      <c r="AR121" s="119"/>
      <c r="AS121" s="119"/>
    </row>
    <row r="122" spans="1:46" ht="14.25" customHeight="1">
      <c r="A122" s="42">
        <v>84</v>
      </c>
      <c r="B122" s="43" t="s">
        <v>52</v>
      </c>
      <c r="C122" s="45">
        <v>42279589.99999997</v>
      </c>
      <c r="D122" s="45">
        <v>109942080.99999994</v>
      </c>
      <c r="E122" s="45">
        <v>125902486.99999993</v>
      </c>
      <c r="F122" s="45">
        <v>153674551.00000027</v>
      </c>
      <c r="G122" s="45">
        <v>30459666.999999985</v>
      </c>
      <c r="H122" s="45">
        <v>57903188</v>
      </c>
      <c r="I122" s="45">
        <v>118020798.00000009</v>
      </c>
      <c r="J122" s="45">
        <v>170214076.99999979</v>
      </c>
      <c r="K122" s="45">
        <v>27203520.999999985</v>
      </c>
      <c r="L122" s="45">
        <v>40700744.000000022</v>
      </c>
      <c r="M122" s="45">
        <f t="shared" si="17"/>
        <v>67904265</v>
      </c>
      <c r="N122" s="45">
        <v>18783282.000000015</v>
      </c>
      <c r="O122" s="45">
        <f t="shared" si="18"/>
        <v>86687547.000000015</v>
      </c>
      <c r="P122" s="45">
        <v>15010845.999999994</v>
      </c>
      <c r="Q122" s="45">
        <f t="shared" si="18"/>
        <v>101698393.00000001</v>
      </c>
      <c r="R122" s="45">
        <v>21658421</v>
      </c>
      <c r="S122" s="119">
        <f t="shared" si="19"/>
        <v>-20.383758411273263</v>
      </c>
      <c r="T122" s="119"/>
      <c r="U122" s="119"/>
      <c r="V122" s="119"/>
      <c r="W122" s="171"/>
      <c r="X122" s="42">
        <v>84</v>
      </c>
      <c r="Y122" s="78" t="s">
        <v>52</v>
      </c>
      <c r="Z122" s="45">
        <v>78282146.000000045</v>
      </c>
      <c r="AA122" s="45">
        <v>164235169.99999997</v>
      </c>
      <c r="AB122" s="45">
        <v>264847015.99999994</v>
      </c>
      <c r="AC122" s="45">
        <v>355511377.99999976</v>
      </c>
      <c r="AD122" s="45">
        <v>88794176.999999985</v>
      </c>
      <c r="AE122" s="45">
        <v>187169871.99999964</v>
      </c>
      <c r="AF122" s="45">
        <v>292696427.99999869</v>
      </c>
      <c r="AG122" s="45">
        <v>404351086.99999815</v>
      </c>
      <c r="AH122" s="45">
        <v>85524555.999999925</v>
      </c>
      <c r="AI122" s="45">
        <v>92186957.999999881</v>
      </c>
      <c r="AJ122" s="45">
        <f t="shared" si="20"/>
        <v>177711513.99999982</v>
      </c>
      <c r="AK122" s="45">
        <v>118464678.9999999</v>
      </c>
      <c r="AL122" s="45">
        <f t="shared" si="21"/>
        <v>296176192.9999997</v>
      </c>
      <c r="AM122" s="45">
        <v>120676451.99999996</v>
      </c>
      <c r="AN122" s="45">
        <f t="shared" si="22"/>
        <v>416852644.99999964</v>
      </c>
      <c r="AO122" s="45">
        <v>96257520</v>
      </c>
      <c r="AP122" s="119">
        <f t="shared" si="23"/>
        <v>12.549569973798043</v>
      </c>
      <c r="AQ122" s="119"/>
      <c r="AR122" s="119"/>
      <c r="AS122" s="119"/>
      <c r="AT122" s="179"/>
    </row>
    <row r="123" spans="1:46" ht="14.25" customHeight="1">
      <c r="A123" s="42">
        <v>85</v>
      </c>
      <c r="B123" s="43" t="s">
        <v>75</v>
      </c>
      <c r="C123" s="45">
        <v>2015810</v>
      </c>
      <c r="D123" s="45">
        <v>13674139</v>
      </c>
      <c r="E123" s="45">
        <v>54208173</v>
      </c>
      <c r="F123" s="45">
        <v>76429506</v>
      </c>
      <c r="G123" s="45">
        <v>19310888.000000004</v>
      </c>
      <c r="H123" s="45">
        <v>39428771</v>
      </c>
      <c r="I123" s="45">
        <v>48613805.999999963</v>
      </c>
      <c r="J123" s="45">
        <v>66070337.00000006</v>
      </c>
      <c r="K123" s="45">
        <v>23560465.000000004</v>
      </c>
      <c r="L123" s="45">
        <v>10293594.000000002</v>
      </c>
      <c r="M123" s="45">
        <f t="shared" si="17"/>
        <v>33854059.000000007</v>
      </c>
      <c r="N123" s="45">
        <v>11609132.999999998</v>
      </c>
      <c r="O123" s="45">
        <f t="shared" si="18"/>
        <v>45463192.000000007</v>
      </c>
      <c r="P123" s="45">
        <v>5378510.9999999991</v>
      </c>
      <c r="Q123" s="45">
        <f t="shared" si="18"/>
        <v>50841703.000000007</v>
      </c>
      <c r="R123" s="45">
        <v>10005846</v>
      </c>
      <c r="S123" s="119">
        <f t="shared" si="19"/>
        <v>-57.531203225403239</v>
      </c>
      <c r="T123" s="119"/>
      <c r="U123" s="119"/>
      <c r="V123" s="119"/>
      <c r="W123" s="171"/>
      <c r="X123" s="42">
        <v>85</v>
      </c>
      <c r="Y123" s="78" t="s">
        <v>75</v>
      </c>
      <c r="Z123" s="45">
        <v>20167246.999999996</v>
      </c>
      <c r="AA123" s="45">
        <v>37433548.999999985</v>
      </c>
      <c r="AB123" s="45">
        <v>56873268</v>
      </c>
      <c r="AC123" s="45">
        <v>81242970.999999985</v>
      </c>
      <c r="AD123" s="45">
        <v>14886023.999999996</v>
      </c>
      <c r="AE123" s="45">
        <v>34477430.999999993</v>
      </c>
      <c r="AF123" s="45">
        <v>57121219.99999997</v>
      </c>
      <c r="AG123" s="45">
        <v>76266117</v>
      </c>
      <c r="AH123" s="45">
        <v>12932681.999999996</v>
      </c>
      <c r="AI123" s="45">
        <v>15118150</v>
      </c>
      <c r="AJ123" s="45">
        <f t="shared" si="20"/>
        <v>28050831.999999996</v>
      </c>
      <c r="AK123" s="45">
        <v>18000447.000000007</v>
      </c>
      <c r="AL123" s="45">
        <f t="shared" si="21"/>
        <v>46051279</v>
      </c>
      <c r="AM123" s="45">
        <v>25356548.999999996</v>
      </c>
      <c r="AN123" s="45">
        <f t="shared" si="22"/>
        <v>71407828</v>
      </c>
      <c r="AO123" s="45">
        <v>22924749</v>
      </c>
      <c r="AP123" s="119">
        <f t="shared" si="23"/>
        <v>77.2621409851414</v>
      </c>
      <c r="AQ123" s="119"/>
      <c r="AR123" s="119"/>
      <c r="AS123" s="119"/>
      <c r="AT123" s="179"/>
    </row>
    <row r="124" spans="1:46" ht="14.25" customHeight="1">
      <c r="A124" s="42">
        <v>86</v>
      </c>
      <c r="B124" s="43" t="s">
        <v>217</v>
      </c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 t="str">
        <f t="shared" si="17"/>
        <v/>
      </c>
      <c r="N124" s="45"/>
      <c r="O124" s="45" t="str">
        <f t="shared" si="18"/>
        <v xml:space="preserve"> </v>
      </c>
      <c r="P124" s="45"/>
      <c r="Q124" s="45" t="str">
        <f t="shared" si="18"/>
        <v xml:space="preserve"> </v>
      </c>
      <c r="R124" s="45"/>
      <c r="S124" s="119" t="str">
        <f t="shared" si="19"/>
        <v xml:space="preserve"> </v>
      </c>
      <c r="T124" s="119"/>
      <c r="U124" s="119"/>
      <c r="V124" s="119"/>
      <c r="W124" s="171"/>
      <c r="X124" s="42">
        <v>86</v>
      </c>
      <c r="Y124" s="78" t="s">
        <v>217</v>
      </c>
      <c r="Z124" s="45">
        <v>2100</v>
      </c>
      <c r="AA124" s="45">
        <v>2100</v>
      </c>
      <c r="AB124" s="45">
        <v>2100</v>
      </c>
      <c r="AC124" s="45">
        <v>2100</v>
      </c>
      <c r="AD124" s="45">
        <v>8170</v>
      </c>
      <c r="AE124" s="45">
        <v>8170</v>
      </c>
      <c r="AF124" s="45">
        <v>8170</v>
      </c>
      <c r="AG124" s="45">
        <v>8170</v>
      </c>
      <c r="AH124" s="45"/>
      <c r="AI124" s="45"/>
      <c r="AJ124" s="45" t="str">
        <f t="shared" si="20"/>
        <v/>
      </c>
      <c r="AK124" s="45"/>
      <c r="AL124" s="45" t="str">
        <f t="shared" si="21"/>
        <v xml:space="preserve"> </v>
      </c>
      <c r="AM124" s="45"/>
      <c r="AN124" s="45" t="str">
        <f t="shared" si="22"/>
        <v xml:space="preserve"> </v>
      </c>
      <c r="AO124" s="45"/>
      <c r="AP124" s="119" t="str">
        <f t="shared" si="23"/>
        <v xml:space="preserve"> </v>
      </c>
      <c r="AQ124" s="119"/>
      <c r="AR124" s="119"/>
      <c r="AS124" s="119"/>
      <c r="AT124" s="179"/>
    </row>
    <row r="125" spans="1:46" ht="14.25" customHeight="1">
      <c r="A125" s="42"/>
      <c r="B125" s="210" t="s">
        <v>329</v>
      </c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 t="str">
        <f t="shared" si="18"/>
        <v xml:space="preserve"> </v>
      </c>
      <c r="P125" s="45"/>
      <c r="Q125" s="45" t="str">
        <f t="shared" si="18"/>
        <v xml:space="preserve"> </v>
      </c>
      <c r="R125" s="45"/>
      <c r="S125" s="119" t="str">
        <f t="shared" si="19"/>
        <v xml:space="preserve"> </v>
      </c>
      <c r="T125" s="119"/>
      <c r="U125" s="119"/>
      <c r="V125" s="119"/>
      <c r="W125" s="171"/>
      <c r="X125" s="42"/>
      <c r="Y125" s="210" t="s">
        <v>329</v>
      </c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 t="str">
        <f t="shared" si="21"/>
        <v xml:space="preserve"> </v>
      </c>
      <c r="AM125" s="45">
        <v>1326</v>
      </c>
      <c r="AN125" s="45">
        <f t="shared" si="22"/>
        <v>1326</v>
      </c>
      <c r="AO125" s="45"/>
      <c r="AP125" s="119" t="str">
        <f t="shared" si="23"/>
        <v xml:space="preserve"> </v>
      </c>
      <c r="AQ125" s="119"/>
      <c r="AR125" s="119"/>
      <c r="AS125" s="119"/>
    </row>
    <row r="126" spans="1:46" ht="14.25" customHeight="1">
      <c r="A126" s="42">
        <v>87</v>
      </c>
      <c r="B126" s="43" t="s">
        <v>81</v>
      </c>
      <c r="C126" s="45">
        <v>1654249</v>
      </c>
      <c r="D126" s="45">
        <v>2659438.9999999995</v>
      </c>
      <c r="E126" s="45">
        <v>3244749.9999999995</v>
      </c>
      <c r="F126" s="45">
        <v>6820020.9999999991</v>
      </c>
      <c r="G126" s="45">
        <v>2052893</v>
      </c>
      <c r="H126" s="45">
        <v>3755923</v>
      </c>
      <c r="I126" s="45">
        <v>4655606</v>
      </c>
      <c r="J126" s="45">
        <v>9024329</v>
      </c>
      <c r="K126" s="45">
        <v>1271112</v>
      </c>
      <c r="L126" s="45">
        <v>1656388.9999999998</v>
      </c>
      <c r="M126" s="45">
        <f t="shared" si="17"/>
        <v>2927501</v>
      </c>
      <c r="N126" s="45">
        <v>545447</v>
      </c>
      <c r="O126" s="45">
        <f t="shared" si="18"/>
        <v>3472948</v>
      </c>
      <c r="P126" s="45">
        <v>1005740.0000000002</v>
      </c>
      <c r="Q126" s="45">
        <f t="shared" si="18"/>
        <v>4478688</v>
      </c>
      <c r="R126" s="45">
        <v>964921</v>
      </c>
      <c r="S126" s="119">
        <f t="shared" si="19"/>
        <v>-24.088435952142689</v>
      </c>
      <c r="T126" s="119"/>
      <c r="U126" s="119"/>
      <c r="V126" s="119"/>
      <c r="W126" s="171"/>
      <c r="X126" s="42">
        <v>87</v>
      </c>
      <c r="Y126" s="78" t="s">
        <v>81</v>
      </c>
      <c r="Z126" s="45">
        <v>4930373</v>
      </c>
      <c r="AA126" s="45">
        <v>10913039</v>
      </c>
      <c r="AB126" s="45">
        <v>17902440</v>
      </c>
      <c r="AC126" s="45">
        <v>29468780.999999963</v>
      </c>
      <c r="AD126" s="45">
        <v>6048451.0000000019</v>
      </c>
      <c r="AE126" s="45">
        <v>11835726.000000007</v>
      </c>
      <c r="AF126" s="45">
        <v>17646541.000000019</v>
      </c>
      <c r="AG126" s="45">
        <v>25667438.000000056</v>
      </c>
      <c r="AH126" s="45">
        <v>6453573</v>
      </c>
      <c r="AI126" s="45">
        <v>5977721</v>
      </c>
      <c r="AJ126" s="45">
        <f t="shared" si="20"/>
        <v>12431294</v>
      </c>
      <c r="AK126" s="45">
        <v>4701422.9999999981</v>
      </c>
      <c r="AL126" s="45">
        <f t="shared" si="21"/>
        <v>17132717</v>
      </c>
      <c r="AM126" s="45">
        <v>7430161.0000000019</v>
      </c>
      <c r="AN126" s="45">
        <f t="shared" si="22"/>
        <v>24562878</v>
      </c>
      <c r="AO126" s="45">
        <v>6131901</v>
      </c>
      <c r="AP126" s="119">
        <f t="shared" si="23"/>
        <v>-4.984401664008459</v>
      </c>
      <c r="AQ126" s="119"/>
      <c r="AR126" s="119"/>
      <c r="AS126" s="119"/>
      <c r="AT126" s="179"/>
    </row>
    <row r="127" spans="1:46" ht="14.25" customHeight="1">
      <c r="A127" s="42">
        <v>88</v>
      </c>
      <c r="B127" s="43" t="s">
        <v>218</v>
      </c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 t="str">
        <f t="shared" si="17"/>
        <v/>
      </c>
      <c r="N127" s="45"/>
      <c r="O127" s="45" t="str">
        <f t="shared" si="18"/>
        <v xml:space="preserve"> </v>
      </c>
      <c r="P127" s="45"/>
      <c r="Q127" s="45" t="str">
        <f t="shared" si="18"/>
        <v xml:space="preserve"> </v>
      </c>
      <c r="R127" s="45"/>
      <c r="S127" s="119" t="str">
        <f t="shared" si="19"/>
        <v xml:space="preserve"> </v>
      </c>
      <c r="T127" s="119"/>
      <c r="U127" s="119"/>
      <c r="V127" s="119"/>
      <c r="W127" s="171"/>
      <c r="X127" s="42">
        <v>88</v>
      </c>
      <c r="Y127" s="78" t="s">
        <v>218</v>
      </c>
      <c r="Z127" s="45">
        <v>117763</v>
      </c>
      <c r="AA127" s="45">
        <v>239004</v>
      </c>
      <c r="AB127" s="45">
        <v>327101</v>
      </c>
      <c r="AC127" s="45">
        <v>461957.99999999994</v>
      </c>
      <c r="AD127" s="45">
        <v>126492</v>
      </c>
      <c r="AE127" s="45">
        <v>227603</v>
      </c>
      <c r="AF127" s="45">
        <v>297028</v>
      </c>
      <c r="AG127" s="45">
        <v>447931.00000000012</v>
      </c>
      <c r="AH127" s="45">
        <v>65929</v>
      </c>
      <c r="AI127" s="45">
        <v>101838</v>
      </c>
      <c r="AJ127" s="45">
        <f t="shared" si="20"/>
        <v>167767</v>
      </c>
      <c r="AK127" s="45">
        <v>122542</v>
      </c>
      <c r="AL127" s="45">
        <f t="shared" si="21"/>
        <v>290309</v>
      </c>
      <c r="AM127" s="45">
        <v>48259</v>
      </c>
      <c r="AN127" s="45">
        <f t="shared" si="22"/>
        <v>338568</v>
      </c>
      <c r="AO127" s="45">
        <v>80913</v>
      </c>
      <c r="AP127" s="119">
        <f t="shared" si="23"/>
        <v>22.727479561346286</v>
      </c>
      <c r="AQ127" s="119"/>
      <c r="AR127" s="119"/>
      <c r="AS127" s="119"/>
      <c r="AT127" s="179"/>
    </row>
    <row r="128" spans="1:46" ht="14.25" customHeight="1">
      <c r="A128" s="42">
        <v>89</v>
      </c>
      <c r="B128" s="43" t="s">
        <v>219</v>
      </c>
      <c r="C128" s="45">
        <v>118785.99999999999</v>
      </c>
      <c r="D128" s="45">
        <v>542076</v>
      </c>
      <c r="E128" s="45">
        <v>741374</v>
      </c>
      <c r="F128" s="45">
        <v>1160066.9999999998</v>
      </c>
      <c r="G128" s="45">
        <v>168071</v>
      </c>
      <c r="H128" s="45">
        <v>212855</v>
      </c>
      <c r="I128" s="45">
        <v>242475.00000000003</v>
      </c>
      <c r="J128" s="45">
        <v>768749</v>
      </c>
      <c r="K128" s="45">
        <v>38661</v>
      </c>
      <c r="L128" s="45">
        <v>87717</v>
      </c>
      <c r="M128" s="45">
        <f t="shared" si="17"/>
        <v>126378</v>
      </c>
      <c r="N128" s="45">
        <v>244512</v>
      </c>
      <c r="O128" s="45">
        <f t="shared" si="18"/>
        <v>370890</v>
      </c>
      <c r="P128" s="45">
        <v>255045</v>
      </c>
      <c r="Q128" s="45">
        <f t="shared" si="18"/>
        <v>625935</v>
      </c>
      <c r="R128" s="45">
        <v>100044</v>
      </c>
      <c r="S128" s="119">
        <f t="shared" si="19"/>
        <v>158.77240630092342</v>
      </c>
      <c r="T128" s="119"/>
      <c r="U128" s="119"/>
      <c r="V128" s="119"/>
      <c r="W128" s="171"/>
      <c r="X128" s="42">
        <v>89</v>
      </c>
      <c r="Y128" s="78" t="s">
        <v>219</v>
      </c>
      <c r="Z128" s="45">
        <v>347771</v>
      </c>
      <c r="AA128" s="45">
        <v>676593</v>
      </c>
      <c r="AB128" s="45">
        <v>1521777</v>
      </c>
      <c r="AC128" s="45">
        <v>1720209.9999999993</v>
      </c>
      <c r="AD128" s="45">
        <v>97813</v>
      </c>
      <c r="AE128" s="45">
        <v>148924.00000000003</v>
      </c>
      <c r="AF128" s="45">
        <v>696993.00000000012</v>
      </c>
      <c r="AG128" s="45">
        <v>1143888.0000000005</v>
      </c>
      <c r="AH128" s="45">
        <v>475950</v>
      </c>
      <c r="AI128" s="45">
        <v>188408.00000000003</v>
      </c>
      <c r="AJ128" s="45">
        <f t="shared" si="20"/>
        <v>664358</v>
      </c>
      <c r="AK128" s="45">
        <v>335601</v>
      </c>
      <c r="AL128" s="45">
        <f t="shared" si="21"/>
        <v>999959</v>
      </c>
      <c r="AM128" s="45">
        <v>592669</v>
      </c>
      <c r="AN128" s="45">
        <f t="shared" si="22"/>
        <v>1592628</v>
      </c>
      <c r="AO128" s="45">
        <v>97366</v>
      </c>
      <c r="AP128" s="119">
        <f t="shared" si="23"/>
        <v>-79.542809118604893</v>
      </c>
      <c r="AQ128" s="119"/>
      <c r="AR128" s="119"/>
      <c r="AS128" s="119"/>
      <c r="AT128" s="179"/>
    </row>
    <row r="129" spans="1:46" ht="14.25" customHeight="1">
      <c r="A129" s="42">
        <v>90</v>
      </c>
      <c r="B129" s="43" t="s">
        <v>220</v>
      </c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 t="str">
        <f t="shared" si="17"/>
        <v/>
      </c>
      <c r="N129" s="45"/>
      <c r="O129" s="45" t="str">
        <f t="shared" si="18"/>
        <v xml:space="preserve"> </v>
      </c>
      <c r="P129" s="45"/>
      <c r="Q129" s="45" t="str">
        <f t="shared" si="18"/>
        <v xml:space="preserve"> </v>
      </c>
      <c r="R129" s="45"/>
      <c r="S129" s="119" t="str">
        <f t="shared" si="19"/>
        <v xml:space="preserve"> </v>
      </c>
      <c r="T129" s="119"/>
      <c r="U129" s="119"/>
      <c r="V129" s="119"/>
      <c r="W129" s="171"/>
      <c r="X129" s="42">
        <v>90</v>
      </c>
      <c r="Y129" s="78" t="s">
        <v>220</v>
      </c>
      <c r="Z129" s="45"/>
      <c r="AA129" s="45"/>
      <c r="AB129" s="45">
        <v>9216</v>
      </c>
      <c r="AC129" s="45">
        <v>9216</v>
      </c>
      <c r="AD129" s="45"/>
      <c r="AE129" s="45"/>
      <c r="AF129" s="45">
        <v>5470</v>
      </c>
      <c r="AG129" s="45">
        <v>5470</v>
      </c>
      <c r="AH129" s="45"/>
      <c r="AI129" s="45"/>
      <c r="AJ129" s="45" t="str">
        <f t="shared" si="20"/>
        <v/>
      </c>
      <c r="AK129" s="45"/>
      <c r="AL129" s="45" t="str">
        <f t="shared" si="21"/>
        <v xml:space="preserve"> </v>
      </c>
      <c r="AM129" s="45"/>
      <c r="AN129" s="45" t="str">
        <f t="shared" si="22"/>
        <v xml:space="preserve"> </v>
      </c>
      <c r="AO129" s="45"/>
      <c r="AP129" s="119" t="str">
        <f t="shared" si="23"/>
        <v xml:space="preserve"> </v>
      </c>
      <c r="AQ129" s="119"/>
      <c r="AR129" s="119"/>
      <c r="AS129" s="119"/>
      <c r="AT129" s="179"/>
    </row>
    <row r="130" spans="1:46" ht="14.25" customHeight="1">
      <c r="A130" s="42">
        <v>91</v>
      </c>
      <c r="B130" s="43" t="s">
        <v>221</v>
      </c>
      <c r="C130" s="45">
        <v>75483</v>
      </c>
      <c r="D130" s="45">
        <v>81226</v>
      </c>
      <c r="E130" s="45">
        <v>82514</v>
      </c>
      <c r="F130" s="45">
        <v>82514</v>
      </c>
      <c r="G130" s="45">
        <v>1212</v>
      </c>
      <c r="H130" s="45">
        <v>12107</v>
      </c>
      <c r="I130" s="45">
        <v>14579</v>
      </c>
      <c r="J130" s="45">
        <v>26484</v>
      </c>
      <c r="K130" s="45">
        <v>4042</v>
      </c>
      <c r="L130" s="45">
        <v>3314</v>
      </c>
      <c r="M130" s="45">
        <f t="shared" si="17"/>
        <v>7356</v>
      </c>
      <c r="N130" s="45"/>
      <c r="O130" s="45">
        <f t="shared" si="18"/>
        <v>7356</v>
      </c>
      <c r="P130" s="45"/>
      <c r="Q130" s="45">
        <f t="shared" si="18"/>
        <v>7356</v>
      </c>
      <c r="R130" s="45"/>
      <c r="S130" s="119">
        <f t="shared" si="19"/>
        <v>-100</v>
      </c>
      <c r="T130" s="119"/>
      <c r="U130" s="119"/>
      <c r="V130" s="119"/>
      <c r="W130" s="171"/>
      <c r="X130" s="42">
        <v>91</v>
      </c>
      <c r="Y130" s="78" t="s">
        <v>221</v>
      </c>
      <c r="Z130" s="45">
        <v>111824.00000000001</v>
      </c>
      <c r="AA130" s="45">
        <v>290229.00000000006</v>
      </c>
      <c r="AB130" s="45">
        <v>512369.00000000012</v>
      </c>
      <c r="AC130" s="45">
        <v>565935</v>
      </c>
      <c r="AD130" s="45">
        <v>151793</v>
      </c>
      <c r="AE130" s="45">
        <v>222738.99999999994</v>
      </c>
      <c r="AF130" s="45">
        <v>540899.00000000012</v>
      </c>
      <c r="AG130" s="45">
        <v>796077.00000000012</v>
      </c>
      <c r="AH130" s="45">
        <v>167648</v>
      </c>
      <c r="AI130" s="45">
        <v>87203</v>
      </c>
      <c r="AJ130" s="45">
        <f t="shared" si="20"/>
        <v>254851</v>
      </c>
      <c r="AK130" s="45">
        <v>98432</v>
      </c>
      <c r="AL130" s="45">
        <f t="shared" si="21"/>
        <v>353283</v>
      </c>
      <c r="AM130" s="45">
        <v>69787</v>
      </c>
      <c r="AN130" s="45">
        <f t="shared" si="22"/>
        <v>423070</v>
      </c>
      <c r="AO130" s="45">
        <v>24824</v>
      </c>
      <c r="AP130" s="119">
        <f t="shared" si="23"/>
        <v>-85.192784882611193</v>
      </c>
      <c r="AQ130" s="119"/>
      <c r="AR130" s="119"/>
      <c r="AS130" s="119"/>
      <c r="AT130" s="179"/>
    </row>
    <row r="131" spans="1:46" ht="14.25" customHeight="1">
      <c r="A131" s="42">
        <v>92</v>
      </c>
      <c r="B131" s="43" t="s">
        <v>222</v>
      </c>
      <c r="C131" s="45"/>
      <c r="D131" s="45"/>
      <c r="E131" s="45"/>
      <c r="F131" s="45"/>
      <c r="G131" s="45"/>
      <c r="H131" s="45">
        <v>1303</v>
      </c>
      <c r="I131" s="45">
        <v>1303</v>
      </c>
      <c r="J131" s="45">
        <v>1303</v>
      </c>
      <c r="K131" s="45">
        <v>1712</v>
      </c>
      <c r="L131" s="45"/>
      <c r="M131" s="45">
        <f t="shared" si="17"/>
        <v>1712</v>
      </c>
      <c r="N131" s="45"/>
      <c r="O131" s="45">
        <f t="shared" si="18"/>
        <v>1712</v>
      </c>
      <c r="P131" s="45"/>
      <c r="Q131" s="45">
        <f t="shared" si="18"/>
        <v>1712</v>
      </c>
      <c r="R131" s="45"/>
      <c r="S131" s="119">
        <f t="shared" si="19"/>
        <v>-100</v>
      </c>
      <c r="T131" s="119"/>
      <c r="U131" s="119"/>
      <c r="V131" s="119"/>
      <c r="W131" s="171"/>
      <c r="X131" s="42">
        <v>92</v>
      </c>
      <c r="Y131" s="78" t="s">
        <v>222</v>
      </c>
      <c r="Z131" s="45">
        <v>192304</v>
      </c>
      <c r="AA131" s="45">
        <v>521304</v>
      </c>
      <c r="AB131" s="45">
        <v>604086</v>
      </c>
      <c r="AC131" s="45">
        <v>794897.00000000012</v>
      </c>
      <c r="AD131" s="45">
        <v>170067</v>
      </c>
      <c r="AE131" s="45">
        <v>220003</v>
      </c>
      <c r="AF131" s="45">
        <v>571156</v>
      </c>
      <c r="AG131" s="45">
        <v>728607.00000000012</v>
      </c>
      <c r="AH131" s="45">
        <v>29863.000000000004</v>
      </c>
      <c r="AI131" s="45">
        <v>771372.00000000012</v>
      </c>
      <c r="AJ131" s="45">
        <f t="shared" si="20"/>
        <v>801235.00000000012</v>
      </c>
      <c r="AK131" s="45">
        <v>349928</v>
      </c>
      <c r="AL131" s="45">
        <f t="shared" si="21"/>
        <v>1151163</v>
      </c>
      <c r="AM131" s="45">
        <v>165041</v>
      </c>
      <c r="AN131" s="45">
        <f t="shared" si="22"/>
        <v>1316204</v>
      </c>
      <c r="AO131" s="45">
        <v>176929</v>
      </c>
      <c r="AP131" s="119">
        <f t="shared" si="23"/>
        <v>492.46894149951436</v>
      </c>
      <c r="AQ131" s="119"/>
      <c r="AR131" s="119"/>
      <c r="AS131" s="119"/>
      <c r="AT131" s="179"/>
    </row>
    <row r="132" spans="1:46" ht="14.25" customHeight="1">
      <c r="A132" s="42">
        <v>93</v>
      </c>
      <c r="B132" s="43" t="s">
        <v>223</v>
      </c>
      <c r="C132" s="45"/>
      <c r="D132" s="45"/>
      <c r="E132" s="45">
        <v>2091</v>
      </c>
      <c r="F132" s="45">
        <v>2091</v>
      </c>
      <c r="G132" s="45">
        <v>1998</v>
      </c>
      <c r="H132" s="45">
        <v>1998</v>
      </c>
      <c r="I132" s="45">
        <v>1998</v>
      </c>
      <c r="J132" s="45">
        <v>3906</v>
      </c>
      <c r="K132" s="45"/>
      <c r="L132" s="45"/>
      <c r="M132" s="45" t="str">
        <f t="shared" si="17"/>
        <v/>
      </c>
      <c r="N132" s="45">
        <v>2000</v>
      </c>
      <c r="O132" s="45">
        <f t="shared" si="18"/>
        <v>2000</v>
      </c>
      <c r="P132" s="45">
        <v>5336</v>
      </c>
      <c r="Q132" s="45">
        <f t="shared" si="18"/>
        <v>7336</v>
      </c>
      <c r="R132" s="45">
        <v>1567</v>
      </c>
      <c r="S132" s="119" t="str">
        <f t="shared" si="19"/>
        <v xml:space="preserve"> </v>
      </c>
      <c r="T132" s="119"/>
      <c r="U132" s="119"/>
      <c r="V132" s="119"/>
      <c r="W132" s="171"/>
      <c r="X132" s="42">
        <v>93</v>
      </c>
      <c r="Y132" s="78" t="s">
        <v>223</v>
      </c>
      <c r="Z132" s="45">
        <v>11808</v>
      </c>
      <c r="AA132" s="45">
        <v>169225</v>
      </c>
      <c r="AB132" s="45">
        <v>179098</v>
      </c>
      <c r="AC132" s="45">
        <v>193431.99999999997</v>
      </c>
      <c r="AD132" s="45">
        <v>73492</v>
      </c>
      <c r="AE132" s="45">
        <v>86218</v>
      </c>
      <c r="AF132" s="45">
        <v>120062.00000000001</v>
      </c>
      <c r="AG132" s="45">
        <v>142230</v>
      </c>
      <c r="AH132" s="45">
        <v>6831</v>
      </c>
      <c r="AI132" s="45">
        <v>6062</v>
      </c>
      <c r="AJ132" s="45">
        <f t="shared" si="20"/>
        <v>12893</v>
      </c>
      <c r="AK132" s="45">
        <v>15271</v>
      </c>
      <c r="AL132" s="45">
        <f t="shared" si="21"/>
        <v>28164</v>
      </c>
      <c r="AM132" s="45">
        <v>15644</v>
      </c>
      <c r="AN132" s="45">
        <f t="shared" si="22"/>
        <v>43808</v>
      </c>
      <c r="AO132" s="45">
        <v>17715</v>
      </c>
      <c r="AP132" s="119">
        <f t="shared" si="23"/>
        <v>159.3324549846289</v>
      </c>
      <c r="AQ132" s="119"/>
      <c r="AR132" s="119"/>
      <c r="AS132" s="119"/>
      <c r="AT132" s="179"/>
    </row>
    <row r="133" spans="1:46" ht="14.25" customHeight="1">
      <c r="A133" s="42">
        <v>94</v>
      </c>
      <c r="B133" s="43" t="s">
        <v>224</v>
      </c>
      <c r="C133" s="45">
        <v>67720</v>
      </c>
      <c r="D133" s="45">
        <v>141416</v>
      </c>
      <c r="E133" s="45">
        <v>181881</v>
      </c>
      <c r="F133" s="45">
        <v>234151</v>
      </c>
      <c r="G133" s="45">
        <v>54922</v>
      </c>
      <c r="H133" s="45">
        <v>110578</v>
      </c>
      <c r="I133" s="45">
        <v>223232</v>
      </c>
      <c r="J133" s="45">
        <v>401262.99999999988</v>
      </c>
      <c r="K133" s="45">
        <v>77733</v>
      </c>
      <c r="L133" s="45">
        <v>297652</v>
      </c>
      <c r="M133" s="45">
        <f t="shared" si="17"/>
        <v>375385</v>
      </c>
      <c r="N133" s="45">
        <v>55405</v>
      </c>
      <c r="O133" s="45">
        <f t="shared" si="18"/>
        <v>430790</v>
      </c>
      <c r="P133" s="45">
        <v>53329</v>
      </c>
      <c r="Q133" s="45">
        <f t="shared" si="18"/>
        <v>484119</v>
      </c>
      <c r="R133" s="45">
        <v>61472</v>
      </c>
      <c r="S133" s="119">
        <f t="shared" si="19"/>
        <v>-20.919043392124323</v>
      </c>
      <c r="T133" s="119"/>
      <c r="U133" s="119"/>
      <c r="V133" s="119"/>
      <c r="W133" s="171"/>
      <c r="X133" s="42">
        <v>94</v>
      </c>
      <c r="Y133" s="78" t="s">
        <v>224</v>
      </c>
      <c r="Z133" s="45">
        <v>262787.99999999994</v>
      </c>
      <c r="AA133" s="45">
        <v>375709.99999999994</v>
      </c>
      <c r="AB133" s="45">
        <v>641522.99999999988</v>
      </c>
      <c r="AC133" s="45">
        <v>978908.99999999942</v>
      </c>
      <c r="AD133" s="45">
        <v>177128.00000000003</v>
      </c>
      <c r="AE133" s="45">
        <v>262849.99999999994</v>
      </c>
      <c r="AF133" s="45">
        <v>378477</v>
      </c>
      <c r="AG133" s="45">
        <v>488698.99999999994</v>
      </c>
      <c r="AH133" s="45">
        <v>124541</v>
      </c>
      <c r="AI133" s="45">
        <v>88432</v>
      </c>
      <c r="AJ133" s="45">
        <f t="shared" si="20"/>
        <v>212973</v>
      </c>
      <c r="AK133" s="45">
        <v>149045</v>
      </c>
      <c r="AL133" s="45">
        <f t="shared" si="21"/>
        <v>362018</v>
      </c>
      <c r="AM133" s="45">
        <v>126449</v>
      </c>
      <c r="AN133" s="45">
        <f t="shared" si="22"/>
        <v>488467</v>
      </c>
      <c r="AO133" s="45">
        <v>153139</v>
      </c>
      <c r="AP133" s="119">
        <f t="shared" si="23"/>
        <v>22.962719104551923</v>
      </c>
      <c r="AQ133" s="119"/>
      <c r="AR133" s="119"/>
      <c r="AS133" s="119"/>
      <c r="AT133" s="179"/>
    </row>
    <row r="134" spans="1:46" ht="14.25" customHeight="1">
      <c r="A134" s="42">
        <v>95</v>
      </c>
      <c r="B134" s="43" t="s">
        <v>225</v>
      </c>
      <c r="C134" s="45"/>
      <c r="D134" s="45"/>
      <c r="E134" s="45"/>
      <c r="F134" s="45">
        <v>2094</v>
      </c>
      <c r="G134" s="45"/>
      <c r="H134" s="45"/>
      <c r="I134" s="45"/>
      <c r="J134" s="45"/>
      <c r="K134" s="45"/>
      <c r="L134" s="45"/>
      <c r="M134" s="45" t="str">
        <f t="shared" si="17"/>
        <v/>
      </c>
      <c r="N134" s="45">
        <v>431947</v>
      </c>
      <c r="O134" s="45">
        <f t="shared" si="18"/>
        <v>431947</v>
      </c>
      <c r="P134" s="45">
        <v>263113</v>
      </c>
      <c r="Q134" s="45">
        <f t="shared" si="18"/>
        <v>695060</v>
      </c>
      <c r="R134" s="45">
        <v>101910</v>
      </c>
      <c r="S134" s="119" t="str">
        <f t="shared" si="19"/>
        <v xml:space="preserve"> </v>
      </c>
      <c r="T134" s="119"/>
      <c r="U134" s="119"/>
      <c r="V134" s="119"/>
      <c r="W134" s="171"/>
      <c r="X134" s="42">
        <v>95</v>
      </c>
      <c r="Y134" s="78" t="s">
        <v>225</v>
      </c>
      <c r="Z134" s="45">
        <v>214730.00000000003</v>
      </c>
      <c r="AA134" s="45">
        <v>405803</v>
      </c>
      <c r="AB134" s="45">
        <v>637853</v>
      </c>
      <c r="AC134" s="45">
        <v>1135054</v>
      </c>
      <c r="AD134" s="45">
        <v>1013736.9999999998</v>
      </c>
      <c r="AE134" s="45">
        <v>1212250.9999999998</v>
      </c>
      <c r="AF134" s="45">
        <v>1880958.0000000005</v>
      </c>
      <c r="AG134" s="45">
        <v>2333157.9999999995</v>
      </c>
      <c r="AH134" s="45">
        <v>308634</v>
      </c>
      <c r="AI134" s="45">
        <v>324353</v>
      </c>
      <c r="AJ134" s="45">
        <f t="shared" si="20"/>
        <v>632987</v>
      </c>
      <c r="AK134" s="45">
        <v>228588.99999999997</v>
      </c>
      <c r="AL134" s="45">
        <f t="shared" si="21"/>
        <v>861576</v>
      </c>
      <c r="AM134" s="45">
        <v>287521</v>
      </c>
      <c r="AN134" s="45">
        <f t="shared" si="22"/>
        <v>1149097</v>
      </c>
      <c r="AO134" s="45">
        <v>169115</v>
      </c>
      <c r="AP134" s="119">
        <f t="shared" si="23"/>
        <v>-45.205324105574881</v>
      </c>
      <c r="AQ134" s="119"/>
      <c r="AR134" s="119"/>
      <c r="AS134" s="119"/>
      <c r="AT134" s="179"/>
    </row>
    <row r="135" spans="1:46" ht="14.25" customHeight="1">
      <c r="A135" s="42">
        <v>96</v>
      </c>
      <c r="B135" s="43" t="s">
        <v>226</v>
      </c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 t="str">
        <f t="shared" si="17"/>
        <v/>
      </c>
      <c r="N135" s="96"/>
      <c r="O135" s="45" t="str">
        <f t="shared" si="18"/>
        <v xml:space="preserve"> </v>
      </c>
      <c r="P135" s="96"/>
      <c r="Q135" s="45" t="str">
        <f t="shared" si="18"/>
        <v xml:space="preserve"> </v>
      </c>
      <c r="R135" s="45"/>
      <c r="S135" s="119" t="str">
        <f t="shared" si="19"/>
        <v xml:space="preserve"> </v>
      </c>
      <c r="T135" s="119"/>
      <c r="U135" s="119"/>
      <c r="V135" s="119"/>
      <c r="W135" s="171"/>
      <c r="X135" s="42">
        <v>96</v>
      </c>
      <c r="Y135" s="78" t="s">
        <v>226</v>
      </c>
      <c r="Z135" s="96"/>
      <c r="AA135" s="96"/>
      <c r="AB135" s="96"/>
      <c r="AC135" s="96"/>
      <c r="AD135" s="96"/>
      <c r="AE135" s="96"/>
      <c r="AF135" s="96">
        <v>105529</v>
      </c>
      <c r="AG135" s="96">
        <v>114581</v>
      </c>
      <c r="AH135" s="96"/>
      <c r="AI135" s="96">
        <v>9000</v>
      </c>
      <c r="AJ135" s="96">
        <f t="shared" si="20"/>
        <v>9000</v>
      </c>
      <c r="AK135" s="96">
        <v>5264</v>
      </c>
      <c r="AL135" s="45">
        <f t="shared" si="21"/>
        <v>14264</v>
      </c>
      <c r="AM135" s="96"/>
      <c r="AN135" s="45">
        <f t="shared" si="22"/>
        <v>14264</v>
      </c>
      <c r="AO135" s="45"/>
      <c r="AP135" s="119" t="str">
        <f t="shared" si="23"/>
        <v xml:space="preserve"> </v>
      </c>
      <c r="AQ135" s="119"/>
      <c r="AR135" s="119"/>
      <c r="AS135" s="119"/>
    </row>
    <row r="136" spans="1:46" ht="14.25" customHeight="1">
      <c r="A136" s="42">
        <v>97</v>
      </c>
      <c r="B136" s="43" t="s">
        <v>227</v>
      </c>
      <c r="C136" s="45"/>
      <c r="D136" s="45"/>
      <c r="E136" s="45"/>
      <c r="F136" s="45"/>
      <c r="G136" s="45"/>
      <c r="H136" s="45"/>
      <c r="I136" s="45"/>
      <c r="J136" s="45"/>
      <c r="K136" s="45"/>
      <c r="L136" s="45">
        <v>11098</v>
      </c>
      <c r="M136" s="45">
        <f t="shared" si="17"/>
        <v>11098</v>
      </c>
      <c r="N136" s="45"/>
      <c r="O136" s="45">
        <f t="shared" si="18"/>
        <v>11098</v>
      </c>
      <c r="P136" s="45">
        <v>1492</v>
      </c>
      <c r="Q136" s="45">
        <f t="shared" si="18"/>
        <v>12590</v>
      </c>
      <c r="R136" s="45"/>
      <c r="S136" s="119" t="str">
        <f t="shared" si="19"/>
        <v xml:space="preserve"> </v>
      </c>
      <c r="T136" s="119"/>
      <c r="U136" s="119"/>
      <c r="V136" s="119"/>
      <c r="W136" s="171"/>
      <c r="X136" s="42">
        <v>97</v>
      </c>
      <c r="Y136" s="78" t="s">
        <v>227</v>
      </c>
      <c r="Z136" s="45">
        <v>507104</v>
      </c>
      <c r="AA136" s="45">
        <v>624680</v>
      </c>
      <c r="AB136" s="45">
        <v>638196</v>
      </c>
      <c r="AC136" s="45">
        <v>2374627.9999999995</v>
      </c>
      <c r="AD136" s="45">
        <v>30596</v>
      </c>
      <c r="AE136" s="45">
        <v>287504</v>
      </c>
      <c r="AF136" s="45">
        <v>337276.99999999994</v>
      </c>
      <c r="AG136" s="45">
        <v>385553.99999999994</v>
      </c>
      <c r="AH136" s="45">
        <v>231247.99999999997</v>
      </c>
      <c r="AI136" s="45">
        <v>581929</v>
      </c>
      <c r="AJ136" s="45">
        <f t="shared" si="20"/>
        <v>813177</v>
      </c>
      <c r="AK136" s="45">
        <v>291959</v>
      </c>
      <c r="AL136" s="45">
        <f t="shared" si="21"/>
        <v>1105136</v>
      </c>
      <c r="AM136" s="45">
        <v>190702</v>
      </c>
      <c r="AN136" s="45">
        <f t="shared" si="22"/>
        <v>1295838</v>
      </c>
      <c r="AO136" s="45">
        <v>215746</v>
      </c>
      <c r="AP136" s="119">
        <f t="shared" si="23"/>
        <v>-6.703625544869567</v>
      </c>
      <c r="AQ136" s="119"/>
      <c r="AR136" s="119"/>
      <c r="AS136" s="119"/>
      <c r="AT136" s="179"/>
    </row>
    <row r="137" spans="1:46" ht="14.25" customHeight="1">
      <c r="A137" s="42">
        <v>98</v>
      </c>
      <c r="B137" s="43" t="s">
        <v>228</v>
      </c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 t="str">
        <f t="shared" si="17"/>
        <v/>
      </c>
      <c r="N137" s="45"/>
      <c r="O137" s="45" t="str">
        <f t="shared" si="18"/>
        <v xml:space="preserve"> </v>
      </c>
      <c r="P137" s="45"/>
      <c r="Q137" s="45" t="str">
        <f t="shared" si="18"/>
        <v xml:space="preserve"> </v>
      </c>
      <c r="R137" s="45"/>
      <c r="S137" s="119" t="str">
        <f t="shared" si="19"/>
        <v xml:space="preserve"> </v>
      </c>
      <c r="T137" s="119"/>
      <c r="U137" s="119"/>
      <c r="V137" s="119"/>
      <c r="W137" s="171"/>
      <c r="X137" s="42">
        <v>98</v>
      </c>
      <c r="Y137" s="78" t="s">
        <v>228</v>
      </c>
      <c r="Z137" s="45"/>
      <c r="AA137" s="45">
        <v>9910</v>
      </c>
      <c r="AB137" s="45">
        <v>9910</v>
      </c>
      <c r="AC137" s="45">
        <v>9910</v>
      </c>
      <c r="AD137" s="45"/>
      <c r="AE137" s="45">
        <v>6607</v>
      </c>
      <c r="AF137" s="45">
        <v>6607</v>
      </c>
      <c r="AG137" s="45">
        <v>23311</v>
      </c>
      <c r="AH137" s="45"/>
      <c r="AI137" s="45">
        <v>10247</v>
      </c>
      <c r="AJ137" s="45">
        <f t="shared" si="20"/>
        <v>10247</v>
      </c>
      <c r="AK137" s="45"/>
      <c r="AL137" s="45">
        <f t="shared" si="21"/>
        <v>10247</v>
      </c>
      <c r="AM137" s="45">
        <v>14179</v>
      </c>
      <c r="AN137" s="45">
        <f t="shared" si="22"/>
        <v>24426</v>
      </c>
      <c r="AO137" s="45">
        <v>5447</v>
      </c>
      <c r="AP137" s="119" t="str">
        <f t="shared" si="23"/>
        <v xml:space="preserve"> </v>
      </c>
      <c r="AQ137" s="119"/>
      <c r="AR137" s="119"/>
      <c r="AS137" s="119"/>
      <c r="AT137" s="179"/>
    </row>
    <row r="138" spans="1:46" ht="14.25" customHeight="1">
      <c r="A138" s="42">
        <v>99</v>
      </c>
      <c r="B138" s="43" t="s">
        <v>229</v>
      </c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 t="str">
        <f t="shared" si="17"/>
        <v/>
      </c>
      <c r="N138" s="45"/>
      <c r="O138" s="45" t="str">
        <f t="shared" si="18"/>
        <v xml:space="preserve"> </v>
      </c>
      <c r="P138" s="45"/>
      <c r="Q138" s="45" t="str">
        <f t="shared" si="18"/>
        <v xml:space="preserve"> </v>
      </c>
      <c r="R138" s="45"/>
      <c r="S138" s="119" t="str">
        <f t="shared" si="19"/>
        <v xml:space="preserve"> </v>
      </c>
      <c r="T138" s="119"/>
      <c r="U138" s="119"/>
      <c r="V138" s="119"/>
      <c r="W138" s="171"/>
      <c r="X138" s="42">
        <v>99</v>
      </c>
      <c r="Y138" s="78" t="s">
        <v>229</v>
      </c>
      <c r="Z138" s="45">
        <v>120395</v>
      </c>
      <c r="AA138" s="45">
        <v>205984</v>
      </c>
      <c r="AB138" s="45">
        <v>229940</v>
      </c>
      <c r="AC138" s="45">
        <v>232467</v>
      </c>
      <c r="AD138" s="45">
        <v>22585</v>
      </c>
      <c r="AE138" s="45">
        <v>26797</v>
      </c>
      <c r="AF138" s="45">
        <v>71806</v>
      </c>
      <c r="AG138" s="45">
        <v>97533.000000000015</v>
      </c>
      <c r="AH138" s="45"/>
      <c r="AI138" s="45">
        <v>19807</v>
      </c>
      <c r="AJ138" s="45">
        <f t="shared" si="20"/>
        <v>19807</v>
      </c>
      <c r="AK138" s="45">
        <v>35182</v>
      </c>
      <c r="AL138" s="45">
        <f t="shared" si="21"/>
        <v>54989</v>
      </c>
      <c r="AM138" s="45">
        <v>1600</v>
      </c>
      <c r="AN138" s="45">
        <f t="shared" si="22"/>
        <v>56589</v>
      </c>
      <c r="AO138" s="45">
        <v>17146</v>
      </c>
      <c r="AP138" s="119" t="str">
        <f t="shared" si="23"/>
        <v xml:space="preserve"> </v>
      </c>
      <c r="AQ138" s="119"/>
      <c r="AR138" s="119"/>
      <c r="AS138" s="119"/>
      <c r="AT138" s="179"/>
    </row>
    <row r="139" spans="1:46" ht="14.25" customHeight="1">
      <c r="A139" s="42">
        <v>100</v>
      </c>
      <c r="B139" s="43" t="s">
        <v>230</v>
      </c>
      <c r="C139" s="45"/>
      <c r="D139" s="45"/>
      <c r="E139" s="45"/>
      <c r="F139" s="45"/>
      <c r="G139" s="45"/>
      <c r="H139" s="45">
        <v>2141</v>
      </c>
      <c r="I139" s="45">
        <v>2141</v>
      </c>
      <c r="J139" s="45">
        <v>2141</v>
      </c>
      <c r="K139" s="45">
        <v>86812</v>
      </c>
      <c r="L139" s="45"/>
      <c r="M139" s="45">
        <f t="shared" si="17"/>
        <v>86812</v>
      </c>
      <c r="N139" s="45">
        <v>1963</v>
      </c>
      <c r="O139" s="45">
        <f t="shared" si="18"/>
        <v>88775</v>
      </c>
      <c r="P139" s="45"/>
      <c r="Q139" s="45">
        <f t="shared" si="18"/>
        <v>88775</v>
      </c>
      <c r="R139" s="45"/>
      <c r="S139" s="119">
        <f t="shared" si="19"/>
        <v>-100</v>
      </c>
      <c r="T139" s="119"/>
      <c r="U139" s="119"/>
      <c r="V139" s="119"/>
      <c r="W139" s="171"/>
      <c r="X139" s="42">
        <v>100</v>
      </c>
      <c r="Y139" s="78" t="s">
        <v>230</v>
      </c>
      <c r="Z139" s="45">
        <v>148529</v>
      </c>
      <c r="AA139" s="45">
        <v>252299</v>
      </c>
      <c r="AB139" s="45">
        <v>361722</v>
      </c>
      <c r="AC139" s="45">
        <v>407754</v>
      </c>
      <c r="AD139" s="45">
        <v>105748</v>
      </c>
      <c r="AE139" s="45">
        <v>278563</v>
      </c>
      <c r="AF139" s="45">
        <v>345107</v>
      </c>
      <c r="AG139" s="45">
        <v>440696</v>
      </c>
      <c r="AH139" s="45">
        <v>189244</v>
      </c>
      <c r="AI139" s="45">
        <v>25828</v>
      </c>
      <c r="AJ139" s="45">
        <f t="shared" si="20"/>
        <v>215072</v>
      </c>
      <c r="AK139" s="45">
        <v>49877</v>
      </c>
      <c r="AL139" s="45">
        <f t="shared" si="21"/>
        <v>264949</v>
      </c>
      <c r="AM139" s="45">
        <v>122693</v>
      </c>
      <c r="AN139" s="45">
        <f t="shared" si="22"/>
        <v>387642</v>
      </c>
      <c r="AO139" s="45">
        <v>36064</v>
      </c>
      <c r="AP139" s="119">
        <f t="shared" si="23"/>
        <v>-80.943121050072918</v>
      </c>
      <c r="AQ139" s="119"/>
      <c r="AR139" s="119"/>
      <c r="AS139" s="119"/>
      <c r="AT139" s="179"/>
    </row>
    <row r="140" spans="1:46" ht="14.25" customHeight="1">
      <c r="A140" s="42">
        <v>101</v>
      </c>
      <c r="B140" s="43" t="s">
        <v>231</v>
      </c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 t="str">
        <f t="shared" si="17"/>
        <v/>
      </c>
      <c r="N140" s="45"/>
      <c r="O140" s="45" t="str">
        <f t="shared" si="18"/>
        <v xml:space="preserve"> </v>
      </c>
      <c r="P140" s="45"/>
      <c r="Q140" s="45" t="str">
        <f t="shared" si="18"/>
        <v xml:space="preserve"> </v>
      </c>
      <c r="R140" s="45"/>
      <c r="S140" s="119" t="str">
        <f t="shared" si="19"/>
        <v xml:space="preserve"> </v>
      </c>
      <c r="T140" s="119"/>
      <c r="U140" s="119"/>
      <c r="V140" s="119"/>
      <c r="W140" s="171"/>
      <c r="X140" s="42">
        <v>101</v>
      </c>
      <c r="Y140" s="78" t="s">
        <v>231</v>
      </c>
      <c r="Z140" s="45">
        <v>10430</v>
      </c>
      <c r="AA140" s="45">
        <v>43829</v>
      </c>
      <c r="AB140" s="45">
        <v>62333</v>
      </c>
      <c r="AC140" s="45">
        <v>80439</v>
      </c>
      <c r="AD140" s="45">
        <v>26613</v>
      </c>
      <c r="AE140" s="45">
        <v>49822</v>
      </c>
      <c r="AF140" s="45">
        <v>60902</v>
      </c>
      <c r="AG140" s="45">
        <v>63397</v>
      </c>
      <c r="AH140" s="45">
        <v>10005</v>
      </c>
      <c r="AI140" s="45">
        <v>18740</v>
      </c>
      <c r="AJ140" s="45">
        <f t="shared" si="20"/>
        <v>28745</v>
      </c>
      <c r="AK140" s="45">
        <v>32711</v>
      </c>
      <c r="AL140" s="45">
        <f t="shared" si="21"/>
        <v>61456</v>
      </c>
      <c r="AM140" s="45">
        <v>18647</v>
      </c>
      <c r="AN140" s="45">
        <f t="shared" si="22"/>
        <v>80103</v>
      </c>
      <c r="AO140" s="45">
        <v>51655</v>
      </c>
      <c r="AP140" s="119">
        <f t="shared" si="23"/>
        <v>416.29185407296347</v>
      </c>
      <c r="AQ140" s="119"/>
      <c r="AR140" s="119"/>
      <c r="AS140" s="119"/>
      <c r="AT140" s="179"/>
    </row>
    <row r="141" spans="1:46" ht="14.25" customHeight="1">
      <c r="A141" s="42">
        <v>102</v>
      </c>
      <c r="B141" s="43" t="s">
        <v>232</v>
      </c>
      <c r="C141" s="45">
        <v>23996</v>
      </c>
      <c r="D141" s="45">
        <v>23996</v>
      </c>
      <c r="E141" s="45">
        <v>48722</v>
      </c>
      <c r="F141" s="45">
        <v>48722</v>
      </c>
      <c r="G141" s="45"/>
      <c r="H141" s="45">
        <v>23078</v>
      </c>
      <c r="I141" s="45">
        <v>23078</v>
      </c>
      <c r="J141" s="45">
        <v>23078</v>
      </c>
      <c r="K141" s="45"/>
      <c r="L141" s="45">
        <v>40271</v>
      </c>
      <c r="M141" s="45">
        <f t="shared" si="17"/>
        <v>40271</v>
      </c>
      <c r="N141" s="45">
        <v>43355</v>
      </c>
      <c r="O141" s="45">
        <f t="shared" si="18"/>
        <v>83626</v>
      </c>
      <c r="P141" s="45"/>
      <c r="Q141" s="45">
        <f t="shared" si="18"/>
        <v>83626</v>
      </c>
      <c r="R141" s="45"/>
      <c r="S141" s="119" t="str">
        <f t="shared" si="19"/>
        <v xml:space="preserve"> </v>
      </c>
      <c r="T141" s="119"/>
      <c r="U141" s="119"/>
      <c r="V141" s="119"/>
      <c r="W141" s="171"/>
      <c r="X141" s="42">
        <v>102</v>
      </c>
      <c r="Y141" s="78" t="s">
        <v>232</v>
      </c>
      <c r="Z141" s="45">
        <v>414107.99999999988</v>
      </c>
      <c r="AA141" s="45">
        <v>1171613</v>
      </c>
      <c r="AB141" s="45">
        <v>1437265</v>
      </c>
      <c r="AC141" s="45">
        <v>2041431.9999999993</v>
      </c>
      <c r="AD141" s="45">
        <v>531569</v>
      </c>
      <c r="AE141" s="45">
        <v>1132984.9999999993</v>
      </c>
      <c r="AF141" s="45">
        <v>1461306.9999999993</v>
      </c>
      <c r="AG141" s="45">
        <v>2041830.0000000005</v>
      </c>
      <c r="AH141" s="45">
        <v>677800.99999999988</v>
      </c>
      <c r="AI141" s="45">
        <v>408913</v>
      </c>
      <c r="AJ141" s="45">
        <f t="shared" si="20"/>
        <v>1086714</v>
      </c>
      <c r="AK141" s="45">
        <v>755572</v>
      </c>
      <c r="AL141" s="45">
        <f t="shared" si="21"/>
        <v>1842286</v>
      </c>
      <c r="AM141" s="45">
        <v>557725.00000000012</v>
      </c>
      <c r="AN141" s="45">
        <f t="shared" si="22"/>
        <v>2400011</v>
      </c>
      <c r="AO141" s="45">
        <v>365580</v>
      </c>
      <c r="AP141" s="119">
        <f t="shared" si="23"/>
        <v>-46.063815190594283</v>
      </c>
      <c r="AQ141" s="119"/>
      <c r="AR141" s="119"/>
      <c r="AS141" s="119"/>
      <c r="AT141" s="179"/>
    </row>
    <row r="142" spans="1:46" ht="14.25" customHeight="1">
      <c r="A142" s="42">
        <v>103</v>
      </c>
      <c r="B142" s="43" t="s">
        <v>233</v>
      </c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 t="str">
        <f t="shared" si="17"/>
        <v/>
      </c>
      <c r="N142" s="45"/>
      <c r="O142" s="45" t="str">
        <f t="shared" si="18"/>
        <v xml:space="preserve"> </v>
      </c>
      <c r="P142" s="45"/>
      <c r="Q142" s="45" t="str">
        <f t="shared" si="18"/>
        <v xml:space="preserve"> </v>
      </c>
      <c r="R142" s="45"/>
      <c r="S142" s="119" t="str">
        <f t="shared" si="19"/>
        <v xml:space="preserve"> </v>
      </c>
      <c r="T142" s="119"/>
      <c r="U142" s="119"/>
      <c r="V142" s="119"/>
      <c r="W142" s="171"/>
      <c r="X142" s="42">
        <v>103</v>
      </c>
      <c r="Y142" s="78" t="s">
        <v>233</v>
      </c>
      <c r="Z142" s="45">
        <v>4970</v>
      </c>
      <c r="AA142" s="45">
        <v>11965</v>
      </c>
      <c r="AB142" s="45">
        <v>16828</v>
      </c>
      <c r="AC142" s="45">
        <v>21557</v>
      </c>
      <c r="AD142" s="45"/>
      <c r="AE142" s="45">
        <v>12957</v>
      </c>
      <c r="AF142" s="45">
        <v>23710</v>
      </c>
      <c r="AG142" s="45">
        <v>112747</v>
      </c>
      <c r="AH142" s="45"/>
      <c r="AI142" s="45">
        <v>6240</v>
      </c>
      <c r="AJ142" s="45">
        <f t="shared" si="20"/>
        <v>6240</v>
      </c>
      <c r="AK142" s="45">
        <v>14738</v>
      </c>
      <c r="AL142" s="45">
        <f t="shared" si="21"/>
        <v>20978</v>
      </c>
      <c r="AM142" s="45">
        <v>6450</v>
      </c>
      <c r="AN142" s="45">
        <f t="shared" si="22"/>
        <v>27428</v>
      </c>
      <c r="AO142" s="45">
        <v>12519</v>
      </c>
      <c r="AP142" s="119" t="str">
        <f t="shared" si="23"/>
        <v xml:space="preserve"> </v>
      </c>
      <c r="AQ142" s="119"/>
      <c r="AR142" s="119"/>
      <c r="AS142" s="119"/>
      <c r="AT142" s="179"/>
    </row>
    <row r="143" spans="1:46" ht="14.25" customHeight="1">
      <c r="A143" s="42">
        <v>104</v>
      </c>
      <c r="B143" s="43" t="s">
        <v>234</v>
      </c>
      <c r="C143" s="45"/>
      <c r="D143" s="45"/>
      <c r="E143" s="45">
        <v>4194</v>
      </c>
      <c r="F143" s="45">
        <v>4194</v>
      </c>
      <c r="G143" s="45"/>
      <c r="H143" s="45">
        <v>1570</v>
      </c>
      <c r="I143" s="45">
        <v>1570</v>
      </c>
      <c r="J143" s="45">
        <v>1570</v>
      </c>
      <c r="K143" s="45"/>
      <c r="L143" s="45"/>
      <c r="M143" s="45" t="str">
        <f t="shared" si="17"/>
        <v/>
      </c>
      <c r="N143" s="45"/>
      <c r="O143" s="45" t="str">
        <f t="shared" si="18"/>
        <v xml:space="preserve"> </v>
      </c>
      <c r="P143" s="45"/>
      <c r="Q143" s="45" t="str">
        <f t="shared" si="18"/>
        <v xml:space="preserve"> </v>
      </c>
      <c r="R143" s="45"/>
      <c r="S143" s="119" t="str">
        <f t="shared" si="19"/>
        <v xml:space="preserve"> </v>
      </c>
      <c r="T143" s="119"/>
      <c r="U143" s="119"/>
      <c r="V143" s="119"/>
      <c r="W143" s="171"/>
      <c r="X143" s="42">
        <v>104</v>
      </c>
      <c r="Y143" s="78" t="s">
        <v>234</v>
      </c>
      <c r="Z143" s="45">
        <v>15154</v>
      </c>
      <c r="AA143" s="45">
        <v>19849</v>
      </c>
      <c r="AB143" s="45">
        <v>84144</v>
      </c>
      <c r="AC143" s="45">
        <v>111967.99999999999</v>
      </c>
      <c r="AD143" s="45">
        <v>9196</v>
      </c>
      <c r="AE143" s="45">
        <v>37946</v>
      </c>
      <c r="AF143" s="45">
        <v>74448</v>
      </c>
      <c r="AG143" s="45">
        <v>75930</v>
      </c>
      <c r="AH143" s="45">
        <v>23282</v>
      </c>
      <c r="AI143" s="45">
        <v>37089</v>
      </c>
      <c r="AJ143" s="45">
        <f t="shared" si="20"/>
        <v>60371</v>
      </c>
      <c r="AK143" s="45">
        <v>6475</v>
      </c>
      <c r="AL143" s="45">
        <f t="shared" si="21"/>
        <v>66846</v>
      </c>
      <c r="AM143" s="45">
        <v>14223</v>
      </c>
      <c r="AN143" s="45">
        <f t="shared" si="22"/>
        <v>81069</v>
      </c>
      <c r="AO143" s="45">
        <v>18447</v>
      </c>
      <c r="AP143" s="119">
        <f t="shared" si="23"/>
        <v>-20.767116227128255</v>
      </c>
      <c r="AQ143" s="119"/>
      <c r="AR143" s="119"/>
      <c r="AS143" s="119"/>
      <c r="AT143" s="179"/>
    </row>
    <row r="144" spans="1:46" ht="14.25" customHeight="1">
      <c r="A144" s="42">
        <v>105</v>
      </c>
      <c r="B144" s="179" t="s">
        <v>235</v>
      </c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 t="str">
        <f t="shared" si="17"/>
        <v/>
      </c>
      <c r="N144" s="96"/>
      <c r="O144" s="45" t="str">
        <f t="shared" si="18"/>
        <v xml:space="preserve"> </v>
      </c>
      <c r="P144" s="96"/>
      <c r="Q144" s="45" t="str">
        <f t="shared" si="18"/>
        <v xml:space="preserve"> </v>
      </c>
      <c r="R144" s="45"/>
      <c r="S144" s="119" t="str">
        <f t="shared" si="19"/>
        <v xml:space="preserve"> </v>
      </c>
      <c r="T144" s="119"/>
      <c r="U144" s="119"/>
      <c r="V144" s="119"/>
      <c r="W144" s="171"/>
      <c r="X144" s="42">
        <v>105</v>
      </c>
      <c r="Y144" s="179" t="s">
        <v>235</v>
      </c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 t="str">
        <f t="shared" si="20"/>
        <v/>
      </c>
      <c r="AK144" s="96"/>
      <c r="AL144" s="45" t="str">
        <f t="shared" si="21"/>
        <v xml:space="preserve"> </v>
      </c>
      <c r="AM144" s="96"/>
      <c r="AN144" s="45" t="str">
        <f t="shared" si="22"/>
        <v xml:space="preserve"> </v>
      </c>
      <c r="AO144" s="45"/>
      <c r="AP144" s="119" t="str">
        <f t="shared" si="23"/>
        <v xml:space="preserve"> </v>
      </c>
      <c r="AQ144" s="119"/>
      <c r="AR144" s="119"/>
      <c r="AS144" s="119"/>
      <c r="AT144" s="179"/>
    </row>
    <row r="145" spans="1:46" ht="14.25" customHeight="1">
      <c r="A145" s="42">
        <v>106</v>
      </c>
      <c r="B145" s="43" t="s">
        <v>236</v>
      </c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 t="str">
        <f t="shared" si="17"/>
        <v/>
      </c>
      <c r="N145" s="45"/>
      <c r="O145" s="45" t="str">
        <f t="shared" si="18"/>
        <v xml:space="preserve"> </v>
      </c>
      <c r="P145" s="45"/>
      <c r="Q145" s="45" t="str">
        <f t="shared" si="18"/>
        <v xml:space="preserve"> </v>
      </c>
      <c r="R145" s="45"/>
      <c r="S145" s="119" t="str">
        <f t="shared" si="19"/>
        <v xml:space="preserve"> </v>
      </c>
      <c r="T145" s="119"/>
      <c r="U145" s="119"/>
      <c r="V145" s="119"/>
      <c r="W145" s="171"/>
      <c r="X145" s="42">
        <v>106</v>
      </c>
      <c r="Y145" s="78" t="s">
        <v>236</v>
      </c>
      <c r="Z145" s="45">
        <v>28626</v>
      </c>
      <c r="AA145" s="45">
        <v>74173</v>
      </c>
      <c r="AB145" s="45">
        <v>88623</v>
      </c>
      <c r="AC145" s="45">
        <v>126167.00000000001</v>
      </c>
      <c r="AD145" s="45">
        <v>63928</v>
      </c>
      <c r="AE145" s="45">
        <v>85571</v>
      </c>
      <c r="AF145" s="45">
        <v>185651</v>
      </c>
      <c r="AG145" s="45">
        <v>262477</v>
      </c>
      <c r="AH145" s="45">
        <v>134595</v>
      </c>
      <c r="AI145" s="45">
        <v>18254</v>
      </c>
      <c r="AJ145" s="45">
        <f t="shared" si="20"/>
        <v>152849</v>
      </c>
      <c r="AK145" s="45">
        <v>32930</v>
      </c>
      <c r="AL145" s="45">
        <f t="shared" si="21"/>
        <v>185779</v>
      </c>
      <c r="AM145" s="45">
        <v>66552</v>
      </c>
      <c r="AN145" s="45">
        <f t="shared" si="22"/>
        <v>252331</v>
      </c>
      <c r="AO145" s="45">
        <v>82441</v>
      </c>
      <c r="AP145" s="119">
        <f t="shared" si="23"/>
        <v>-38.748839109922365</v>
      </c>
      <c r="AQ145" s="119"/>
      <c r="AR145" s="119"/>
      <c r="AS145" s="119"/>
      <c r="AT145" s="179"/>
    </row>
    <row r="146" spans="1:46" ht="14.25" customHeight="1">
      <c r="A146" s="42">
        <v>107</v>
      </c>
      <c r="B146" s="43" t="s">
        <v>237</v>
      </c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 t="str">
        <f t="shared" si="17"/>
        <v/>
      </c>
      <c r="N146" s="45"/>
      <c r="O146" s="45" t="str">
        <f t="shared" si="18"/>
        <v xml:space="preserve"> </v>
      </c>
      <c r="P146" s="45"/>
      <c r="Q146" s="45" t="str">
        <f t="shared" si="18"/>
        <v xml:space="preserve"> </v>
      </c>
      <c r="R146" s="45"/>
      <c r="S146" s="119" t="str">
        <f t="shared" si="19"/>
        <v xml:space="preserve"> </v>
      </c>
      <c r="T146" s="119"/>
      <c r="U146" s="119"/>
      <c r="V146" s="119"/>
      <c r="W146" s="171"/>
      <c r="X146" s="42">
        <v>107</v>
      </c>
      <c r="Y146" s="78" t="s">
        <v>237</v>
      </c>
      <c r="Z146" s="45">
        <v>141197</v>
      </c>
      <c r="AA146" s="45">
        <v>255680</v>
      </c>
      <c r="AB146" s="45">
        <v>599513</v>
      </c>
      <c r="AC146" s="45">
        <v>648253.99999999988</v>
      </c>
      <c r="AD146" s="45">
        <v>97941</v>
      </c>
      <c r="AE146" s="45">
        <v>186503.99999999997</v>
      </c>
      <c r="AF146" s="45">
        <v>275284.99999999994</v>
      </c>
      <c r="AG146" s="45">
        <v>359085</v>
      </c>
      <c r="AH146" s="45">
        <v>28927</v>
      </c>
      <c r="AI146" s="45">
        <v>77208</v>
      </c>
      <c r="AJ146" s="45">
        <f t="shared" si="20"/>
        <v>106135</v>
      </c>
      <c r="AK146" s="45">
        <v>77759</v>
      </c>
      <c r="AL146" s="45">
        <f t="shared" si="21"/>
        <v>183894</v>
      </c>
      <c r="AM146" s="45">
        <v>101389</v>
      </c>
      <c r="AN146" s="45">
        <f t="shared" si="22"/>
        <v>285283</v>
      </c>
      <c r="AO146" s="45">
        <v>38030</v>
      </c>
      <c r="AP146" s="119">
        <f t="shared" si="23"/>
        <v>31.468869913921253</v>
      </c>
      <c r="AQ146" s="119"/>
      <c r="AR146" s="119"/>
      <c r="AS146" s="119"/>
      <c r="AT146" s="179"/>
    </row>
    <row r="147" spans="1:46" ht="14.25" customHeight="1">
      <c r="A147" s="42">
        <v>108</v>
      </c>
      <c r="B147" s="43" t="s">
        <v>238</v>
      </c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 t="str">
        <f t="shared" si="17"/>
        <v/>
      </c>
      <c r="N147" s="45"/>
      <c r="O147" s="45" t="str">
        <f t="shared" si="18"/>
        <v xml:space="preserve"> </v>
      </c>
      <c r="P147" s="45"/>
      <c r="Q147" s="45" t="str">
        <f t="shared" si="18"/>
        <v xml:space="preserve"> </v>
      </c>
      <c r="R147" s="45"/>
      <c r="S147" s="119" t="str">
        <f t="shared" si="19"/>
        <v xml:space="preserve"> </v>
      </c>
      <c r="T147" s="119"/>
      <c r="U147" s="119"/>
      <c r="V147" s="119"/>
      <c r="W147" s="171"/>
      <c r="X147" s="42">
        <v>108</v>
      </c>
      <c r="Y147" s="78" t="s">
        <v>238</v>
      </c>
      <c r="Z147" s="45"/>
      <c r="AA147" s="45">
        <v>9960</v>
      </c>
      <c r="AB147" s="45">
        <v>12801</v>
      </c>
      <c r="AC147" s="45">
        <v>16224</v>
      </c>
      <c r="AD147" s="45">
        <v>12923</v>
      </c>
      <c r="AE147" s="45">
        <v>14615</v>
      </c>
      <c r="AF147" s="45">
        <v>14615</v>
      </c>
      <c r="AG147" s="45">
        <v>26892</v>
      </c>
      <c r="AH147" s="45">
        <v>216196</v>
      </c>
      <c r="AI147" s="45">
        <v>167985</v>
      </c>
      <c r="AJ147" s="45">
        <f t="shared" si="20"/>
        <v>384181</v>
      </c>
      <c r="AK147" s="45"/>
      <c r="AL147" s="45">
        <f t="shared" si="21"/>
        <v>384181</v>
      </c>
      <c r="AM147" s="45"/>
      <c r="AN147" s="45">
        <f t="shared" si="22"/>
        <v>384181</v>
      </c>
      <c r="AO147" s="45">
        <v>7657</v>
      </c>
      <c r="AP147" s="119">
        <f t="shared" si="23"/>
        <v>-96.458306351643884</v>
      </c>
      <c r="AQ147" s="119"/>
      <c r="AR147" s="119"/>
      <c r="AS147" s="119"/>
      <c r="AT147" s="179"/>
    </row>
    <row r="148" spans="1:46" ht="14.25" customHeight="1">
      <c r="A148" s="42">
        <v>109</v>
      </c>
      <c r="B148" s="43" t="s">
        <v>239</v>
      </c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 t="str">
        <f t="shared" si="17"/>
        <v/>
      </c>
      <c r="N148" s="45"/>
      <c r="O148" s="45" t="str">
        <f t="shared" si="18"/>
        <v xml:space="preserve"> </v>
      </c>
      <c r="P148" s="45"/>
      <c r="Q148" s="45" t="str">
        <f t="shared" si="18"/>
        <v xml:space="preserve"> </v>
      </c>
      <c r="R148" s="45"/>
      <c r="S148" s="119" t="str">
        <f t="shared" si="19"/>
        <v xml:space="preserve"> </v>
      </c>
      <c r="T148" s="119"/>
      <c r="U148" s="119"/>
      <c r="V148" s="119"/>
      <c r="W148" s="171"/>
      <c r="X148" s="42">
        <v>109</v>
      </c>
      <c r="Y148" s="78" t="s">
        <v>239</v>
      </c>
      <c r="Z148" s="45">
        <v>7936</v>
      </c>
      <c r="AA148" s="45">
        <v>7936</v>
      </c>
      <c r="AB148" s="45">
        <v>7936</v>
      </c>
      <c r="AC148" s="45">
        <v>18727</v>
      </c>
      <c r="AD148" s="45"/>
      <c r="AE148" s="45">
        <v>7929</v>
      </c>
      <c r="AF148" s="45">
        <v>7929</v>
      </c>
      <c r="AG148" s="45">
        <v>13212</v>
      </c>
      <c r="AH148" s="45">
        <v>3586</v>
      </c>
      <c r="AI148" s="45"/>
      <c r="AJ148" s="45">
        <f t="shared" si="20"/>
        <v>3586</v>
      </c>
      <c r="AK148" s="45"/>
      <c r="AL148" s="45">
        <f t="shared" si="21"/>
        <v>3586</v>
      </c>
      <c r="AM148" s="45"/>
      <c r="AN148" s="45">
        <f t="shared" si="22"/>
        <v>3586</v>
      </c>
      <c r="AO148" s="45">
        <v>1818</v>
      </c>
      <c r="AP148" s="119">
        <f t="shared" si="23"/>
        <v>-49.302844394868941</v>
      </c>
      <c r="AQ148" s="119"/>
      <c r="AR148" s="119"/>
      <c r="AS148" s="119"/>
      <c r="AT148" s="179"/>
    </row>
    <row r="149" spans="1:46" ht="14.25" customHeight="1">
      <c r="A149" s="42">
        <v>110</v>
      </c>
      <c r="B149" s="43" t="s">
        <v>240</v>
      </c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 t="str">
        <f t="shared" si="17"/>
        <v/>
      </c>
      <c r="N149" s="45"/>
      <c r="O149" s="45" t="str">
        <f t="shared" si="18"/>
        <v xml:space="preserve"> </v>
      </c>
      <c r="P149" s="45"/>
      <c r="Q149" s="45" t="str">
        <f t="shared" si="18"/>
        <v xml:space="preserve"> </v>
      </c>
      <c r="R149" s="45"/>
      <c r="S149" s="119" t="str">
        <f t="shared" si="19"/>
        <v xml:space="preserve"> </v>
      </c>
      <c r="T149" s="119"/>
      <c r="U149" s="119"/>
      <c r="V149" s="119"/>
      <c r="W149" s="171"/>
      <c r="X149" s="42">
        <v>110</v>
      </c>
      <c r="Y149" s="78" t="s">
        <v>240</v>
      </c>
      <c r="Z149" s="45">
        <v>19615</v>
      </c>
      <c r="AA149" s="45">
        <v>84947</v>
      </c>
      <c r="AB149" s="45">
        <v>86387</v>
      </c>
      <c r="AC149" s="45">
        <v>144234</v>
      </c>
      <c r="AD149" s="45">
        <v>1214</v>
      </c>
      <c r="AE149" s="45">
        <v>1214</v>
      </c>
      <c r="AF149" s="45">
        <v>87566</v>
      </c>
      <c r="AG149" s="45">
        <v>87566</v>
      </c>
      <c r="AH149" s="45">
        <v>65794</v>
      </c>
      <c r="AI149" s="45">
        <v>75766</v>
      </c>
      <c r="AJ149" s="45">
        <f t="shared" si="20"/>
        <v>141560</v>
      </c>
      <c r="AK149" s="45">
        <v>11115</v>
      </c>
      <c r="AL149" s="45">
        <f t="shared" si="21"/>
        <v>152675</v>
      </c>
      <c r="AM149" s="45">
        <v>74654</v>
      </c>
      <c r="AN149" s="45">
        <f t="shared" si="22"/>
        <v>227329</v>
      </c>
      <c r="AO149" s="45">
        <v>90409</v>
      </c>
      <c r="AP149" s="119">
        <f t="shared" si="23"/>
        <v>37.41222603884853</v>
      </c>
      <c r="AQ149" s="119"/>
      <c r="AR149" s="119"/>
      <c r="AS149" s="119"/>
      <c r="AT149" s="179"/>
    </row>
    <row r="150" spans="1:46" ht="14.25" customHeight="1">
      <c r="A150" s="42">
        <v>111</v>
      </c>
      <c r="B150" s="43" t="s">
        <v>241</v>
      </c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 t="str">
        <f t="shared" si="17"/>
        <v/>
      </c>
      <c r="N150" s="45"/>
      <c r="O150" s="45" t="str">
        <f t="shared" si="18"/>
        <v xml:space="preserve"> </v>
      </c>
      <c r="P150" s="45"/>
      <c r="Q150" s="45" t="str">
        <f t="shared" si="18"/>
        <v xml:space="preserve"> </v>
      </c>
      <c r="R150" s="45"/>
      <c r="S150" s="119" t="str">
        <f t="shared" si="19"/>
        <v xml:space="preserve"> </v>
      </c>
      <c r="T150" s="119"/>
      <c r="U150" s="119"/>
      <c r="V150" s="119"/>
      <c r="W150" s="171"/>
      <c r="X150" s="42">
        <v>111</v>
      </c>
      <c r="Y150" s="78" t="s">
        <v>241</v>
      </c>
      <c r="Z150" s="45">
        <v>48547</v>
      </c>
      <c r="AA150" s="45">
        <v>119046</v>
      </c>
      <c r="AB150" s="45">
        <v>173511</v>
      </c>
      <c r="AC150" s="45">
        <v>235977.00000000003</v>
      </c>
      <c r="AD150" s="45">
        <v>49408</v>
      </c>
      <c r="AE150" s="45">
        <v>120130</v>
      </c>
      <c r="AF150" s="45">
        <v>149738</v>
      </c>
      <c r="AG150" s="45">
        <v>173339.99999999997</v>
      </c>
      <c r="AH150" s="45">
        <v>38545</v>
      </c>
      <c r="AI150" s="45">
        <v>12898</v>
      </c>
      <c r="AJ150" s="45">
        <f t="shared" si="20"/>
        <v>51443</v>
      </c>
      <c r="AK150" s="45">
        <v>18925</v>
      </c>
      <c r="AL150" s="45">
        <f t="shared" si="21"/>
        <v>70368</v>
      </c>
      <c r="AM150" s="45">
        <v>15899</v>
      </c>
      <c r="AN150" s="45">
        <f t="shared" si="22"/>
        <v>86267</v>
      </c>
      <c r="AO150" s="45">
        <v>2623</v>
      </c>
      <c r="AP150" s="119">
        <f t="shared" si="23"/>
        <v>-93.194966921779738</v>
      </c>
      <c r="AQ150" s="119"/>
      <c r="AR150" s="119"/>
      <c r="AS150" s="119"/>
      <c r="AT150" s="179"/>
    </row>
    <row r="151" spans="1:46" ht="14.25" customHeight="1">
      <c r="A151" s="42">
        <v>112</v>
      </c>
      <c r="B151" s="43" t="s">
        <v>242</v>
      </c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 t="str">
        <f t="shared" si="17"/>
        <v/>
      </c>
      <c r="N151" s="45"/>
      <c r="O151" s="45" t="str">
        <f t="shared" si="18"/>
        <v xml:space="preserve"> </v>
      </c>
      <c r="P151" s="45"/>
      <c r="Q151" s="45" t="str">
        <f t="shared" si="18"/>
        <v xml:space="preserve"> </v>
      </c>
      <c r="R151" s="45"/>
      <c r="S151" s="119" t="str">
        <f t="shared" si="19"/>
        <v xml:space="preserve"> </v>
      </c>
      <c r="T151" s="119"/>
      <c r="U151" s="119"/>
      <c r="V151" s="119"/>
      <c r="W151" s="171"/>
      <c r="X151" s="42">
        <v>112</v>
      </c>
      <c r="Y151" s="78" t="s">
        <v>242</v>
      </c>
      <c r="Z151" s="45"/>
      <c r="AA151" s="45"/>
      <c r="AB151" s="45"/>
      <c r="AC151" s="45">
        <v>2500</v>
      </c>
      <c r="AD151" s="45"/>
      <c r="AE151" s="45"/>
      <c r="AF151" s="45"/>
      <c r="AG151" s="45"/>
      <c r="AH151" s="45"/>
      <c r="AI151" s="45"/>
      <c r="AJ151" s="45" t="str">
        <f t="shared" si="20"/>
        <v/>
      </c>
      <c r="AK151" s="45"/>
      <c r="AL151" s="45" t="str">
        <f t="shared" si="21"/>
        <v xml:space="preserve"> </v>
      </c>
      <c r="AM151" s="45"/>
      <c r="AN151" s="45" t="str">
        <f t="shared" si="22"/>
        <v xml:space="preserve"> </v>
      </c>
      <c r="AO151" s="45"/>
      <c r="AP151" s="119" t="str">
        <f t="shared" si="23"/>
        <v xml:space="preserve"> </v>
      </c>
      <c r="AQ151" s="119"/>
      <c r="AR151" s="119"/>
      <c r="AS151" s="119"/>
    </row>
    <row r="152" spans="1:46" ht="14.25" customHeight="1">
      <c r="A152" s="42">
        <v>113</v>
      </c>
      <c r="B152" s="43" t="s">
        <v>243</v>
      </c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 t="str">
        <f t="shared" si="17"/>
        <v/>
      </c>
      <c r="N152" s="45"/>
      <c r="O152" s="45" t="str">
        <f t="shared" si="18"/>
        <v xml:space="preserve"> </v>
      </c>
      <c r="P152" s="45"/>
      <c r="Q152" s="45" t="str">
        <f t="shared" si="18"/>
        <v xml:space="preserve"> </v>
      </c>
      <c r="R152" s="45"/>
      <c r="S152" s="119" t="str">
        <f t="shared" si="19"/>
        <v xml:space="preserve"> </v>
      </c>
      <c r="T152" s="119"/>
      <c r="U152" s="119"/>
      <c r="V152" s="119"/>
      <c r="W152" s="171"/>
      <c r="X152" s="42">
        <v>113</v>
      </c>
      <c r="Y152" s="78" t="s">
        <v>243</v>
      </c>
      <c r="Z152" s="45">
        <v>6602</v>
      </c>
      <c r="AA152" s="45">
        <v>52468</v>
      </c>
      <c r="AB152" s="45">
        <v>86833</v>
      </c>
      <c r="AC152" s="45">
        <v>116049.00000000003</v>
      </c>
      <c r="AD152" s="45">
        <v>26916.999999999996</v>
      </c>
      <c r="AE152" s="45">
        <v>88652</v>
      </c>
      <c r="AF152" s="45">
        <v>129103</v>
      </c>
      <c r="AG152" s="45">
        <v>161970.00000000003</v>
      </c>
      <c r="AH152" s="45">
        <v>21912</v>
      </c>
      <c r="AI152" s="45">
        <v>40866</v>
      </c>
      <c r="AJ152" s="45">
        <f t="shared" si="20"/>
        <v>62778</v>
      </c>
      <c r="AK152" s="45">
        <v>79901</v>
      </c>
      <c r="AL152" s="45">
        <f t="shared" si="21"/>
        <v>142679</v>
      </c>
      <c r="AM152" s="45">
        <v>49179</v>
      </c>
      <c r="AN152" s="45">
        <f t="shared" si="22"/>
        <v>191858</v>
      </c>
      <c r="AO152" s="45">
        <v>30170</v>
      </c>
      <c r="AP152" s="119">
        <f t="shared" si="23"/>
        <v>37.687112084702449</v>
      </c>
      <c r="AQ152" s="119"/>
      <c r="AR152" s="119"/>
      <c r="AS152" s="119"/>
      <c r="AT152" s="179"/>
    </row>
    <row r="153" spans="1:46" ht="14.25" customHeight="1">
      <c r="A153" s="42">
        <v>114</v>
      </c>
      <c r="B153" s="43" t="s">
        <v>244</v>
      </c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 t="str">
        <f t="shared" si="17"/>
        <v/>
      </c>
      <c r="N153" s="45"/>
      <c r="O153" s="45" t="str">
        <f t="shared" si="18"/>
        <v xml:space="preserve"> </v>
      </c>
      <c r="P153" s="45"/>
      <c r="Q153" s="45" t="str">
        <f t="shared" si="18"/>
        <v xml:space="preserve"> </v>
      </c>
      <c r="R153" s="45"/>
      <c r="S153" s="119" t="str">
        <f t="shared" si="19"/>
        <v xml:space="preserve"> </v>
      </c>
      <c r="T153" s="119"/>
      <c r="U153" s="119"/>
      <c r="V153" s="119"/>
      <c r="W153" s="171"/>
      <c r="X153" s="42">
        <v>114</v>
      </c>
      <c r="Y153" s="78" t="s">
        <v>244</v>
      </c>
      <c r="Z153" s="45"/>
      <c r="AA153" s="45">
        <v>1949</v>
      </c>
      <c r="AB153" s="45">
        <v>6978</v>
      </c>
      <c r="AC153" s="45">
        <v>9915</v>
      </c>
      <c r="AD153" s="45">
        <v>1564</v>
      </c>
      <c r="AE153" s="45">
        <v>3723</v>
      </c>
      <c r="AF153" s="45">
        <v>16665</v>
      </c>
      <c r="AG153" s="45">
        <v>36995</v>
      </c>
      <c r="AH153" s="45">
        <v>1997</v>
      </c>
      <c r="AI153" s="45"/>
      <c r="AJ153" s="45">
        <f t="shared" si="20"/>
        <v>1997</v>
      </c>
      <c r="AK153" s="45"/>
      <c r="AL153" s="45">
        <f t="shared" si="21"/>
        <v>1997</v>
      </c>
      <c r="AM153" s="45"/>
      <c r="AN153" s="45">
        <f t="shared" si="22"/>
        <v>1997</v>
      </c>
      <c r="AO153" s="45"/>
      <c r="AP153" s="119">
        <f t="shared" si="23"/>
        <v>-100</v>
      </c>
      <c r="AQ153" s="119"/>
      <c r="AR153" s="119"/>
      <c r="AS153" s="119"/>
      <c r="AT153" s="179"/>
    </row>
    <row r="154" spans="1:46" ht="14.25" customHeight="1">
      <c r="A154" s="42">
        <v>115</v>
      </c>
      <c r="B154" s="43" t="s">
        <v>245</v>
      </c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 t="str">
        <f t="shared" si="17"/>
        <v/>
      </c>
      <c r="N154" s="45"/>
      <c r="O154" s="45" t="str">
        <f t="shared" si="18"/>
        <v xml:space="preserve"> </v>
      </c>
      <c r="P154" s="45"/>
      <c r="Q154" s="45" t="str">
        <f t="shared" si="18"/>
        <v xml:space="preserve"> </v>
      </c>
      <c r="R154" s="45"/>
      <c r="S154" s="119" t="str">
        <f t="shared" si="19"/>
        <v xml:space="preserve"> </v>
      </c>
      <c r="T154" s="119"/>
      <c r="U154" s="119"/>
      <c r="V154" s="119"/>
      <c r="W154" s="171"/>
      <c r="X154" s="42">
        <v>115</v>
      </c>
      <c r="Y154" s="78" t="s">
        <v>245</v>
      </c>
      <c r="Z154" s="45">
        <v>58614</v>
      </c>
      <c r="AA154" s="45">
        <v>90732</v>
      </c>
      <c r="AB154" s="45">
        <v>130454</v>
      </c>
      <c r="AC154" s="45">
        <v>190669.99999999997</v>
      </c>
      <c r="AD154" s="45">
        <v>24479</v>
      </c>
      <c r="AE154" s="45">
        <v>142927</v>
      </c>
      <c r="AF154" s="45">
        <v>189811</v>
      </c>
      <c r="AG154" s="45">
        <v>288362</v>
      </c>
      <c r="AH154" s="45">
        <v>32960</v>
      </c>
      <c r="AI154" s="45">
        <v>99128</v>
      </c>
      <c r="AJ154" s="45">
        <f t="shared" si="20"/>
        <v>132088</v>
      </c>
      <c r="AK154" s="45">
        <v>59621</v>
      </c>
      <c r="AL154" s="45">
        <f t="shared" si="21"/>
        <v>191709</v>
      </c>
      <c r="AM154" s="45">
        <v>50379</v>
      </c>
      <c r="AN154" s="45">
        <f t="shared" si="22"/>
        <v>242088</v>
      </c>
      <c r="AO154" s="45">
        <v>95679</v>
      </c>
      <c r="AP154" s="119">
        <f t="shared" si="23"/>
        <v>190.28822815533977</v>
      </c>
      <c r="AQ154" s="119"/>
      <c r="AR154" s="119"/>
      <c r="AS154" s="119"/>
      <c r="AT154" s="179"/>
    </row>
    <row r="155" spans="1:46" ht="14.25" customHeight="1">
      <c r="A155" s="42">
        <v>116</v>
      </c>
      <c r="B155" s="43" t="s">
        <v>246</v>
      </c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 t="str">
        <f t="shared" si="17"/>
        <v/>
      </c>
      <c r="N155" s="96"/>
      <c r="O155" s="45" t="str">
        <f t="shared" si="18"/>
        <v xml:space="preserve"> </v>
      </c>
      <c r="P155" s="96"/>
      <c r="Q155" s="45" t="str">
        <f t="shared" si="18"/>
        <v xml:space="preserve"> </v>
      </c>
      <c r="R155" s="45"/>
      <c r="S155" s="119" t="str">
        <f t="shared" si="19"/>
        <v xml:space="preserve"> </v>
      </c>
      <c r="T155" s="119"/>
      <c r="U155" s="119"/>
      <c r="V155" s="119"/>
      <c r="W155" s="171"/>
      <c r="X155" s="42">
        <v>116</v>
      </c>
      <c r="Y155" s="78" t="s">
        <v>246</v>
      </c>
      <c r="Z155" s="45"/>
      <c r="AA155" s="45"/>
      <c r="AB155" s="45"/>
      <c r="AC155" s="45">
        <v>17484</v>
      </c>
      <c r="AD155" s="45"/>
      <c r="AE155" s="45"/>
      <c r="AF155" s="45"/>
      <c r="AG155" s="45"/>
      <c r="AH155" s="45"/>
      <c r="AI155" s="45"/>
      <c r="AJ155" s="45" t="str">
        <f t="shared" si="20"/>
        <v/>
      </c>
      <c r="AK155" s="45"/>
      <c r="AL155" s="45" t="str">
        <f t="shared" si="21"/>
        <v xml:space="preserve"> </v>
      </c>
      <c r="AM155" s="45"/>
      <c r="AN155" s="45" t="str">
        <f t="shared" si="22"/>
        <v xml:space="preserve"> </v>
      </c>
      <c r="AO155" s="45"/>
      <c r="AP155" s="119" t="str">
        <f t="shared" si="23"/>
        <v xml:space="preserve"> </v>
      </c>
      <c r="AQ155" s="119"/>
      <c r="AR155" s="119"/>
      <c r="AS155" s="119"/>
    </row>
    <row r="156" spans="1:46" ht="14.25" customHeight="1">
      <c r="A156" s="42">
        <v>117</v>
      </c>
      <c r="B156" s="43" t="s">
        <v>247</v>
      </c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 t="str">
        <f t="shared" si="17"/>
        <v/>
      </c>
      <c r="N156" s="96"/>
      <c r="O156" s="45" t="str">
        <f t="shared" si="18"/>
        <v xml:space="preserve"> </v>
      </c>
      <c r="P156" s="96"/>
      <c r="Q156" s="45" t="str">
        <f t="shared" si="18"/>
        <v xml:space="preserve"> </v>
      </c>
      <c r="R156" s="45"/>
      <c r="S156" s="119" t="str">
        <f t="shared" si="19"/>
        <v xml:space="preserve"> </v>
      </c>
      <c r="T156" s="119"/>
      <c r="U156" s="119"/>
      <c r="V156" s="119"/>
      <c r="W156" s="171"/>
      <c r="X156" s="42">
        <v>117</v>
      </c>
      <c r="Y156" s="78" t="s">
        <v>247</v>
      </c>
      <c r="Z156" s="45"/>
      <c r="AA156" s="45"/>
      <c r="AB156" s="45"/>
      <c r="AC156" s="45">
        <v>4486</v>
      </c>
      <c r="AD156" s="45"/>
      <c r="AE156" s="45"/>
      <c r="AF156" s="45"/>
      <c r="AG156" s="45"/>
      <c r="AH156" s="45"/>
      <c r="AI156" s="45"/>
      <c r="AJ156" s="45" t="str">
        <f t="shared" si="20"/>
        <v/>
      </c>
      <c r="AK156" s="45"/>
      <c r="AL156" s="45" t="str">
        <f t="shared" si="21"/>
        <v xml:space="preserve"> </v>
      </c>
      <c r="AM156" s="45"/>
      <c r="AN156" s="45" t="str">
        <f t="shared" si="22"/>
        <v xml:space="preserve"> </v>
      </c>
      <c r="AO156" s="45"/>
      <c r="AP156" s="119" t="str">
        <f t="shared" si="23"/>
        <v xml:space="preserve"> </v>
      </c>
      <c r="AQ156" s="119"/>
      <c r="AR156" s="119"/>
      <c r="AS156" s="119"/>
    </row>
    <row r="157" spans="1:46" ht="14.25" customHeight="1">
      <c r="A157" s="42">
        <v>118</v>
      </c>
      <c r="B157" s="43" t="s">
        <v>248</v>
      </c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 t="str">
        <f t="shared" si="17"/>
        <v/>
      </c>
      <c r="N157" s="96"/>
      <c r="O157" s="45" t="str">
        <f t="shared" si="18"/>
        <v xml:space="preserve"> </v>
      </c>
      <c r="P157" s="96"/>
      <c r="Q157" s="45" t="str">
        <f t="shared" si="18"/>
        <v xml:space="preserve"> </v>
      </c>
      <c r="R157" s="45"/>
      <c r="S157" s="119" t="str">
        <f t="shared" si="19"/>
        <v xml:space="preserve"> </v>
      </c>
      <c r="T157" s="119"/>
      <c r="U157" s="119"/>
      <c r="V157" s="119"/>
      <c r="W157" s="171"/>
      <c r="X157" s="42">
        <v>118</v>
      </c>
      <c r="Y157" s="78" t="s">
        <v>248</v>
      </c>
      <c r="Z157" s="45"/>
      <c r="AA157" s="45"/>
      <c r="AB157" s="45"/>
      <c r="AC157" s="45">
        <v>122886.00000000001</v>
      </c>
      <c r="AD157" s="45"/>
      <c r="AE157" s="45"/>
      <c r="AF157" s="45"/>
      <c r="AG157" s="45"/>
      <c r="AH157" s="45"/>
      <c r="AI157" s="45"/>
      <c r="AJ157" s="45" t="str">
        <f t="shared" si="20"/>
        <v/>
      </c>
      <c r="AK157" s="45"/>
      <c r="AL157" s="45" t="str">
        <f t="shared" si="21"/>
        <v xml:space="preserve"> </v>
      </c>
      <c r="AM157" s="45"/>
      <c r="AN157" s="45" t="str">
        <f t="shared" si="22"/>
        <v xml:space="preserve"> </v>
      </c>
      <c r="AO157" s="45"/>
      <c r="AP157" s="119" t="str">
        <f t="shared" si="23"/>
        <v xml:space="preserve"> </v>
      </c>
      <c r="AQ157" s="119"/>
      <c r="AR157" s="119"/>
      <c r="AS157" s="119"/>
    </row>
    <row r="158" spans="1:46" ht="14.25" customHeight="1">
      <c r="A158" s="42">
        <v>119</v>
      </c>
      <c r="B158" s="43" t="s">
        <v>249</v>
      </c>
      <c r="C158" s="45">
        <v>5377656</v>
      </c>
      <c r="D158" s="45">
        <v>8013725</v>
      </c>
      <c r="E158" s="45">
        <v>8061760</v>
      </c>
      <c r="F158" s="45">
        <v>11624102.000000002</v>
      </c>
      <c r="G158" s="45">
        <v>5480210.9999999991</v>
      </c>
      <c r="H158" s="45">
        <v>5961135.9999999991</v>
      </c>
      <c r="I158" s="45">
        <v>6608993.9999999981</v>
      </c>
      <c r="J158" s="45">
        <v>13058610.999999996</v>
      </c>
      <c r="K158" s="45">
        <v>85501</v>
      </c>
      <c r="L158" s="45">
        <v>6662708</v>
      </c>
      <c r="M158" s="45">
        <f t="shared" si="17"/>
        <v>6748209</v>
      </c>
      <c r="N158" s="45">
        <v>3122740</v>
      </c>
      <c r="O158" s="45">
        <f t="shared" si="18"/>
        <v>9870949</v>
      </c>
      <c r="P158" s="45">
        <v>219894.99999999997</v>
      </c>
      <c r="Q158" s="45">
        <f t="shared" si="18"/>
        <v>10090844</v>
      </c>
      <c r="R158" s="45">
        <v>423067</v>
      </c>
      <c r="S158" s="119">
        <f t="shared" si="19"/>
        <v>394.8094174337142</v>
      </c>
      <c r="T158" s="119"/>
      <c r="U158" s="119"/>
      <c r="V158" s="119"/>
      <c r="W158" s="171"/>
      <c r="X158" s="42">
        <v>119</v>
      </c>
      <c r="Y158" s="78" t="s">
        <v>249</v>
      </c>
      <c r="Z158" s="45">
        <v>832768.99999999988</v>
      </c>
      <c r="AA158" s="45">
        <v>2393950.9999999995</v>
      </c>
      <c r="AB158" s="45">
        <v>4036317</v>
      </c>
      <c r="AC158" s="45">
        <v>6240371.9999999991</v>
      </c>
      <c r="AD158" s="45">
        <v>1231479.0000000002</v>
      </c>
      <c r="AE158" s="45">
        <v>2433535.9999999995</v>
      </c>
      <c r="AF158" s="45">
        <v>3701063.0000000014</v>
      </c>
      <c r="AG158" s="45">
        <v>4866959.0000000019</v>
      </c>
      <c r="AH158" s="45">
        <v>1029716.0000000002</v>
      </c>
      <c r="AI158" s="45">
        <v>1176652</v>
      </c>
      <c r="AJ158" s="45">
        <f t="shared" si="20"/>
        <v>2206368</v>
      </c>
      <c r="AK158" s="45">
        <v>1108275.0000000002</v>
      </c>
      <c r="AL158" s="45">
        <f t="shared" si="21"/>
        <v>3314643</v>
      </c>
      <c r="AM158" s="45">
        <v>1172126.9999999995</v>
      </c>
      <c r="AN158" s="45">
        <f t="shared" si="22"/>
        <v>4486770</v>
      </c>
      <c r="AO158" s="45">
        <v>1017783</v>
      </c>
      <c r="AP158" s="119">
        <f t="shared" si="23"/>
        <v>-1.1588632205384926</v>
      </c>
      <c r="AQ158" s="119"/>
      <c r="AR158" s="119"/>
      <c r="AS158" s="119"/>
      <c r="AT158" s="179"/>
    </row>
    <row r="159" spans="1:46" ht="14.25" customHeight="1">
      <c r="A159" s="42">
        <v>120</v>
      </c>
      <c r="B159" s="43" t="s">
        <v>250</v>
      </c>
      <c r="C159" s="45"/>
      <c r="D159" s="45">
        <v>3332820</v>
      </c>
      <c r="E159" s="45">
        <v>15566286</v>
      </c>
      <c r="F159" s="45">
        <v>24181752</v>
      </c>
      <c r="G159" s="45">
        <v>9612954</v>
      </c>
      <c r="H159" s="45">
        <v>18983763</v>
      </c>
      <c r="I159" s="45">
        <v>23824176</v>
      </c>
      <c r="J159" s="45">
        <v>23840076</v>
      </c>
      <c r="K159" s="45">
        <v>8369812.9999999991</v>
      </c>
      <c r="L159" s="45">
        <v>2066650</v>
      </c>
      <c r="M159" s="45">
        <f t="shared" si="17"/>
        <v>10436463</v>
      </c>
      <c r="N159" s="45">
        <v>16829</v>
      </c>
      <c r="O159" s="45">
        <f t="shared" si="18"/>
        <v>10453292</v>
      </c>
      <c r="P159" s="45"/>
      <c r="Q159" s="45">
        <f t="shared" si="18"/>
        <v>10453292</v>
      </c>
      <c r="R159" s="45">
        <v>115427</v>
      </c>
      <c r="S159" s="119">
        <f t="shared" si="19"/>
        <v>-98.620913035930428</v>
      </c>
      <c r="T159" s="119"/>
      <c r="U159" s="119"/>
      <c r="V159" s="119"/>
      <c r="W159" s="171"/>
      <c r="X159" s="42">
        <v>120</v>
      </c>
      <c r="Y159" s="78" t="s">
        <v>250</v>
      </c>
      <c r="Z159" s="45">
        <v>231459.00000000003</v>
      </c>
      <c r="AA159" s="45">
        <v>463195</v>
      </c>
      <c r="AB159" s="45">
        <v>578933</v>
      </c>
      <c r="AC159" s="45">
        <v>921892.99999999988</v>
      </c>
      <c r="AD159" s="45">
        <v>112098</v>
      </c>
      <c r="AE159" s="45">
        <v>300397.99999999994</v>
      </c>
      <c r="AF159" s="45">
        <v>485351.99999999988</v>
      </c>
      <c r="AG159" s="45">
        <v>567378.99999999988</v>
      </c>
      <c r="AH159" s="45">
        <v>198478</v>
      </c>
      <c r="AI159" s="45">
        <v>46284</v>
      </c>
      <c r="AJ159" s="45">
        <f t="shared" si="20"/>
        <v>244762</v>
      </c>
      <c r="AK159" s="45">
        <v>98792.000000000015</v>
      </c>
      <c r="AL159" s="45">
        <f t="shared" si="21"/>
        <v>343554</v>
      </c>
      <c r="AM159" s="45">
        <v>188363.00000000003</v>
      </c>
      <c r="AN159" s="45">
        <f t="shared" si="22"/>
        <v>531917</v>
      </c>
      <c r="AO159" s="45">
        <v>162423</v>
      </c>
      <c r="AP159" s="119">
        <f t="shared" si="23"/>
        <v>-18.16574129122624</v>
      </c>
      <c r="AQ159" s="119"/>
      <c r="AR159" s="119"/>
      <c r="AS159" s="119"/>
      <c r="AT159" s="179"/>
    </row>
    <row r="160" spans="1:46" ht="14.25" customHeight="1">
      <c r="A160" s="42">
        <v>121</v>
      </c>
      <c r="B160" s="43" t="s">
        <v>251</v>
      </c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 t="str">
        <f t="shared" si="17"/>
        <v/>
      </c>
      <c r="N160" s="45"/>
      <c r="O160" s="45" t="str">
        <f t="shared" si="18"/>
        <v xml:space="preserve"> </v>
      </c>
      <c r="P160" s="45"/>
      <c r="Q160" s="45" t="str">
        <f t="shared" si="18"/>
        <v xml:space="preserve"> </v>
      </c>
      <c r="R160" s="45"/>
      <c r="S160" s="119" t="str">
        <f t="shared" si="19"/>
        <v xml:space="preserve"> </v>
      </c>
      <c r="T160" s="119"/>
      <c r="U160" s="119"/>
      <c r="V160" s="119"/>
      <c r="W160" s="171"/>
      <c r="X160" s="42">
        <v>121</v>
      </c>
      <c r="Y160" s="78" t="s">
        <v>251</v>
      </c>
      <c r="Z160" s="45"/>
      <c r="AA160" s="45"/>
      <c r="AB160" s="45">
        <v>1700</v>
      </c>
      <c r="AC160" s="45">
        <v>6487</v>
      </c>
      <c r="AD160" s="45">
        <v>1833</v>
      </c>
      <c r="AE160" s="45">
        <v>5636</v>
      </c>
      <c r="AF160" s="45">
        <v>8001</v>
      </c>
      <c r="AG160" s="45">
        <v>15911</v>
      </c>
      <c r="AH160" s="45">
        <v>21740</v>
      </c>
      <c r="AI160" s="45">
        <v>3829</v>
      </c>
      <c r="AJ160" s="45">
        <f t="shared" si="20"/>
        <v>25569</v>
      </c>
      <c r="AK160" s="45"/>
      <c r="AL160" s="45">
        <f t="shared" si="21"/>
        <v>25569</v>
      </c>
      <c r="AM160" s="45">
        <v>1241</v>
      </c>
      <c r="AN160" s="45">
        <f t="shared" si="22"/>
        <v>26810</v>
      </c>
      <c r="AO160" s="45"/>
      <c r="AP160" s="119">
        <f t="shared" si="23"/>
        <v>-100</v>
      </c>
      <c r="AQ160" s="119"/>
      <c r="AR160" s="119"/>
      <c r="AS160" s="119"/>
      <c r="AT160" s="179"/>
    </row>
    <row r="161" spans="1:46" ht="14.25" customHeight="1">
      <c r="A161" s="42">
        <v>122</v>
      </c>
      <c r="B161" s="96" t="s">
        <v>252</v>
      </c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 t="str">
        <f t="shared" si="17"/>
        <v/>
      </c>
      <c r="N161" s="96"/>
      <c r="O161" s="45" t="str">
        <f t="shared" si="18"/>
        <v xml:space="preserve"> </v>
      </c>
      <c r="P161" s="96"/>
      <c r="Q161" s="45" t="str">
        <f t="shared" si="18"/>
        <v xml:space="preserve"> </v>
      </c>
      <c r="R161" s="45"/>
      <c r="S161" s="119" t="str">
        <f t="shared" si="19"/>
        <v xml:space="preserve"> </v>
      </c>
      <c r="T161" s="119"/>
      <c r="U161" s="119"/>
      <c r="V161" s="119"/>
      <c r="W161" s="171"/>
      <c r="X161" s="42">
        <v>122</v>
      </c>
      <c r="Y161" s="179" t="s">
        <v>252</v>
      </c>
      <c r="Z161" s="96"/>
      <c r="AA161" s="96"/>
      <c r="AB161" s="96"/>
      <c r="AC161" s="96"/>
      <c r="AD161" s="96"/>
      <c r="AE161" s="96"/>
      <c r="AF161" s="96"/>
      <c r="AG161" s="96"/>
      <c r="AH161" s="96">
        <v>40404</v>
      </c>
      <c r="AI161" s="96">
        <v>498050</v>
      </c>
      <c r="AJ161" s="96">
        <f t="shared" si="20"/>
        <v>538454</v>
      </c>
      <c r="AK161" s="96">
        <v>284930</v>
      </c>
      <c r="AL161" s="45">
        <f t="shared" si="21"/>
        <v>823384</v>
      </c>
      <c r="AM161" s="96">
        <v>17150</v>
      </c>
      <c r="AN161" s="45">
        <f t="shared" si="22"/>
        <v>840534</v>
      </c>
      <c r="AO161" s="45"/>
      <c r="AP161" s="119">
        <f t="shared" si="23"/>
        <v>-100</v>
      </c>
      <c r="AQ161" s="119"/>
      <c r="AR161" s="119"/>
      <c r="AS161" s="119"/>
      <c r="AT161" s="179"/>
    </row>
    <row r="162" spans="1:46" ht="14.25" customHeight="1">
      <c r="A162" s="42">
        <v>123</v>
      </c>
      <c r="B162" s="43" t="s">
        <v>253</v>
      </c>
      <c r="C162" s="45">
        <v>2899505</v>
      </c>
      <c r="D162" s="45">
        <v>5354492</v>
      </c>
      <c r="E162" s="45">
        <v>7499933</v>
      </c>
      <c r="F162" s="45"/>
      <c r="G162" s="45">
        <v>3419022</v>
      </c>
      <c r="H162" s="45">
        <v>6366882</v>
      </c>
      <c r="I162" s="45">
        <v>9102962</v>
      </c>
      <c r="J162" s="45">
        <v>12617097.999999998</v>
      </c>
      <c r="K162" s="45">
        <v>1331703</v>
      </c>
      <c r="L162" s="45">
        <v>2737499</v>
      </c>
      <c r="M162" s="45">
        <f t="shared" si="17"/>
        <v>4069202</v>
      </c>
      <c r="N162" s="45">
        <v>1432669</v>
      </c>
      <c r="O162" s="45">
        <f t="shared" si="18"/>
        <v>5501871</v>
      </c>
      <c r="P162" s="45">
        <v>3042387</v>
      </c>
      <c r="Q162" s="45">
        <f t="shared" si="18"/>
        <v>8544258</v>
      </c>
      <c r="R162" s="45">
        <v>3458570</v>
      </c>
      <c r="S162" s="119">
        <f t="shared" si="19"/>
        <v>159.71031078250928</v>
      </c>
      <c r="T162" s="119"/>
      <c r="U162" s="119"/>
      <c r="V162" s="119"/>
      <c r="W162" s="171"/>
      <c r="X162" s="42">
        <v>123</v>
      </c>
      <c r="Y162" s="78" t="s">
        <v>253</v>
      </c>
      <c r="Z162" s="45">
        <v>535015</v>
      </c>
      <c r="AA162" s="45">
        <v>1823565</v>
      </c>
      <c r="AB162" s="45">
        <v>2556204</v>
      </c>
      <c r="AC162" s="45">
        <v>5613025.9999999981</v>
      </c>
      <c r="AD162" s="45">
        <v>223279</v>
      </c>
      <c r="AE162" s="45">
        <v>497399</v>
      </c>
      <c r="AF162" s="45">
        <v>1390558.9999999998</v>
      </c>
      <c r="AG162" s="45">
        <v>1661738</v>
      </c>
      <c r="AH162" s="45">
        <v>497332.00000000006</v>
      </c>
      <c r="AI162" s="45">
        <v>824135.99999999988</v>
      </c>
      <c r="AJ162" s="45">
        <f t="shared" si="20"/>
        <v>1321468</v>
      </c>
      <c r="AK162" s="45">
        <v>154927.00000000003</v>
      </c>
      <c r="AL162" s="45">
        <f t="shared" si="21"/>
        <v>1476395</v>
      </c>
      <c r="AM162" s="45">
        <v>344074.00000000006</v>
      </c>
      <c r="AN162" s="45">
        <f t="shared" si="22"/>
        <v>1820469</v>
      </c>
      <c r="AO162" s="45">
        <v>128743</v>
      </c>
      <c r="AP162" s="119">
        <f t="shared" si="23"/>
        <v>-74.113268400183387</v>
      </c>
      <c r="AQ162" s="119"/>
      <c r="AR162" s="119"/>
      <c r="AS162" s="119"/>
      <c r="AT162" s="132"/>
    </row>
    <row r="163" spans="1:46" ht="14.25" customHeight="1">
      <c r="A163" s="42">
        <v>124</v>
      </c>
      <c r="B163" s="43" t="s">
        <v>254</v>
      </c>
      <c r="C163" s="45">
        <v>595726</v>
      </c>
      <c r="D163" s="45">
        <v>1121784</v>
      </c>
      <c r="E163" s="45">
        <v>2475769</v>
      </c>
      <c r="F163" s="45">
        <v>10030495</v>
      </c>
      <c r="G163" s="45">
        <v>548920</v>
      </c>
      <c r="H163" s="45">
        <v>1066106</v>
      </c>
      <c r="I163" s="45">
        <v>1972684.9999999998</v>
      </c>
      <c r="J163" s="45">
        <v>2508128.0000000005</v>
      </c>
      <c r="K163" s="45">
        <v>675163</v>
      </c>
      <c r="L163" s="45">
        <v>659638</v>
      </c>
      <c r="M163" s="45">
        <f t="shared" si="17"/>
        <v>1334801</v>
      </c>
      <c r="N163" s="45">
        <v>628805</v>
      </c>
      <c r="O163" s="45">
        <f t="shared" si="18"/>
        <v>1963606</v>
      </c>
      <c r="P163" s="45">
        <v>749523</v>
      </c>
      <c r="Q163" s="45">
        <f t="shared" si="18"/>
        <v>2713129</v>
      </c>
      <c r="R163" s="45">
        <v>623077</v>
      </c>
      <c r="S163" s="119">
        <f t="shared" si="19"/>
        <v>-7.7145815158709752</v>
      </c>
      <c r="T163" s="119"/>
      <c r="U163" s="119"/>
      <c r="V163" s="119"/>
      <c r="W163" s="171"/>
      <c r="X163" s="42">
        <v>124</v>
      </c>
      <c r="Y163" s="78" t="s">
        <v>254</v>
      </c>
      <c r="Z163" s="45">
        <v>1417097.9999999998</v>
      </c>
      <c r="AA163" s="45">
        <v>3157060.9999999995</v>
      </c>
      <c r="AB163" s="45">
        <v>4642620</v>
      </c>
      <c r="AC163" s="45">
        <v>7056759.0000000056</v>
      </c>
      <c r="AD163" s="45">
        <v>692207.99999999988</v>
      </c>
      <c r="AE163" s="45">
        <v>1749866.0000000005</v>
      </c>
      <c r="AF163" s="45">
        <v>2492539.0000000005</v>
      </c>
      <c r="AG163" s="45">
        <v>4065338.9999999986</v>
      </c>
      <c r="AH163" s="45">
        <v>399138.00000000006</v>
      </c>
      <c r="AI163" s="45">
        <v>1558927</v>
      </c>
      <c r="AJ163" s="45">
        <f t="shared" si="20"/>
        <v>1958065</v>
      </c>
      <c r="AK163" s="45">
        <v>2314801</v>
      </c>
      <c r="AL163" s="45">
        <f t="shared" si="21"/>
        <v>4272866</v>
      </c>
      <c r="AM163" s="45">
        <v>1670089.0000000002</v>
      </c>
      <c r="AN163" s="45">
        <f t="shared" si="22"/>
        <v>5942955</v>
      </c>
      <c r="AO163" s="45">
        <v>1506508</v>
      </c>
      <c r="AP163" s="119">
        <f t="shared" si="23"/>
        <v>277.4403840275794</v>
      </c>
      <c r="AQ163" s="119"/>
      <c r="AR163" s="119"/>
      <c r="AS163" s="119"/>
      <c r="AT163" s="179"/>
    </row>
    <row r="164" spans="1:46" ht="14.25" customHeight="1">
      <c r="A164" s="42">
        <v>125</v>
      </c>
      <c r="B164" s="43" t="s">
        <v>72</v>
      </c>
      <c r="C164" s="45">
        <v>31843454</v>
      </c>
      <c r="D164" s="45">
        <v>36746832</v>
      </c>
      <c r="E164" s="45">
        <v>47752203</v>
      </c>
      <c r="F164" s="45">
        <v>3004621</v>
      </c>
      <c r="G164" s="45">
        <v>13735737</v>
      </c>
      <c r="H164" s="45">
        <v>19415199</v>
      </c>
      <c r="I164" s="45">
        <v>32587369</v>
      </c>
      <c r="J164" s="45">
        <v>45192829</v>
      </c>
      <c r="K164" s="45">
        <v>13044771</v>
      </c>
      <c r="L164" s="45">
        <v>1000546.0000000002</v>
      </c>
      <c r="M164" s="45">
        <f t="shared" si="17"/>
        <v>14045317</v>
      </c>
      <c r="N164" s="45">
        <v>894081</v>
      </c>
      <c r="O164" s="45">
        <f t="shared" si="18"/>
        <v>14939398</v>
      </c>
      <c r="P164" s="45">
        <v>11011600.999999996</v>
      </c>
      <c r="Q164" s="45">
        <f t="shared" si="18"/>
        <v>25950998.999999996</v>
      </c>
      <c r="R164" s="45">
        <v>671109</v>
      </c>
      <c r="S164" s="119">
        <f t="shared" si="19"/>
        <v>-94.855340887164672</v>
      </c>
      <c r="T164" s="119"/>
      <c r="U164" s="119"/>
      <c r="V164" s="119"/>
      <c r="W164" s="171"/>
      <c r="X164" s="42">
        <v>125</v>
      </c>
      <c r="Y164" s="78" t="s">
        <v>72</v>
      </c>
      <c r="Z164" s="45">
        <v>3048578</v>
      </c>
      <c r="AA164" s="45">
        <v>5413873</v>
      </c>
      <c r="AB164" s="45">
        <v>8730482.9999999963</v>
      </c>
      <c r="AC164" s="45">
        <v>13516695.000000007</v>
      </c>
      <c r="AD164" s="45">
        <v>2957226.0000000005</v>
      </c>
      <c r="AE164" s="45">
        <v>7220484.9999999963</v>
      </c>
      <c r="AF164" s="45">
        <v>10916461.999999996</v>
      </c>
      <c r="AG164" s="45">
        <v>15841929.999999996</v>
      </c>
      <c r="AH164" s="45">
        <v>3268925.9999999981</v>
      </c>
      <c r="AI164" s="45">
        <v>4464986.9999999991</v>
      </c>
      <c r="AJ164" s="45">
        <f t="shared" si="20"/>
        <v>7733912.9999999972</v>
      </c>
      <c r="AK164" s="45">
        <v>3379395.0000000005</v>
      </c>
      <c r="AL164" s="45">
        <f t="shared" si="21"/>
        <v>11113307.999999998</v>
      </c>
      <c r="AM164" s="45">
        <v>5428908.0000000009</v>
      </c>
      <c r="AN164" s="45">
        <f t="shared" si="22"/>
        <v>16542216</v>
      </c>
      <c r="AO164" s="45">
        <v>3398974</v>
      </c>
      <c r="AP164" s="119">
        <f t="shared" si="23"/>
        <v>3.9783096956003732</v>
      </c>
      <c r="AQ164" s="119"/>
      <c r="AR164" s="119"/>
      <c r="AS164" s="119"/>
      <c r="AT164" s="179"/>
    </row>
    <row r="165" spans="1:46" ht="14.25" customHeight="1">
      <c r="A165" s="42">
        <v>126</v>
      </c>
      <c r="B165" s="43" t="s">
        <v>255</v>
      </c>
      <c r="C165" s="45">
        <v>222001</v>
      </c>
      <c r="D165" s="45">
        <v>350216</v>
      </c>
      <c r="E165" s="45">
        <v>354415</v>
      </c>
      <c r="F165" s="45">
        <v>61530535.999999993</v>
      </c>
      <c r="G165" s="45">
        <v>96760</v>
      </c>
      <c r="H165" s="45">
        <v>314799</v>
      </c>
      <c r="I165" s="45">
        <v>529578</v>
      </c>
      <c r="J165" s="45">
        <v>617941.00000000012</v>
      </c>
      <c r="K165" s="45">
        <v>122667.99999999999</v>
      </c>
      <c r="L165" s="45">
        <v>126779</v>
      </c>
      <c r="M165" s="45">
        <f t="shared" si="17"/>
        <v>249447</v>
      </c>
      <c r="N165" s="45">
        <v>54468</v>
      </c>
      <c r="O165" s="45">
        <f t="shared" si="18"/>
        <v>303915</v>
      </c>
      <c r="P165" s="45">
        <v>46363</v>
      </c>
      <c r="Q165" s="45">
        <f t="shared" si="18"/>
        <v>350278</v>
      </c>
      <c r="R165" s="45">
        <v>89684</v>
      </c>
      <c r="S165" s="119">
        <f t="shared" si="19"/>
        <v>-26.88883816480255</v>
      </c>
      <c r="T165" s="119"/>
      <c r="U165" s="119"/>
      <c r="V165" s="119"/>
      <c r="W165" s="171"/>
      <c r="X165" s="42">
        <v>126</v>
      </c>
      <c r="Y165" s="78" t="s">
        <v>255</v>
      </c>
      <c r="Z165" s="45">
        <v>2278252.9999999995</v>
      </c>
      <c r="AA165" s="45">
        <v>3785226.9999999991</v>
      </c>
      <c r="AB165" s="45">
        <v>5947564</v>
      </c>
      <c r="AC165" s="45">
        <v>7368146.9999999953</v>
      </c>
      <c r="AD165" s="45">
        <v>2626696</v>
      </c>
      <c r="AE165" s="45">
        <v>5862615.9999999991</v>
      </c>
      <c r="AF165" s="45">
        <v>7993645.0000000056</v>
      </c>
      <c r="AG165" s="45">
        <v>9993931</v>
      </c>
      <c r="AH165" s="45">
        <v>2586621.0000000005</v>
      </c>
      <c r="AI165" s="45">
        <v>2714562</v>
      </c>
      <c r="AJ165" s="45">
        <f t="shared" si="20"/>
        <v>5301183</v>
      </c>
      <c r="AK165" s="45">
        <v>2217225.0000000005</v>
      </c>
      <c r="AL165" s="45">
        <f t="shared" si="21"/>
        <v>7518408</v>
      </c>
      <c r="AM165" s="45">
        <v>2249478.9999999995</v>
      </c>
      <c r="AN165" s="45">
        <f t="shared" si="22"/>
        <v>9767887</v>
      </c>
      <c r="AO165" s="45">
        <v>1440646</v>
      </c>
      <c r="AP165" s="119">
        <f t="shared" si="23"/>
        <v>-44.303939386558767</v>
      </c>
      <c r="AQ165" s="119"/>
      <c r="AR165" s="119"/>
      <c r="AS165" s="119"/>
      <c r="AT165" s="179"/>
    </row>
    <row r="166" spans="1:46" ht="14.25" customHeight="1">
      <c r="A166" s="42">
        <v>127</v>
      </c>
      <c r="B166" s="43" t="s">
        <v>256</v>
      </c>
      <c r="C166" s="45"/>
      <c r="D166" s="45"/>
      <c r="E166" s="45"/>
      <c r="F166" s="45">
        <v>412053</v>
      </c>
      <c r="G166" s="45"/>
      <c r="H166" s="45"/>
      <c r="I166" s="45">
        <v>1261</v>
      </c>
      <c r="J166" s="45">
        <v>1261</v>
      </c>
      <c r="K166" s="45"/>
      <c r="L166" s="45"/>
      <c r="M166" s="45" t="str">
        <f t="shared" si="17"/>
        <v/>
      </c>
      <c r="N166" s="45"/>
      <c r="O166" s="45" t="str">
        <f t="shared" si="18"/>
        <v xml:space="preserve"> </v>
      </c>
      <c r="P166" s="45"/>
      <c r="Q166" s="45" t="str">
        <f t="shared" si="18"/>
        <v xml:space="preserve"> </v>
      </c>
      <c r="R166" s="45"/>
      <c r="S166" s="119" t="str">
        <f t="shared" si="19"/>
        <v xml:space="preserve"> </v>
      </c>
      <c r="T166" s="119"/>
      <c r="U166" s="119"/>
      <c r="V166" s="119"/>
      <c r="W166" s="171"/>
      <c r="X166" s="42">
        <v>127</v>
      </c>
      <c r="Y166" s="78" t="s">
        <v>256</v>
      </c>
      <c r="Z166" s="45">
        <v>288637.99999999994</v>
      </c>
      <c r="AA166" s="45">
        <v>596497</v>
      </c>
      <c r="AB166" s="45">
        <v>966097</v>
      </c>
      <c r="AC166" s="45">
        <v>1520870.9999999995</v>
      </c>
      <c r="AD166" s="45">
        <v>236888.99999999997</v>
      </c>
      <c r="AE166" s="45">
        <v>363529</v>
      </c>
      <c r="AF166" s="45">
        <v>1224629.9999999998</v>
      </c>
      <c r="AG166" s="45">
        <v>1443513</v>
      </c>
      <c r="AH166" s="45">
        <v>814972</v>
      </c>
      <c r="AI166" s="45">
        <v>844171</v>
      </c>
      <c r="AJ166" s="45">
        <f t="shared" si="20"/>
        <v>1659143</v>
      </c>
      <c r="AK166" s="45">
        <v>456278.99999999994</v>
      </c>
      <c r="AL166" s="45">
        <f t="shared" si="21"/>
        <v>2115422</v>
      </c>
      <c r="AM166" s="45">
        <v>927285.00000000012</v>
      </c>
      <c r="AN166" s="45">
        <f t="shared" si="22"/>
        <v>3042707</v>
      </c>
      <c r="AO166" s="45">
        <v>276733</v>
      </c>
      <c r="AP166" s="119">
        <f t="shared" si="23"/>
        <v>-66.043864083674038</v>
      </c>
      <c r="AQ166" s="119"/>
      <c r="AR166" s="119"/>
      <c r="AS166" s="119"/>
      <c r="AT166" s="132"/>
    </row>
    <row r="167" spans="1:46" ht="14.25" customHeight="1">
      <c r="A167" s="42">
        <v>128</v>
      </c>
      <c r="B167" s="43" t="s">
        <v>257</v>
      </c>
      <c r="C167" s="45">
        <v>351428</v>
      </c>
      <c r="D167" s="45">
        <v>648273</v>
      </c>
      <c r="E167" s="45">
        <v>648273</v>
      </c>
      <c r="F167" s="45"/>
      <c r="G167" s="45">
        <v>172881</v>
      </c>
      <c r="H167" s="45">
        <v>430376</v>
      </c>
      <c r="I167" s="45">
        <v>493663</v>
      </c>
      <c r="J167" s="45">
        <v>550988</v>
      </c>
      <c r="K167" s="45">
        <v>216921</v>
      </c>
      <c r="L167" s="45">
        <v>4372</v>
      </c>
      <c r="M167" s="45">
        <f t="shared" si="17"/>
        <v>221293</v>
      </c>
      <c r="N167" s="45">
        <v>4147</v>
      </c>
      <c r="O167" s="45">
        <f t="shared" si="18"/>
        <v>225440</v>
      </c>
      <c r="P167" s="45">
        <v>7919</v>
      </c>
      <c r="Q167" s="45">
        <f t="shared" si="18"/>
        <v>233359</v>
      </c>
      <c r="R167" s="45"/>
      <c r="S167" s="119">
        <f t="shared" si="19"/>
        <v>-100</v>
      </c>
      <c r="T167" s="119"/>
      <c r="U167" s="119"/>
      <c r="V167" s="119"/>
      <c r="W167" s="171"/>
      <c r="X167" s="42">
        <v>128</v>
      </c>
      <c r="Y167" s="78" t="s">
        <v>257</v>
      </c>
      <c r="Z167" s="45">
        <v>389920.00000000006</v>
      </c>
      <c r="AA167" s="45">
        <v>812405</v>
      </c>
      <c r="AB167" s="45">
        <v>1002665</v>
      </c>
      <c r="AC167" s="45">
        <v>1373589.0000000005</v>
      </c>
      <c r="AD167" s="45">
        <v>633778</v>
      </c>
      <c r="AE167" s="45">
        <v>1011993.0000000002</v>
      </c>
      <c r="AF167" s="45">
        <v>1541252.0000000002</v>
      </c>
      <c r="AG167" s="45">
        <v>2060617.9999999995</v>
      </c>
      <c r="AH167" s="45">
        <v>198063</v>
      </c>
      <c r="AI167" s="45">
        <v>59545</v>
      </c>
      <c r="AJ167" s="45">
        <f t="shared" si="20"/>
        <v>257608</v>
      </c>
      <c r="AK167" s="45">
        <v>148385.99999999997</v>
      </c>
      <c r="AL167" s="45">
        <f t="shared" si="21"/>
        <v>405994</v>
      </c>
      <c r="AM167" s="45">
        <v>211074</v>
      </c>
      <c r="AN167" s="45">
        <f t="shared" si="22"/>
        <v>617068</v>
      </c>
      <c r="AO167" s="45">
        <v>348942</v>
      </c>
      <c r="AP167" s="119">
        <f t="shared" si="23"/>
        <v>76.177276927038378</v>
      </c>
      <c r="AQ167" s="119"/>
      <c r="AR167" s="119"/>
      <c r="AS167" s="119"/>
      <c r="AT167" s="132"/>
    </row>
    <row r="168" spans="1:46" ht="14.25" customHeight="1">
      <c r="A168" s="42">
        <v>129</v>
      </c>
      <c r="B168" s="43" t="s">
        <v>258</v>
      </c>
      <c r="C168" s="45">
        <v>2500</v>
      </c>
      <c r="D168" s="45">
        <v>2500</v>
      </c>
      <c r="E168" s="45">
        <v>2500</v>
      </c>
      <c r="F168" s="45">
        <v>797556</v>
      </c>
      <c r="G168" s="45"/>
      <c r="H168" s="45"/>
      <c r="I168" s="45"/>
      <c r="J168" s="45">
        <v>10000</v>
      </c>
      <c r="K168" s="45"/>
      <c r="L168" s="45"/>
      <c r="M168" s="45" t="str">
        <f t="shared" si="17"/>
        <v/>
      </c>
      <c r="N168" s="45">
        <v>117941</v>
      </c>
      <c r="O168" s="45">
        <f t="shared" ref="O168:Q231" si="24">IF(SUM(M168:N168)=0, " ",SUM(M168:N168))</f>
        <v>117941</v>
      </c>
      <c r="P168" s="45">
        <v>1808</v>
      </c>
      <c r="Q168" s="45">
        <f t="shared" si="24"/>
        <v>119749</v>
      </c>
      <c r="R168" s="45">
        <v>7605</v>
      </c>
      <c r="S168" s="119" t="str">
        <f t="shared" ref="S168:S231" si="25">IFERROR(R168/K168*100-100," ")</f>
        <v xml:space="preserve"> </v>
      </c>
      <c r="T168" s="119"/>
      <c r="U168" s="119"/>
      <c r="V168" s="119"/>
      <c r="W168" s="171"/>
      <c r="X168" s="42">
        <v>129</v>
      </c>
      <c r="Y168" s="78" t="s">
        <v>258</v>
      </c>
      <c r="Z168" s="45">
        <v>254327</v>
      </c>
      <c r="AA168" s="45">
        <v>581965</v>
      </c>
      <c r="AB168" s="45">
        <v>1261053</v>
      </c>
      <c r="AC168" s="45">
        <v>1766959.0000000007</v>
      </c>
      <c r="AD168" s="45">
        <v>400679.00000000017</v>
      </c>
      <c r="AE168" s="45">
        <v>657410.00000000012</v>
      </c>
      <c r="AF168" s="45">
        <v>1193285.9999999998</v>
      </c>
      <c r="AG168" s="45">
        <v>2130550.9999999995</v>
      </c>
      <c r="AH168" s="45">
        <v>138248</v>
      </c>
      <c r="AI168" s="45">
        <v>343014.99999999994</v>
      </c>
      <c r="AJ168" s="45">
        <f t="shared" si="20"/>
        <v>481262.99999999994</v>
      </c>
      <c r="AK168" s="45">
        <v>256490.00000000003</v>
      </c>
      <c r="AL168" s="45">
        <f t="shared" ref="AL168:AL231" si="26">IF(SUM(AJ168:AK168)=0, " ",SUM(AJ168:AK168))</f>
        <v>737753</v>
      </c>
      <c r="AM168" s="45">
        <v>283750</v>
      </c>
      <c r="AN168" s="45">
        <f t="shared" ref="AN168:AN231" si="27">IF(SUM(AL168:AM168)=0, " ",SUM(AL168:AM168))</f>
        <v>1021503</v>
      </c>
      <c r="AO168" s="45">
        <v>113405</v>
      </c>
      <c r="AP168" s="119">
        <f t="shared" ref="AP168:AP231" si="28">IFERROR(AO168/AH168*100-100," ")</f>
        <v>-17.96988021526532</v>
      </c>
      <c r="AQ168" s="119"/>
      <c r="AR168" s="119"/>
      <c r="AS168" s="119"/>
      <c r="AT168" s="132"/>
    </row>
    <row r="169" spans="1:46" ht="14.25" customHeight="1">
      <c r="A169" s="42">
        <v>130</v>
      </c>
      <c r="B169" s="43" t="s">
        <v>259</v>
      </c>
      <c r="C169" s="45">
        <v>6095574</v>
      </c>
      <c r="D169" s="45">
        <v>8133356</v>
      </c>
      <c r="E169" s="45">
        <v>18235080.999999993</v>
      </c>
      <c r="F169" s="45">
        <v>2500</v>
      </c>
      <c r="G169" s="45">
        <v>1983093</v>
      </c>
      <c r="H169" s="45">
        <v>11019114.999999998</v>
      </c>
      <c r="I169" s="45">
        <v>29137279.000000004</v>
      </c>
      <c r="J169" s="45">
        <v>55234293.000000007</v>
      </c>
      <c r="K169" s="45">
        <v>15083793</v>
      </c>
      <c r="L169" s="45">
        <v>8199095.9999999991</v>
      </c>
      <c r="M169" s="45">
        <f t="shared" ref="M169:M232" si="29">IF(SUM(L169,K169)=0,"",SUM(K169,L169))</f>
        <v>23282889</v>
      </c>
      <c r="N169" s="45">
        <v>10676422</v>
      </c>
      <c r="O169" s="45">
        <f t="shared" si="24"/>
        <v>33959311</v>
      </c>
      <c r="P169" s="45">
        <v>14589684</v>
      </c>
      <c r="Q169" s="45">
        <f t="shared" si="24"/>
        <v>48548995</v>
      </c>
      <c r="R169" s="45">
        <v>13859287</v>
      </c>
      <c r="S169" s="119">
        <f t="shared" si="25"/>
        <v>-8.1180244252887803</v>
      </c>
      <c r="T169" s="119"/>
      <c r="U169" s="119"/>
      <c r="V169" s="119"/>
      <c r="W169" s="171"/>
      <c r="X169" s="42">
        <v>130</v>
      </c>
      <c r="Y169" s="78" t="s">
        <v>259</v>
      </c>
      <c r="Z169" s="45">
        <v>2429390.9999999995</v>
      </c>
      <c r="AA169" s="45">
        <v>5043367</v>
      </c>
      <c r="AB169" s="45">
        <v>7246455</v>
      </c>
      <c r="AC169" s="45">
        <v>10407931.999999993</v>
      </c>
      <c r="AD169" s="45">
        <v>2581545.9999999991</v>
      </c>
      <c r="AE169" s="45">
        <v>5017567.9999999963</v>
      </c>
      <c r="AF169" s="45">
        <v>10083501.999999996</v>
      </c>
      <c r="AG169" s="45">
        <v>11750783.000000002</v>
      </c>
      <c r="AH169" s="45">
        <v>1125732</v>
      </c>
      <c r="AI169" s="45">
        <v>811532.99999999965</v>
      </c>
      <c r="AJ169" s="45">
        <f t="shared" ref="AJ169:AJ232" si="30">IF(SUM(AI169,AH169)=0,"",SUM(AH169,AI169))</f>
        <v>1937264.9999999995</v>
      </c>
      <c r="AK169" s="45">
        <v>2311410.0000000005</v>
      </c>
      <c r="AL169" s="45">
        <f t="shared" si="26"/>
        <v>4248675</v>
      </c>
      <c r="AM169" s="45">
        <v>1346681.9999999998</v>
      </c>
      <c r="AN169" s="45">
        <f t="shared" si="27"/>
        <v>5595357</v>
      </c>
      <c r="AO169" s="45">
        <v>1007152</v>
      </c>
      <c r="AP169" s="119">
        <f t="shared" si="28"/>
        <v>-10.533590588168408</v>
      </c>
      <c r="AQ169" s="119"/>
      <c r="AR169" s="119"/>
      <c r="AS169" s="119"/>
      <c r="AT169" s="179"/>
    </row>
    <row r="170" spans="1:46" ht="14.25" customHeight="1">
      <c r="A170" s="42">
        <v>131</v>
      </c>
      <c r="B170" s="43" t="s">
        <v>260</v>
      </c>
      <c r="C170" s="45">
        <v>1096</v>
      </c>
      <c r="D170" s="45">
        <v>2961</v>
      </c>
      <c r="E170" s="45">
        <v>2961</v>
      </c>
      <c r="F170" s="45">
        <v>28693147</v>
      </c>
      <c r="G170" s="45">
        <v>14897</v>
      </c>
      <c r="H170" s="45">
        <v>28085</v>
      </c>
      <c r="I170" s="45">
        <v>31867</v>
      </c>
      <c r="J170" s="45">
        <v>43986</v>
      </c>
      <c r="K170" s="45">
        <v>137724</v>
      </c>
      <c r="L170" s="45">
        <v>318031</v>
      </c>
      <c r="M170" s="45">
        <f t="shared" si="29"/>
        <v>455755</v>
      </c>
      <c r="N170" s="45">
        <v>212998</v>
      </c>
      <c r="O170" s="45">
        <f t="shared" si="24"/>
        <v>668753</v>
      </c>
      <c r="P170" s="45">
        <v>174478</v>
      </c>
      <c r="Q170" s="45">
        <f t="shared" si="24"/>
        <v>843231</v>
      </c>
      <c r="R170" s="45">
        <v>112853</v>
      </c>
      <c r="S170" s="119">
        <f t="shared" si="25"/>
        <v>-18.058580929975903</v>
      </c>
      <c r="T170" s="119"/>
      <c r="U170" s="119"/>
      <c r="V170" s="119"/>
      <c r="W170" s="171"/>
      <c r="X170" s="42">
        <v>131</v>
      </c>
      <c r="Y170" s="78" t="s">
        <v>260</v>
      </c>
      <c r="Z170" s="45">
        <v>2999295.0000000005</v>
      </c>
      <c r="AA170" s="45">
        <v>5103707</v>
      </c>
      <c r="AB170" s="45">
        <v>7506692.0000000019</v>
      </c>
      <c r="AC170" s="45">
        <v>9531960.9999999944</v>
      </c>
      <c r="AD170" s="45">
        <v>1272474</v>
      </c>
      <c r="AE170" s="45">
        <v>2932799</v>
      </c>
      <c r="AF170" s="45">
        <v>4284438.0000000019</v>
      </c>
      <c r="AG170" s="45">
        <v>6000142.0000000037</v>
      </c>
      <c r="AH170" s="45">
        <v>1166630.0000000002</v>
      </c>
      <c r="AI170" s="45">
        <v>1128185</v>
      </c>
      <c r="AJ170" s="45">
        <f t="shared" si="30"/>
        <v>2294815</v>
      </c>
      <c r="AK170" s="45">
        <v>1743129.9999999993</v>
      </c>
      <c r="AL170" s="45">
        <f t="shared" si="26"/>
        <v>4037944.9999999991</v>
      </c>
      <c r="AM170" s="45">
        <v>1017987.9999999999</v>
      </c>
      <c r="AN170" s="45">
        <f t="shared" si="27"/>
        <v>5055932.9999999991</v>
      </c>
      <c r="AO170" s="45">
        <v>451344</v>
      </c>
      <c r="AP170" s="119">
        <f t="shared" si="28"/>
        <v>-61.312155524887935</v>
      </c>
      <c r="AQ170" s="119"/>
      <c r="AR170" s="119"/>
      <c r="AS170" s="119"/>
      <c r="AT170" s="179"/>
    </row>
    <row r="171" spans="1:46" ht="14.25" customHeight="1">
      <c r="A171" s="42">
        <v>132</v>
      </c>
      <c r="B171" s="43" t="s">
        <v>261</v>
      </c>
      <c r="C171" s="45"/>
      <c r="D171" s="45"/>
      <c r="E171" s="45"/>
      <c r="F171" s="45">
        <v>11511</v>
      </c>
      <c r="G171" s="45"/>
      <c r="H171" s="45"/>
      <c r="I171" s="45"/>
      <c r="J171" s="45"/>
      <c r="K171" s="45"/>
      <c r="L171" s="45"/>
      <c r="M171" s="45" t="str">
        <f t="shared" si="29"/>
        <v/>
      </c>
      <c r="N171" s="45">
        <v>1500</v>
      </c>
      <c r="O171" s="45">
        <f t="shared" si="24"/>
        <v>1500</v>
      </c>
      <c r="P171" s="45"/>
      <c r="Q171" s="45">
        <f t="shared" si="24"/>
        <v>1500</v>
      </c>
      <c r="R171" s="45"/>
      <c r="S171" s="119" t="str">
        <f t="shared" si="25"/>
        <v xml:space="preserve"> </v>
      </c>
      <c r="T171" s="119"/>
      <c r="U171" s="119"/>
      <c r="V171" s="119"/>
      <c r="W171" s="171"/>
      <c r="X171" s="42">
        <v>132</v>
      </c>
      <c r="Y171" s="78" t="s">
        <v>261</v>
      </c>
      <c r="Z171" s="45">
        <v>213770</v>
      </c>
      <c r="AA171" s="45">
        <v>266454</v>
      </c>
      <c r="AB171" s="45">
        <v>348013</v>
      </c>
      <c r="AC171" s="45">
        <v>722204</v>
      </c>
      <c r="AD171" s="45">
        <v>181820</v>
      </c>
      <c r="AE171" s="45">
        <v>323164.99999999994</v>
      </c>
      <c r="AF171" s="45">
        <v>476213</v>
      </c>
      <c r="AG171" s="45">
        <v>798928.00000000012</v>
      </c>
      <c r="AH171" s="45">
        <v>796018</v>
      </c>
      <c r="AI171" s="45">
        <v>787015.00000000023</v>
      </c>
      <c r="AJ171" s="45">
        <f t="shared" si="30"/>
        <v>1583033.0000000002</v>
      </c>
      <c r="AK171" s="45">
        <v>545486</v>
      </c>
      <c r="AL171" s="45">
        <f t="shared" si="26"/>
        <v>2128519</v>
      </c>
      <c r="AM171" s="45">
        <v>399084.99999999994</v>
      </c>
      <c r="AN171" s="45">
        <f t="shared" si="27"/>
        <v>2527604</v>
      </c>
      <c r="AO171" s="45">
        <v>266990</v>
      </c>
      <c r="AP171" s="119">
        <f t="shared" si="28"/>
        <v>-66.459301171581558</v>
      </c>
      <c r="AQ171" s="119"/>
      <c r="AR171" s="119"/>
      <c r="AS171" s="119"/>
      <c r="AT171" s="179"/>
    </row>
    <row r="172" spans="1:46" ht="14.25" customHeight="1">
      <c r="A172" s="42">
        <v>133</v>
      </c>
      <c r="B172" s="43" t="s">
        <v>262</v>
      </c>
      <c r="C172" s="45"/>
      <c r="D172" s="45">
        <v>1895</v>
      </c>
      <c r="E172" s="45">
        <v>1895</v>
      </c>
      <c r="F172" s="45">
        <v>1895</v>
      </c>
      <c r="G172" s="45"/>
      <c r="H172" s="45"/>
      <c r="I172" s="45"/>
      <c r="J172" s="45"/>
      <c r="K172" s="45"/>
      <c r="L172" s="45"/>
      <c r="M172" s="45" t="str">
        <f t="shared" si="29"/>
        <v/>
      </c>
      <c r="N172" s="45"/>
      <c r="O172" s="45" t="str">
        <f t="shared" si="24"/>
        <v xml:space="preserve"> </v>
      </c>
      <c r="P172" s="45"/>
      <c r="Q172" s="45" t="str">
        <f t="shared" si="24"/>
        <v xml:space="preserve"> </v>
      </c>
      <c r="R172" s="45"/>
      <c r="S172" s="119" t="str">
        <f t="shared" si="25"/>
        <v xml:space="preserve"> </v>
      </c>
      <c r="T172" s="119"/>
      <c r="U172" s="119"/>
      <c r="V172" s="119"/>
      <c r="W172" s="171"/>
      <c r="X172" s="42">
        <v>133</v>
      </c>
      <c r="Y172" s="78" t="s">
        <v>262</v>
      </c>
      <c r="Z172" s="45">
        <v>245276.99999999997</v>
      </c>
      <c r="AA172" s="45">
        <v>840413.99999999988</v>
      </c>
      <c r="AB172" s="45">
        <v>1314911.9999999998</v>
      </c>
      <c r="AC172" s="45">
        <v>2723930.0000000009</v>
      </c>
      <c r="AD172" s="45">
        <v>1029709.0000000001</v>
      </c>
      <c r="AE172" s="45">
        <v>1096197</v>
      </c>
      <c r="AF172" s="45">
        <v>1277856</v>
      </c>
      <c r="AG172" s="45">
        <v>1553326.0000000002</v>
      </c>
      <c r="AH172" s="45">
        <v>711387</v>
      </c>
      <c r="AI172" s="45">
        <v>778675</v>
      </c>
      <c r="AJ172" s="45">
        <f t="shared" si="30"/>
        <v>1490062</v>
      </c>
      <c r="AK172" s="45">
        <v>1865412.9999999998</v>
      </c>
      <c r="AL172" s="45">
        <f t="shared" si="26"/>
        <v>3355475</v>
      </c>
      <c r="AM172" s="45">
        <v>4609628</v>
      </c>
      <c r="AN172" s="45">
        <f t="shared" si="27"/>
        <v>7965103</v>
      </c>
      <c r="AO172" s="45">
        <v>2174798</v>
      </c>
      <c r="AP172" s="119">
        <f t="shared" si="28"/>
        <v>205.71236190709135</v>
      </c>
      <c r="AQ172" s="119"/>
      <c r="AR172" s="119"/>
      <c r="AS172" s="119"/>
      <c r="AT172" s="179"/>
    </row>
    <row r="173" spans="1:46" ht="14.25" customHeight="1">
      <c r="A173" s="42">
        <v>134</v>
      </c>
      <c r="B173" s="43" t="s">
        <v>263</v>
      </c>
      <c r="C173" s="45">
        <v>3213</v>
      </c>
      <c r="D173" s="45">
        <v>8606</v>
      </c>
      <c r="E173" s="45">
        <v>74847</v>
      </c>
      <c r="F173" s="45">
        <v>153996</v>
      </c>
      <c r="G173" s="45">
        <v>1536266</v>
      </c>
      <c r="H173" s="45">
        <v>3285068.9999999995</v>
      </c>
      <c r="I173" s="45">
        <v>6277710.9999999991</v>
      </c>
      <c r="J173" s="45">
        <v>6379160</v>
      </c>
      <c r="K173" s="45">
        <v>64380</v>
      </c>
      <c r="L173" s="45">
        <v>1036717</v>
      </c>
      <c r="M173" s="45">
        <f t="shared" si="29"/>
        <v>1101097</v>
      </c>
      <c r="N173" s="45">
        <v>25990</v>
      </c>
      <c r="O173" s="45">
        <f t="shared" si="24"/>
        <v>1127087</v>
      </c>
      <c r="P173" s="45">
        <v>747540</v>
      </c>
      <c r="Q173" s="45">
        <f t="shared" si="24"/>
        <v>1874627</v>
      </c>
      <c r="R173" s="45">
        <v>75110</v>
      </c>
      <c r="S173" s="119">
        <f t="shared" si="25"/>
        <v>16.666666666666671</v>
      </c>
      <c r="T173" s="119"/>
      <c r="U173" s="119"/>
      <c r="V173" s="119"/>
      <c r="W173" s="171"/>
      <c r="X173" s="42">
        <v>134</v>
      </c>
      <c r="Y173" s="78" t="s">
        <v>263</v>
      </c>
      <c r="Z173" s="45">
        <v>3440977.9999999995</v>
      </c>
      <c r="AA173" s="45">
        <v>7078974.9999999981</v>
      </c>
      <c r="AB173" s="45">
        <v>9492879.9999999981</v>
      </c>
      <c r="AC173" s="45">
        <v>15617567.999999983</v>
      </c>
      <c r="AD173" s="45">
        <v>4070841</v>
      </c>
      <c r="AE173" s="45">
        <v>6252975.9999999991</v>
      </c>
      <c r="AF173" s="45">
        <v>8779978.9999999963</v>
      </c>
      <c r="AG173" s="45">
        <v>14791962.000000002</v>
      </c>
      <c r="AH173" s="45">
        <v>1696512</v>
      </c>
      <c r="AI173" s="45">
        <v>862435.99999999988</v>
      </c>
      <c r="AJ173" s="45">
        <f t="shared" si="30"/>
        <v>2558948</v>
      </c>
      <c r="AK173" s="45">
        <v>1350159.9999999998</v>
      </c>
      <c r="AL173" s="45">
        <f t="shared" si="26"/>
        <v>3909108</v>
      </c>
      <c r="AM173" s="45">
        <v>1512513</v>
      </c>
      <c r="AN173" s="45">
        <f t="shared" si="27"/>
        <v>5421621</v>
      </c>
      <c r="AO173" s="45">
        <v>848912</v>
      </c>
      <c r="AP173" s="119">
        <f t="shared" si="28"/>
        <v>-49.961332427946282</v>
      </c>
      <c r="AQ173" s="119"/>
      <c r="AR173" s="119"/>
      <c r="AS173" s="119"/>
      <c r="AT173" s="179"/>
    </row>
    <row r="174" spans="1:46" ht="14.25" customHeight="1">
      <c r="A174" s="42">
        <v>135</v>
      </c>
      <c r="B174" s="43" t="s">
        <v>264</v>
      </c>
      <c r="C174" s="45">
        <v>20406212</v>
      </c>
      <c r="D174" s="45">
        <v>25345080</v>
      </c>
      <c r="E174" s="45">
        <v>29177006</v>
      </c>
      <c r="F174" s="45">
        <v>49333321.000000022</v>
      </c>
      <c r="G174" s="45">
        <v>12692342</v>
      </c>
      <c r="H174" s="45">
        <v>35087166.999999993</v>
      </c>
      <c r="I174" s="45">
        <v>42621293.999999993</v>
      </c>
      <c r="J174" s="45">
        <v>55064950</v>
      </c>
      <c r="K174" s="45">
        <v>13826380.999999998</v>
      </c>
      <c r="L174" s="45">
        <v>6169632.9999999981</v>
      </c>
      <c r="M174" s="45">
        <f t="shared" si="29"/>
        <v>19996013.999999996</v>
      </c>
      <c r="N174" s="45">
        <v>672448</v>
      </c>
      <c r="O174" s="45">
        <f t="shared" si="24"/>
        <v>20668461.999999996</v>
      </c>
      <c r="P174" s="45">
        <v>6959847.9999999991</v>
      </c>
      <c r="Q174" s="45">
        <f t="shared" si="24"/>
        <v>27628309.999999996</v>
      </c>
      <c r="R174" s="45">
        <v>3245803</v>
      </c>
      <c r="S174" s="119">
        <f t="shared" si="25"/>
        <v>-76.524565611203684</v>
      </c>
      <c r="T174" s="119"/>
      <c r="U174" s="119"/>
      <c r="V174" s="119"/>
      <c r="W174" s="171"/>
      <c r="X174" s="42">
        <v>135</v>
      </c>
      <c r="Y174" s="78" t="s">
        <v>264</v>
      </c>
      <c r="Z174" s="45">
        <v>7934076.9999999991</v>
      </c>
      <c r="AA174" s="45">
        <v>16678317.999999996</v>
      </c>
      <c r="AB174" s="45">
        <v>23661459.999999996</v>
      </c>
      <c r="AC174" s="45">
        <v>32623294.00000003</v>
      </c>
      <c r="AD174" s="45">
        <v>7218518.0000000009</v>
      </c>
      <c r="AE174" s="45">
        <v>16926901.999999996</v>
      </c>
      <c r="AF174" s="45">
        <v>24957636.999999985</v>
      </c>
      <c r="AG174" s="45">
        <v>31960558.000000019</v>
      </c>
      <c r="AH174" s="45">
        <v>7333289</v>
      </c>
      <c r="AI174" s="45">
        <v>7483328.0000000047</v>
      </c>
      <c r="AJ174" s="45">
        <f t="shared" si="30"/>
        <v>14816617.000000004</v>
      </c>
      <c r="AK174" s="45">
        <v>7135336.0000000056</v>
      </c>
      <c r="AL174" s="45">
        <f t="shared" si="26"/>
        <v>21951953.000000007</v>
      </c>
      <c r="AM174" s="45">
        <v>7774690.0000000009</v>
      </c>
      <c r="AN174" s="45">
        <f t="shared" si="27"/>
        <v>29726643.000000007</v>
      </c>
      <c r="AO174" s="45">
        <v>8900169</v>
      </c>
      <c r="AP174" s="119">
        <f t="shared" si="28"/>
        <v>21.366674625805686</v>
      </c>
      <c r="AQ174" s="119"/>
      <c r="AR174" s="119"/>
      <c r="AS174" s="119"/>
      <c r="AT174" s="179"/>
    </row>
    <row r="175" spans="1:46" ht="14.25" customHeight="1">
      <c r="A175" s="42">
        <v>136</v>
      </c>
      <c r="B175" s="43" t="s">
        <v>265</v>
      </c>
      <c r="C175" s="45"/>
      <c r="D175" s="45"/>
      <c r="E175" s="45"/>
      <c r="F175" s="45"/>
      <c r="G175" s="45">
        <v>2595</v>
      </c>
      <c r="H175" s="45">
        <v>2595</v>
      </c>
      <c r="I175" s="45">
        <v>2595</v>
      </c>
      <c r="J175" s="45">
        <v>2595</v>
      </c>
      <c r="K175" s="45"/>
      <c r="L175" s="45">
        <v>1671</v>
      </c>
      <c r="M175" s="45">
        <f t="shared" si="29"/>
        <v>1671</v>
      </c>
      <c r="N175" s="45"/>
      <c r="O175" s="45">
        <f t="shared" si="24"/>
        <v>1671</v>
      </c>
      <c r="P175" s="45"/>
      <c r="Q175" s="45">
        <f t="shared" si="24"/>
        <v>1671</v>
      </c>
      <c r="R175" s="45"/>
      <c r="S175" s="119" t="str">
        <f t="shared" si="25"/>
        <v xml:space="preserve"> </v>
      </c>
      <c r="T175" s="119"/>
      <c r="U175" s="119"/>
      <c r="V175" s="119"/>
      <c r="W175" s="171"/>
      <c r="X175" s="42">
        <v>136</v>
      </c>
      <c r="Y175" s="78" t="s">
        <v>265</v>
      </c>
      <c r="Z175" s="45">
        <v>0</v>
      </c>
      <c r="AA175" s="45">
        <v>0</v>
      </c>
      <c r="AB175" s="45">
        <v>0</v>
      </c>
      <c r="AC175" s="45">
        <v>11550</v>
      </c>
      <c r="AD175" s="45">
        <v>12427</v>
      </c>
      <c r="AE175" s="45">
        <v>21627</v>
      </c>
      <c r="AF175" s="45">
        <v>62982</v>
      </c>
      <c r="AG175" s="45">
        <v>76189</v>
      </c>
      <c r="AH175" s="45">
        <v>50500</v>
      </c>
      <c r="AI175" s="45"/>
      <c r="AJ175" s="45">
        <f t="shared" si="30"/>
        <v>50500</v>
      </c>
      <c r="AK175" s="45"/>
      <c r="AL175" s="45">
        <f t="shared" si="26"/>
        <v>50500</v>
      </c>
      <c r="AM175" s="45"/>
      <c r="AN175" s="45">
        <f t="shared" si="27"/>
        <v>50500</v>
      </c>
      <c r="AO175" s="45"/>
      <c r="AP175" s="119">
        <f t="shared" si="28"/>
        <v>-100</v>
      </c>
      <c r="AQ175" s="119"/>
      <c r="AR175" s="119"/>
      <c r="AS175" s="119"/>
      <c r="AT175" s="179"/>
    </row>
    <row r="176" spans="1:46" ht="14.25" customHeight="1">
      <c r="A176" s="42">
        <v>137</v>
      </c>
      <c r="B176" s="43" t="s">
        <v>266</v>
      </c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 t="str">
        <f t="shared" si="29"/>
        <v/>
      </c>
      <c r="N176" s="45"/>
      <c r="O176" s="45" t="str">
        <f t="shared" si="24"/>
        <v xml:space="preserve"> </v>
      </c>
      <c r="P176" s="45"/>
      <c r="Q176" s="45" t="str">
        <f t="shared" si="24"/>
        <v xml:space="preserve"> </v>
      </c>
      <c r="R176" s="45"/>
      <c r="S176" s="119" t="str">
        <f t="shared" si="25"/>
        <v xml:space="preserve"> </v>
      </c>
      <c r="T176" s="119"/>
      <c r="U176" s="119"/>
      <c r="V176" s="119"/>
      <c r="W176" s="171"/>
      <c r="X176" s="42">
        <v>137</v>
      </c>
      <c r="Y176" s="78" t="s">
        <v>266</v>
      </c>
      <c r="Z176" s="45">
        <v>0</v>
      </c>
      <c r="AA176" s="45">
        <v>0</v>
      </c>
      <c r="AB176" s="45">
        <v>0</v>
      </c>
      <c r="AC176" s="45">
        <v>55359</v>
      </c>
      <c r="AD176" s="45"/>
      <c r="AE176" s="45"/>
      <c r="AF176" s="45"/>
      <c r="AG176" s="45"/>
      <c r="AH176" s="45"/>
      <c r="AI176" s="45"/>
      <c r="AJ176" s="45" t="str">
        <f t="shared" si="30"/>
        <v/>
      </c>
      <c r="AK176" s="45"/>
      <c r="AL176" s="45" t="str">
        <f t="shared" si="26"/>
        <v xml:space="preserve"> </v>
      </c>
      <c r="AM176" s="45"/>
      <c r="AN176" s="45" t="str">
        <f t="shared" si="27"/>
        <v xml:space="preserve"> </v>
      </c>
      <c r="AO176" s="45"/>
      <c r="AP176" s="119" t="str">
        <f t="shared" si="28"/>
        <v xml:space="preserve"> </v>
      </c>
      <c r="AQ176" s="119"/>
      <c r="AR176" s="119"/>
      <c r="AS176" s="119"/>
    </row>
    <row r="177" spans="1:46" ht="14.25" customHeight="1">
      <c r="A177" s="42">
        <v>138</v>
      </c>
      <c r="B177" s="43" t="s">
        <v>267</v>
      </c>
      <c r="C177" s="45">
        <v>62258</v>
      </c>
      <c r="D177" s="45">
        <v>62258</v>
      </c>
      <c r="E177" s="45">
        <v>62258</v>
      </c>
      <c r="F177" s="45">
        <v>183946</v>
      </c>
      <c r="G177" s="45">
        <v>1536</v>
      </c>
      <c r="H177" s="45">
        <v>1536</v>
      </c>
      <c r="I177" s="45">
        <v>1536</v>
      </c>
      <c r="J177" s="45">
        <v>1536</v>
      </c>
      <c r="K177" s="45"/>
      <c r="L177" s="45"/>
      <c r="M177" s="45" t="str">
        <f t="shared" si="29"/>
        <v/>
      </c>
      <c r="N177" s="45"/>
      <c r="O177" s="45" t="str">
        <f t="shared" si="24"/>
        <v xml:space="preserve"> </v>
      </c>
      <c r="P177" s="45"/>
      <c r="Q177" s="45" t="str">
        <f t="shared" si="24"/>
        <v xml:space="preserve"> </v>
      </c>
      <c r="R177" s="45"/>
      <c r="S177" s="119" t="str">
        <f t="shared" si="25"/>
        <v xml:space="preserve"> </v>
      </c>
      <c r="T177" s="119"/>
      <c r="U177" s="119"/>
      <c r="V177" s="119"/>
      <c r="W177" s="171"/>
      <c r="X177" s="42">
        <v>138</v>
      </c>
      <c r="Y177" s="78" t="s">
        <v>267</v>
      </c>
      <c r="Z177" s="45">
        <v>638294</v>
      </c>
      <c r="AA177" s="45">
        <v>1727241.0000000005</v>
      </c>
      <c r="AB177" s="45">
        <v>2386464.0000000005</v>
      </c>
      <c r="AC177" s="45">
        <v>2798797</v>
      </c>
      <c r="AD177" s="45">
        <v>400567.99999999988</v>
      </c>
      <c r="AE177" s="45">
        <v>1945926.9999999995</v>
      </c>
      <c r="AF177" s="45">
        <v>2067261.9999999993</v>
      </c>
      <c r="AG177" s="45">
        <v>3266600.9999999986</v>
      </c>
      <c r="AH177" s="45">
        <v>841560.00000000012</v>
      </c>
      <c r="AI177" s="45">
        <v>245063.99999999991</v>
      </c>
      <c r="AJ177" s="45">
        <f t="shared" si="30"/>
        <v>1086624</v>
      </c>
      <c r="AK177" s="45">
        <v>359706</v>
      </c>
      <c r="AL177" s="45">
        <f t="shared" si="26"/>
        <v>1446330</v>
      </c>
      <c r="AM177" s="45">
        <v>628399</v>
      </c>
      <c r="AN177" s="45">
        <f t="shared" si="27"/>
        <v>2074729</v>
      </c>
      <c r="AO177" s="45">
        <v>477931</v>
      </c>
      <c r="AP177" s="119">
        <f t="shared" si="28"/>
        <v>-43.208921526688535</v>
      </c>
      <c r="AQ177" s="119"/>
      <c r="AR177" s="119"/>
      <c r="AS177" s="119"/>
      <c r="AT177" s="179"/>
    </row>
    <row r="178" spans="1:46" ht="14.25" customHeight="1">
      <c r="A178" s="42">
        <v>139</v>
      </c>
      <c r="B178" s="43" t="s">
        <v>268</v>
      </c>
      <c r="C178" s="45">
        <v>61908055</v>
      </c>
      <c r="D178" s="45">
        <v>78575986</v>
      </c>
      <c r="E178" s="45">
        <v>146259228</v>
      </c>
      <c r="F178" s="45">
        <v>187600894.99999997</v>
      </c>
      <c r="G178" s="45">
        <v>45865821.000000007</v>
      </c>
      <c r="H178" s="45">
        <v>88966430</v>
      </c>
      <c r="I178" s="45">
        <v>91536949</v>
      </c>
      <c r="J178" s="45">
        <v>99845281</v>
      </c>
      <c r="K178" s="45">
        <v>5278982</v>
      </c>
      <c r="L178" s="45">
        <v>2925385</v>
      </c>
      <c r="M178" s="45">
        <f t="shared" si="29"/>
        <v>8204367</v>
      </c>
      <c r="N178" s="45">
        <v>41644914</v>
      </c>
      <c r="O178" s="45">
        <f t="shared" si="24"/>
        <v>49849281</v>
      </c>
      <c r="P178" s="45">
        <v>2536709</v>
      </c>
      <c r="Q178" s="45">
        <f t="shared" si="24"/>
        <v>52385990</v>
      </c>
      <c r="R178" s="45">
        <v>26979</v>
      </c>
      <c r="S178" s="119">
        <f t="shared" si="25"/>
        <v>-99.48893555613563</v>
      </c>
      <c r="T178" s="119"/>
      <c r="U178" s="119"/>
      <c r="V178" s="119"/>
      <c r="W178" s="171"/>
      <c r="X178" s="42">
        <v>139</v>
      </c>
      <c r="Y178" s="78" t="s">
        <v>268</v>
      </c>
      <c r="Z178" s="45">
        <v>7723659</v>
      </c>
      <c r="AA178" s="45">
        <v>16328150.999999998</v>
      </c>
      <c r="AB178" s="45">
        <v>20456735.999999996</v>
      </c>
      <c r="AC178" s="45">
        <v>23123853.000000004</v>
      </c>
      <c r="AD178" s="45">
        <v>4130763</v>
      </c>
      <c r="AE178" s="45">
        <v>14249080.000000004</v>
      </c>
      <c r="AF178" s="45">
        <v>20250957.000000007</v>
      </c>
      <c r="AG178" s="45">
        <v>24802901.000000019</v>
      </c>
      <c r="AH178" s="45">
        <v>3085629.9999999991</v>
      </c>
      <c r="AI178" s="45">
        <v>4544047</v>
      </c>
      <c r="AJ178" s="45">
        <f t="shared" si="30"/>
        <v>7629676.9999999991</v>
      </c>
      <c r="AK178" s="45">
        <v>5381993</v>
      </c>
      <c r="AL178" s="45">
        <f t="shared" si="26"/>
        <v>13011670</v>
      </c>
      <c r="AM178" s="45">
        <v>3534909.9999999972</v>
      </c>
      <c r="AN178" s="45">
        <f t="shared" si="27"/>
        <v>16546579.999999996</v>
      </c>
      <c r="AO178" s="45">
        <v>2185486</v>
      </c>
      <c r="AP178" s="119">
        <f t="shared" si="28"/>
        <v>-29.172130164666513</v>
      </c>
      <c r="AQ178" s="119"/>
      <c r="AR178" s="119"/>
      <c r="AS178" s="119"/>
      <c r="AT178" s="179"/>
    </row>
    <row r="179" spans="1:46" ht="14.25" customHeight="1">
      <c r="A179" s="42">
        <v>140</v>
      </c>
      <c r="B179" s="43" t="s">
        <v>269</v>
      </c>
      <c r="C179" s="45"/>
      <c r="D179" s="45"/>
      <c r="E179" s="45"/>
      <c r="F179" s="45"/>
      <c r="G179" s="45">
        <v>1429</v>
      </c>
      <c r="H179" s="45">
        <v>119797</v>
      </c>
      <c r="I179" s="45">
        <v>119797</v>
      </c>
      <c r="J179" s="45">
        <v>122588.00000000001</v>
      </c>
      <c r="K179" s="45"/>
      <c r="L179" s="45">
        <v>158222</v>
      </c>
      <c r="M179" s="45">
        <f t="shared" si="29"/>
        <v>158222</v>
      </c>
      <c r="N179" s="45"/>
      <c r="O179" s="45">
        <f t="shared" si="24"/>
        <v>158222</v>
      </c>
      <c r="P179" s="45"/>
      <c r="Q179" s="45">
        <f t="shared" si="24"/>
        <v>158222</v>
      </c>
      <c r="R179" s="45"/>
      <c r="S179" s="119" t="str">
        <f t="shared" si="25"/>
        <v xml:space="preserve"> </v>
      </c>
      <c r="T179" s="119"/>
      <c r="U179" s="119"/>
      <c r="V179" s="119"/>
      <c r="W179" s="171"/>
      <c r="X179" s="42">
        <v>140</v>
      </c>
      <c r="Y179" s="78" t="s">
        <v>269</v>
      </c>
      <c r="Z179" s="45">
        <v>3629622.0000000009</v>
      </c>
      <c r="AA179" s="45">
        <v>8731183.0000000037</v>
      </c>
      <c r="AB179" s="45">
        <v>34995847.000000015</v>
      </c>
      <c r="AC179" s="45">
        <v>40528167.999999993</v>
      </c>
      <c r="AD179" s="45">
        <v>1277366.9999999998</v>
      </c>
      <c r="AE179" s="45">
        <v>2470578.0000000019</v>
      </c>
      <c r="AF179" s="45">
        <v>3277442.0000000014</v>
      </c>
      <c r="AG179" s="45">
        <v>4886678.0000000019</v>
      </c>
      <c r="AH179" s="45">
        <v>971879.00000000012</v>
      </c>
      <c r="AI179" s="45">
        <v>1459626</v>
      </c>
      <c r="AJ179" s="45">
        <f t="shared" si="30"/>
        <v>2431505</v>
      </c>
      <c r="AK179" s="45">
        <v>1034691.9999999995</v>
      </c>
      <c r="AL179" s="45">
        <f t="shared" si="26"/>
        <v>3466196.9999999995</v>
      </c>
      <c r="AM179" s="45">
        <v>1558740</v>
      </c>
      <c r="AN179" s="45">
        <f t="shared" si="27"/>
        <v>5024937</v>
      </c>
      <c r="AO179" s="45">
        <v>1488174</v>
      </c>
      <c r="AP179" s="119">
        <f t="shared" si="28"/>
        <v>53.123382643312567</v>
      </c>
      <c r="AQ179" s="119"/>
      <c r="AR179" s="119"/>
      <c r="AS179" s="119"/>
      <c r="AT179" s="179"/>
    </row>
    <row r="180" spans="1:46" ht="14.25" customHeight="1">
      <c r="A180" s="42">
        <v>141</v>
      </c>
      <c r="B180" s="43" t="s">
        <v>270</v>
      </c>
      <c r="C180" s="45">
        <v>649916</v>
      </c>
      <c r="D180" s="45">
        <v>1332430</v>
      </c>
      <c r="E180" s="45">
        <v>2535360</v>
      </c>
      <c r="F180" s="45">
        <v>4570744</v>
      </c>
      <c r="G180" s="45">
        <v>6916818</v>
      </c>
      <c r="H180" s="45">
        <v>10113608.999999991</v>
      </c>
      <c r="I180" s="45">
        <v>10286480.999999998</v>
      </c>
      <c r="J180" s="45">
        <v>12144575.999999996</v>
      </c>
      <c r="K180" s="45"/>
      <c r="L180" s="45"/>
      <c r="M180" s="45" t="str">
        <f t="shared" si="29"/>
        <v/>
      </c>
      <c r="N180" s="45"/>
      <c r="O180" s="45" t="str">
        <f t="shared" si="24"/>
        <v xml:space="preserve"> </v>
      </c>
      <c r="P180" s="45">
        <v>562550</v>
      </c>
      <c r="Q180" s="45">
        <f t="shared" si="24"/>
        <v>562550</v>
      </c>
      <c r="R180" s="45"/>
      <c r="S180" s="119" t="str">
        <f t="shared" si="25"/>
        <v xml:space="preserve"> </v>
      </c>
      <c r="T180" s="119"/>
      <c r="U180" s="119"/>
      <c r="V180" s="119"/>
      <c r="W180" s="171"/>
      <c r="X180" s="42">
        <v>141</v>
      </c>
      <c r="Y180" s="78" t="s">
        <v>270</v>
      </c>
      <c r="Z180" s="45">
        <v>464420</v>
      </c>
      <c r="AA180" s="45">
        <v>871043</v>
      </c>
      <c r="AB180" s="45">
        <v>1231076</v>
      </c>
      <c r="AC180" s="45">
        <v>1581020.9999999995</v>
      </c>
      <c r="AD180" s="45">
        <v>230702.99999999994</v>
      </c>
      <c r="AE180" s="45">
        <v>460231.00000000012</v>
      </c>
      <c r="AF180" s="45">
        <v>739688.00000000047</v>
      </c>
      <c r="AG180" s="45">
        <v>1079289.9999999998</v>
      </c>
      <c r="AH180" s="45">
        <v>141302</v>
      </c>
      <c r="AI180" s="45">
        <v>244728.00000000003</v>
      </c>
      <c r="AJ180" s="45">
        <f t="shared" si="30"/>
        <v>386030</v>
      </c>
      <c r="AK180" s="45">
        <v>280769</v>
      </c>
      <c r="AL180" s="45">
        <f t="shared" si="26"/>
        <v>666799</v>
      </c>
      <c r="AM180" s="45">
        <v>370768.00000000006</v>
      </c>
      <c r="AN180" s="45">
        <f t="shared" si="27"/>
        <v>1037567</v>
      </c>
      <c r="AO180" s="45">
        <v>1750950</v>
      </c>
      <c r="AP180" s="119">
        <f t="shared" si="28"/>
        <v>1139.1544351813845</v>
      </c>
      <c r="AQ180" s="119"/>
      <c r="AR180" s="119"/>
      <c r="AS180" s="119"/>
      <c r="AT180" s="179"/>
    </row>
    <row r="181" spans="1:46" ht="14.25" customHeight="1">
      <c r="A181" s="42">
        <v>142</v>
      </c>
      <c r="B181" s="43" t="s">
        <v>271</v>
      </c>
      <c r="C181" s="45">
        <v>470102.00000000006</v>
      </c>
      <c r="D181" s="45">
        <v>724443</v>
      </c>
      <c r="E181" s="45">
        <v>1358547</v>
      </c>
      <c r="F181" s="45">
        <v>1957834</v>
      </c>
      <c r="G181" s="45">
        <v>161415</v>
      </c>
      <c r="H181" s="45">
        <v>161415</v>
      </c>
      <c r="I181" s="45">
        <v>161415</v>
      </c>
      <c r="J181" s="45">
        <v>162696</v>
      </c>
      <c r="K181" s="45">
        <v>506915.00000000006</v>
      </c>
      <c r="L181" s="45">
        <v>139485</v>
      </c>
      <c r="M181" s="45">
        <f t="shared" si="29"/>
        <v>646400</v>
      </c>
      <c r="N181" s="45">
        <v>172676</v>
      </c>
      <c r="O181" s="45">
        <f t="shared" si="24"/>
        <v>819076</v>
      </c>
      <c r="P181" s="45"/>
      <c r="Q181" s="45">
        <f t="shared" si="24"/>
        <v>819076</v>
      </c>
      <c r="R181" s="45"/>
      <c r="S181" s="119">
        <f t="shared" si="25"/>
        <v>-100</v>
      </c>
      <c r="T181" s="119"/>
      <c r="U181" s="119"/>
      <c r="V181" s="119"/>
      <c r="W181" s="171"/>
      <c r="X181" s="42">
        <v>142</v>
      </c>
      <c r="Y181" s="78" t="s">
        <v>271</v>
      </c>
      <c r="Z181" s="45">
        <v>1557358.9999999995</v>
      </c>
      <c r="AA181" s="45">
        <v>3034424</v>
      </c>
      <c r="AB181" s="45">
        <v>5008355</v>
      </c>
      <c r="AC181" s="45">
        <v>7283353.0000000028</v>
      </c>
      <c r="AD181" s="45">
        <v>1726167</v>
      </c>
      <c r="AE181" s="45">
        <v>4890477.0000000019</v>
      </c>
      <c r="AF181" s="45">
        <v>6442628.0000000047</v>
      </c>
      <c r="AG181" s="45">
        <v>9929581.9999999981</v>
      </c>
      <c r="AH181" s="45">
        <v>2427799.0000000005</v>
      </c>
      <c r="AI181" s="45">
        <v>1646833</v>
      </c>
      <c r="AJ181" s="45">
        <f t="shared" si="30"/>
        <v>4074632.0000000005</v>
      </c>
      <c r="AK181" s="45">
        <v>2332503.9999999995</v>
      </c>
      <c r="AL181" s="45">
        <f t="shared" si="26"/>
        <v>6407136</v>
      </c>
      <c r="AM181" s="45">
        <v>1733970.9999999995</v>
      </c>
      <c r="AN181" s="45">
        <f t="shared" si="27"/>
        <v>8141107</v>
      </c>
      <c r="AO181" s="45">
        <v>1412330</v>
      </c>
      <c r="AP181" s="119">
        <f t="shared" si="28"/>
        <v>-41.826732773182641</v>
      </c>
      <c r="AQ181" s="119"/>
      <c r="AR181" s="119"/>
      <c r="AS181" s="119"/>
      <c r="AT181" s="179"/>
    </row>
    <row r="182" spans="1:46" ht="14.25" customHeight="1">
      <c r="A182" s="42">
        <v>143</v>
      </c>
      <c r="B182" s="43" t="s">
        <v>69</v>
      </c>
      <c r="C182" s="45">
        <v>1117042</v>
      </c>
      <c r="D182" s="45">
        <v>1301329</v>
      </c>
      <c r="E182" s="45">
        <v>1341095</v>
      </c>
      <c r="F182" s="45">
        <v>3486048.9999999981</v>
      </c>
      <c r="G182" s="45">
        <v>1272529</v>
      </c>
      <c r="H182" s="45">
        <v>1789755.0000000005</v>
      </c>
      <c r="I182" s="45">
        <v>2088650.0000000007</v>
      </c>
      <c r="J182" s="45">
        <v>2235655</v>
      </c>
      <c r="K182" s="45">
        <v>34700</v>
      </c>
      <c r="L182" s="45">
        <v>71010</v>
      </c>
      <c r="M182" s="45">
        <f t="shared" si="29"/>
        <v>105710</v>
      </c>
      <c r="N182" s="45">
        <v>140130</v>
      </c>
      <c r="O182" s="45">
        <f t="shared" si="24"/>
        <v>245840</v>
      </c>
      <c r="P182" s="45">
        <v>56415</v>
      </c>
      <c r="Q182" s="45">
        <f t="shared" si="24"/>
        <v>302255</v>
      </c>
      <c r="R182" s="45">
        <v>711412</v>
      </c>
      <c r="S182" s="119">
        <f t="shared" si="25"/>
        <v>1950.178674351585</v>
      </c>
      <c r="T182" s="119"/>
      <c r="U182" s="119"/>
      <c r="V182" s="119"/>
      <c r="W182" s="171"/>
      <c r="X182" s="42">
        <v>143</v>
      </c>
      <c r="Y182" s="78" t="s">
        <v>69</v>
      </c>
      <c r="Z182" s="45">
        <v>8096715.0000000009</v>
      </c>
      <c r="AA182" s="45">
        <v>16066474.999999996</v>
      </c>
      <c r="AB182" s="45">
        <v>34435670.999999985</v>
      </c>
      <c r="AC182" s="45">
        <v>43281655.999999866</v>
      </c>
      <c r="AD182" s="45">
        <v>5753208</v>
      </c>
      <c r="AE182" s="45">
        <v>11714798.000000002</v>
      </c>
      <c r="AF182" s="45">
        <v>19399969.999999989</v>
      </c>
      <c r="AG182" s="45">
        <v>26805646.999999985</v>
      </c>
      <c r="AH182" s="45">
        <v>6788439</v>
      </c>
      <c r="AI182" s="45">
        <v>6316321.0000000009</v>
      </c>
      <c r="AJ182" s="45">
        <f t="shared" si="30"/>
        <v>13104760</v>
      </c>
      <c r="AK182" s="45">
        <v>6984422</v>
      </c>
      <c r="AL182" s="45">
        <f t="shared" si="26"/>
        <v>20089182</v>
      </c>
      <c r="AM182" s="45">
        <v>7850408.9999999991</v>
      </c>
      <c r="AN182" s="45">
        <f t="shared" si="27"/>
        <v>27939591</v>
      </c>
      <c r="AO182" s="45">
        <v>13350440</v>
      </c>
      <c r="AP182" s="119">
        <f t="shared" si="28"/>
        <v>96.664358330390826</v>
      </c>
      <c r="AQ182" s="119"/>
      <c r="AR182" s="119"/>
      <c r="AS182" s="119"/>
      <c r="AT182" s="179"/>
    </row>
    <row r="183" spans="1:46" ht="14.25" customHeight="1">
      <c r="A183" s="42">
        <v>144</v>
      </c>
      <c r="B183" s="43" t="s">
        <v>272</v>
      </c>
      <c r="C183" s="45"/>
      <c r="D183" s="45">
        <v>19288</v>
      </c>
      <c r="E183" s="45">
        <v>177604</v>
      </c>
      <c r="F183" s="45">
        <v>370372</v>
      </c>
      <c r="G183" s="45">
        <v>16712</v>
      </c>
      <c r="H183" s="45">
        <v>65598</v>
      </c>
      <c r="I183" s="45">
        <v>70238</v>
      </c>
      <c r="J183" s="45">
        <v>79620</v>
      </c>
      <c r="K183" s="45">
        <v>2931786</v>
      </c>
      <c r="L183" s="45"/>
      <c r="M183" s="45">
        <f t="shared" si="29"/>
        <v>2931786</v>
      </c>
      <c r="N183" s="45">
        <v>2567017</v>
      </c>
      <c r="O183" s="45">
        <f t="shared" si="24"/>
        <v>5498803</v>
      </c>
      <c r="P183" s="45"/>
      <c r="Q183" s="45">
        <f t="shared" si="24"/>
        <v>5498803</v>
      </c>
      <c r="R183" s="45">
        <v>1343</v>
      </c>
      <c r="S183" s="119">
        <f t="shared" si="25"/>
        <v>-99.954191745236528</v>
      </c>
      <c r="T183" s="119"/>
      <c r="U183" s="119"/>
      <c r="V183" s="119"/>
      <c r="W183" s="171"/>
      <c r="X183" s="42">
        <v>144</v>
      </c>
      <c r="Y183" s="78" t="s">
        <v>272</v>
      </c>
      <c r="Z183" s="45">
        <v>518641</v>
      </c>
      <c r="AA183" s="45">
        <v>1042402</v>
      </c>
      <c r="AB183" s="45">
        <v>1341434</v>
      </c>
      <c r="AC183" s="45">
        <v>1636007.0000000002</v>
      </c>
      <c r="AD183" s="45">
        <v>1395881.0000000002</v>
      </c>
      <c r="AE183" s="45">
        <v>1697541.0000000002</v>
      </c>
      <c r="AF183" s="45">
        <v>2395917.9999999995</v>
      </c>
      <c r="AG183" s="45">
        <v>2824500</v>
      </c>
      <c r="AH183" s="45">
        <v>331789.99999999988</v>
      </c>
      <c r="AI183" s="45">
        <v>450364.99999999983</v>
      </c>
      <c r="AJ183" s="45">
        <f t="shared" si="30"/>
        <v>782154.99999999977</v>
      </c>
      <c r="AK183" s="45">
        <v>1025962</v>
      </c>
      <c r="AL183" s="45">
        <f t="shared" si="26"/>
        <v>1808116.9999999998</v>
      </c>
      <c r="AM183" s="45">
        <v>544612.99999999988</v>
      </c>
      <c r="AN183" s="45">
        <f t="shared" si="27"/>
        <v>2352729.9999999995</v>
      </c>
      <c r="AO183" s="45">
        <v>1365355</v>
      </c>
      <c r="AP183" s="119">
        <f t="shared" si="28"/>
        <v>311.51179963229765</v>
      </c>
      <c r="AQ183" s="119"/>
      <c r="AR183" s="119"/>
      <c r="AS183" s="119"/>
      <c r="AT183" s="179"/>
    </row>
    <row r="184" spans="1:46" ht="14.25" customHeight="1">
      <c r="A184" s="42">
        <v>145</v>
      </c>
      <c r="B184" s="43" t="s">
        <v>273</v>
      </c>
      <c r="C184" s="45">
        <v>104486</v>
      </c>
      <c r="D184" s="45">
        <v>179531</v>
      </c>
      <c r="E184" s="45">
        <v>759123</v>
      </c>
      <c r="F184" s="45">
        <v>1356717</v>
      </c>
      <c r="G184" s="45">
        <v>1078585</v>
      </c>
      <c r="H184" s="45">
        <v>1611711</v>
      </c>
      <c r="I184" s="45">
        <v>1826019.9999999998</v>
      </c>
      <c r="J184" s="45">
        <v>2083820</v>
      </c>
      <c r="K184" s="45"/>
      <c r="L184" s="45"/>
      <c r="M184" s="45" t="str">
        <f t="shared" si="29"/>
        <v/>
      </c>
      <c r="N184" s="45"/>
      <c r="O184" s="45" t="str">
        <f t="shared" si="24"/>
        <v xml:space="preserve"> </v>
      </c>
      <c r="P184" s="45"/>
      <c r="Q184" s="45" t="str">
        <f t="shared" si="24"/>
        <v xml:space="preserve"> </v>
      </c>
      <c r="R184" s="45"/>
      <c r="S184" s="119" t="str">
        <f t="shared" si="25"/>
        <v xml:space="preserve"> </v>
      </c>
      <c r="T184" s="119"/>
      <c r="U184" s="119"/>
      <c r="V184" s="119"/>
      <c r="W184" s="171"/>
      <c r="X184" s="42">
        <v>145</v>
      </c>
      <c r="Y184" s="78" t="s">
        <v>273</v>
      </c>
      <c r="Z184" s="45">
        <v>3224</v>
      </c>
      <c r="AA184" s="45">
        <v>17436</v>
      </c>
      <c r="AB184" s="45">
        <v>71550</v>
      </c>
      <c r="AC184" s="45">
        <v>87564</v>
      </c>
      <c r="AD184" s="45"/>
      <c r="AE184" s="45">
        <v>3040</v>
      </c>
      <c r="AF184" s="45">
        <v>8893</v>
      </c>
      <c r="AG184" s="45">
        <v>36839</v>
      </c>
      <c r="AH184" s="45">
        <v>177848</v>
      </c>
      <c r="AI184" s="45">
        <v>53673</v>
      </c>
      <c r="AJ184" s="45">
        <f t="shared" si="30"/>
        <v>231521</v>
      </c>
      <c r="AK184" s="45">
        <v>54765</v>
      </c>
      <c r="AL184" s="45">
        <f t="shared" si="26"/>
        <v>286286</v>
      </c>
      <c r="AM184" s="45">
        <v>72647</v>
      </c>
      <c r="AN184" s="45">
        <f t="shared" si="27"/>
        <v>358933</v>
      </c>
      <c r="AO184" s="45">
        <v>61667</v>
      </c>
      <c r="AP184" s="119">
        <f t="shared" si="28"/>
        <v>-65.326008726553013</v>
      </c>
      <c r="AQ184" s="119"/>
      <c r="AR184" s="119"/>
      <c r="AS184" s="119"/>
      <c r="AT184" s="179"/>
    </row>
    <row r="185" spans="1:46" ht="14.25" customHeight="1">
      <c r="A185" s="42">
        <v>146</v>
      </c>
      <c r="B185" s="43" t="s">
        <v>274</v>
      </c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 t="str">
        <f t="shared" si="29"/>
        <v/>
      </c>
      <c r="N185" s="45"/>
      <c r="O185" s="45" t="str">
        <f t="shared" si="24"/>
        <v xml:space="preserve"> </v>
      </c>
      <c r="P185" s="45"/>
      <c r="Q185" s="45" t="str">
        <f t="shared" si="24"/>
        <v xml:space="preserve"> </v>
      </c>
      <c r="R185" s="45"/>
      <c r="S185" s="119" t="str">
        <f t="shared" si="25"/>
        <v xml:space="preserve"> </v>
      </c>
      <c r="T185" s="119"/>
      <c r="U185" s="119"/>
      <c r="V185" s="119"/>
      <c r="W185" s="171"/>
      <c r="X185" s="42">
        <v>146</v>
      </c>
      <c r="Y185" s="78" t="s">
        <v>274</v>
      </c>
      <c r="Z185" s="45">
        <v>18265</v>
      </c>
      <c r="AA185" s="45">
        <v>29655</v>
      </c>
      <c r="AB185" s="45">
        <v>82295</v>
      </c>
      <c r="AC185" s="45">
        <v>117278.00000000001</v>
      </c>
      <c r="AD185" s="45">
        <v>709597</v>
      </c>
      <c r="AE185" s="45">
        <v>709597</v>
      </c>
      <c r="AF185" s="45">
        <v>1525087.9999999998</v>
      </c>
      <c r="AG185" s="45">
        <v>1542653.9999999998</v>
      </c>
      <c r="AH185" s="45">
        <v>20909</v>
      </c>
      <c r="AI185" s="45">
        <v>27494</v>
      </c>
      <c r="AJ185" s="45">
        <f t="shared" si="30"/>
        <v>48403</v>
      </c>
      <c r="AK185" s="45">
        <v>29754</v>
      </c>
      <c r="AL185" s="45">
        <f t="shared" si="26"/>
        <v>78157</v>
      </c>
      <c r="AM185" s="45">
        <v>38582</v>
      </c>
      <c r="AN185" s="45">
        <f t="shared" si="27"/>
        <v>116739</v>
      </c>
      <c r="AO185" s="45">
        <v>26260</v>
      </c>
      <c r="AP185" s="119">
        <f t="shared" si="28"/>
        <v>25.591850399349568</v>
      </c>
      <c r="AQ185" s="119"/>
      <c r="AR185" s="119"/>
      <c r="AS185" s="119"/>
      <c r="AT185" s="179"/>
    </row>
    <row r="186" spans="1:46" ht="14.25" customHeight="1">
      <c r="A186" s="42">
        <v>147</v>
      </c>
      <c r="B186" s="43" t="s">
        <v>275</v>
      </c>
      <c r="C186" s="45">
        <v>4796674.0000000009</v>
      </c>
      <c r="D186" s="45">
        <v>7074739.0000000009</v>
      </c>
      <c r="E186" s="45">
        <v>13143916</v>
      </c>
      <c r="F186" s="45">
        <v>17560393.000000004</v>
      </c>
      <c r="G186" s="45">
        <v>5988728</v>
      </c>
      <c r="H186" s="45">
        <v>10540544</v>
      </c>
      <c r="I186" s="45">
        <v>16994667.999999996</v>
      </c>
      <c r="J186" s="45">
        <v>23256753.999999996</v>
      </c>
      <c r="K186" s="45">
        <v>8477813.9999999981</v>
      </c>
      <c r="L186" s="45">
        <v>3931432.9999999991</v>
      </c>
      <c r="M186" s="45">
        <f t="shared" si="29"/>
        <v>12409246.999999996</v>
      </c>
      <c r="N186" s="45">
        <v>12338901.000000002</v>
      </c>
      <c r="O186" s="45">
        <f t="shared" si="24"/>
        <v>24748148</v>
      </c>
      <c r="P186" s="45">
        <v>8214493.9999999991</v>
      </c>
      <c r="Q186" s="45">
        <f t="shared" si="24"/>
        <v>32962642</v>
      </c>
      <c r="R186" s="45">
        <v>7755825</v>
      </c>
      <c r="S186" s="119">
        <f t="shared" si="25"/>
        <v>-8.5162165624298609</v>
      </c>
      <c r="T186" s="119"/>
      <c r="U186" s="119"/>
      <c r="V186" s="119"/>
      <c r="W186" s="171"/>
      <c r="X186" s="42">
        <v>147</v>
      </c>
      <c r="Y186" s="78" t="s">
        <v>275</v>
      </c>
      <c r="Z186" s="45">
        <v>872190.00000000012</v>
      </c>
      <c r="AA186" s="45">
        <v>1564728.0000000002</v>
      </c>
      <c r="AB186" s="45">
        <v>1778621.0000000002</v>
      </c>
      <c r="AC186" s="45">
        <v>2442408.0000000005</v>
      </c>
      <c r="AD186" s="45">
        <v>627071.99999999988</v>
      </c>
      <c r="AE186" s="45">
        <v>1533101</v>
      </c>
      <c r="AF186" s="45">
        <v>2527086.0000000005</v>
      </c>
      <c r="AG186" s="45">
        <v>3462042.0000000023</v>
      </c>
      <c r="AH186" s="45">
        <v>499622.99999999988</v>
      </c>
      <c r="AI186" s="45">
        <v>424915</v>
      </c>
      <c r="AJ186" s="45">
        <f t="shared" si="30"/>
        <v>924537.99999999988</v>
      </c>
      <c r="AK186" s="45">
        <v>375663</v>
      </c>
      <c r="AL186" s="45">
        <f t="shared" si="26"/>
        <v>1300201</v>
      </c>
      <c r="AM186" s="45">
        <v>1277408</v>
      </c>
      <c r="AN186" s="45">
        <f t="shared" si="27"/>
        <v>2577609</v>
      </c>
      <c r="AO186" s="45">
        <v>632449</v>
      </c>
      <c r="AP186" s="119">
        <f t="shared" si="28"/>
        <v>26.585245274937336</v>
      </c>
      <c r="AQ186" s="119"/>
      <c r="AR186" s="119"/>
      <c r="AS186" s="119"/>
      <c r="AT186" s="179"/>
    </row>
    <row r="187" spans="1:46" ht="14.25" customHeight="1">
      <c r="A187" s="42">
        <v>148</v>
      </c>
      <c r="B187" s="43" t="s">
        <v>64</v>
      </c>
      <c r="C187" s="45">
        <v>57554250.999999925</v>
      </c>
      <c r="D187" s="45">
        <v>97741015.999999925</v>
      </c>
      <c r="E187" s="45">
        <v>161364760.99999997</v>
      </c>
      <c r="F187" s="45">
        <v>190014857.00000012</v>
      </c>
      <c r="G187" s="45">
        <v>33807583.999999993</v>
      </c>
      <c r="H187" s="45">
        <v>60625973.999999993</v>
      </c>
      <c r="I187" s="45">
        <v>96239597.00000006</v>
      </c>
      <c r="J187" s="45">
        <v>135828878.00000006</v>
      </c>
      <c r="K187" s="45">
        <v>38518760.000000022</v>
      </c>
      <c r="L187" s="45">
        <v>22555420.000000004</v>
      </c>
      <c r="M187" s="45">
        <f t="shared" si="29"/>
        <v>61074180.00000003</v>
      </c>
      <c r="N187" s="45">
        <v>29279300.000000022</v>
      </c>
      <c r="O187" s="45">
        <f t="shared" si="24"/>
        <v>90353480.00000006</v>
      </c>
      <c r="P187" s="45">
        <v>22944002.999999989</v>
      </c>
      <c r="Q187" s="45">
        <f t="shared" si="24"/>
        <v>113297483.00000004</v>
      </c>
      <c r="R187" s="45">
        <v>30694452</v>
      </c>
      <c r="S187" s="119">
        <f t="shared" si="25"/>
        <v>-20.312979960933362</v>
      </c>
      <c r="T187" s="119"/>
      <c r="U187" s="119"/>
      <c r="V187" s="119"/>
      <c r="W187" s="171"/>
      <c r="X187" s="42">
        <v>148</v>
      </c>
      <c r="Y187" s="78" t="s">
        <v>64</v>
      </c>
      <c r="Z187" s="45">
        <v>10180823.000000004</v>
      </c>
      <c r="AA187" s="45">
        <v>20003086.000000007</v>
      </c>
      <c r="AB187" s="45">
        <v>30398852.000000007</v>
      </c>
      <c r="AC187" s="45">
        <v>37703490.000000045</v>
      </c>
      <c r="AD187" s="45">
        <v>6815602.9999999944</v>
      </c>
      <c r="AE187" s="45">
        <v>15660640.999999993</v>
      </c>
      <c r="AF187" s="45">
        <v>25020801.999999993</v>
      </c>
      <c r="AG187" s="45">
        <v>40722818.999999993</v>
      </c>
      <c r="AH187" s="45">
        <v>6490282.0000000009</v>
      </c>
      <c r="AI187" s="45">
        <v>11154116.999999998</v>
      </c>
      <c r="AJ187" s="45">
        <f t="shared" si="30"/>
        <v>17644399</v>
      </c>
      <c r="AK187" s="45">
        <v>7148193.9999999991</v>
      </c>
      <c r="AL187" s="45">
        <f t="shared" si="26"/>
        <v>24792593</v>
      </c>
      <c r="AM187" s="45">
        <v>8236664.9999999953</v>
      </c>
      <c r="AN187" s="45">
        <f t="shared" si="27"/>
        <v>33029257.999999996</v>
      </c>
      <c r="AO187" s="45">
        <v>7483118</v>
      </c>
      <c r="AP187" s="119">
        <f t="shared" si="28"/>
        <v>15.297270596254492</v>
      </c>
      <c r="AQ187" s="119"/>
      <c r="AR187" s="119"/>
      <c r="AS187" s="119"/>
      <c r="AT187" s="179"/>
    </row>
    <row r="188" spans="1:46" ht="14.25" customHeight="1">
      <c r="A188" s="42">
        <v>149</v>
      </c>
      <c r="B188" s="43" t="s">
        <v>83</v>
      </c>
      <c r="C188" s="45">
        <v>70221840.999999985</v>
      </c>
      <c r="D188" s="45">
        <v>125573229</v>
      </c>
      <c r="E188" s="45">
        <v>209327598</v>
      </c>
      <c r="F188" s="45">
        <v>263546142.00000009</v>
      </c>
      <c r="G188" s="45">
        <v>71640732</v>
      </c>
      <c r="H188" s="45">
        <v>131153214.00000009</v>
      </c>
      <c r="I188" s="45">
        <v>211570561.00000009</v>
      </c>
      <c r="J188" s="45">
        <v>259202594.00000003</v>
      </c>
      <c r="K188" s="45">
        <v>76451411</v>
      </c>
      <c r="L188" s="45">
        <v>42049297</v>
      </c>
      <c r="M188" s="45">
        <f t="shared" si="29"/>
        <v>118500708</v>
      </c>
      <c r="N188" s="45">
        <v>67625123</v>
      </c>
      <c r="O188" s="45">
        <f t="shared" si="24"/>
        <v>186125831</v>
      </c>
      <c r="P188" s="45">
        <v>41189149</v>
      </c>
      <c r="Q188" s="45">
        <f t="shared" si="24"/>
        <v>227314980</v>
      </c>
      <c r="R188" s="45">
        <v>66805259</v>
      </c>
      <c r="S188" s="119">
        <f t="shared" si="25"/>
        <v>-12.617362941803663</v>
      </c>
      <c r="T188" s="119"/>
      <c r="U188" s="119"/>
      <c r="V188" s="119"/>
      <c r="W188" s="171"/>
      <c r="X188" s="42">
        <v>149</v>
      </c>
      <c r="Y188" s="78" t="s">
        <v>83</v>
      </c>
      <c r="Z188" s="45">
        <v>1872048.9999999998</v>
      </c>
      <c r="AA188" s="45">
        <v>2798778.9999999995</v>
      </c>
      <c r="AB188" s="45">
        <v>3269961.9999999995</v>
      </c>
      <c r="AC188" s="45">
        <v>3550314.9999999972</v>
      </c>
      <c r="AD188" s="45">
        <v>1287707</v>
      </c>
      <c r="AE188" s="45">
        <v>3665346.9999999995</v>
      </c>
      <c r="AF188" s="45">
        <v>4154580.9999999986</v>
      </c>
      <c r="AG188" s="45">
        <v>5457756</v>
      </c>
      <c r="AH188" s="45">
        <v>1646221</v>
      </c>
      <c r="AI188" s="45">
        <v>1056688.9999999998</v>
      </c>
      <c r="AJ188" s="45">
        <f t="shared" si="30"/>
        <v>2702910</v>
      </c>
      <c r="AK188" s="45">
        <v>714062.00000000012</v>
      </c>
      <c r="AL188" s="45">
        <f t="shared" si="26"/>
        <v>3416972</v>
      </c>
      <c r="AM188" s="45">
        <v>1215158</v>
      </c>
      <c r="AN188" s="45">
        <f t="shared" si="27"/>
        <v>4632130</v>
      </c>
      <c r="AO188" s="45">
        <v>663788</v>
      </c>
      <c r="AP188" s="119">
        <f t="shared" si="28"/>
        <v>-59.678074814985351</v>
      </c>
      <c r="AQ188" s="119"/>
      <c r="AR188" s="119"/>
      <c r="AS188" s="119"/>
      <c r="AT188" s="179"/>
    </row>
    <row r="189" spans="1:46" ht="14.25" customHeight="1">
      <c r="A189" s="42">
        <v>150</v>
      </c>
      <c r="B189" s="43" t="s">
        <v>276</v>
      </c>
      <c r="C189" s="45">
        <v>63245</v>
      </c>
      <c r="D189" s="45">
        <v>139264</v>
      </c>
      <c r="E189" s="45">
        <v>160501</v>
      </c>
      <c r="F189" s="45">
        <v>216983</v>
      </c>
      <c r="G189" s="45">
        <v>52174</v>
      </c>
      <c r="H189" s="45">
        <v>156241</v>
      </c>
      <c r="I189" s="45">
        <v>168723</v>
      </c>
      <c r="J189" s="45">
        <v>216209</v>
      </c>
      <c r="K189" s="45">
        <v>31595</v>
      </c>
      <c r="L189" s="45">
        <v>90038</v>
      </c>
      <c r="M189" s="45">
        <f t="shared" si="29"/>
        <v>121633</v>
      </c>
      <c r="N189" s="45">
        <v>78506</v>
      </c>
      <c r="O189" s="45">
        <f t="shared" si="24"/>
        <v>200139</v>
      </c>
      <c r="P189" s="45">
        <v>68976</v>
      </c>
      <c r="Q189" s="45">
        <f t="shared" si="24"/>
        <v>269115</v>
      </c>
      <c r="R189" s="45">
        <v>97835</v>
      </c>
      <c r="S189" s="119">
        <f t="shared" si="25"/>
        <v>209.65342617502773</v>
      </c>
      <c r="T189" s="119"/>
      <c r="U189" s="119"/>
      <c r="V189" s="119"/>
      <c r="W189" s="171"/>
      <c r="X189" s="42">
        <v>150</v>
      </c>
      <c r="Y189" s="78" t="s">
        <v>276</v>
      </c>
      <c r="Z189" s="45">
        <v>19313</v>
      </c>
      <c r="AA189" s="45">
        <v>30579</v>
      </c>
      <c r="AB189" s="45">
        <v>469587.99999999994</v>
      </c>
      <c r="AC189" s="45">
        <v>607944</v>
      </c>
      <c r="AD189" s="45">
        <v>263036</v>
      </c>
      <c r="AE189" s="45">
        <v>350066.99999999988</v>
      </c>
      <c r="AF189" s="45">
        <v>370350.99999999994</v>
      </c>
      <c r="AG189" s="45">
        <v>409811</v>
      </c>
      <c r="AH189" s="45">
        <v>166154</v>
      </c>
      <c r="AI189" s="45">
        <v>79378.000000000015</v>
      </c>
      <c r="AJ189" s="45">
        <f t="shared" si="30"/>
        <v>245532</v>
      </c>
      <c r="AK189" s="45">
        <v>135318</v>
      </c>
      <c r="AL189" s="45">
        <f t="shared" si="26"/>
        <v>380850</v>
      </c>
      <c r="AM189" s="45">
        <v>38852</v>
      </c>
      <c r="AN189" s="45">
        <f t="shared" si="27"/>
        <v>419702</v>
      </c>
      <c r="AO189" s="45">
        <v>116076</v>
      </c>
      <c r="AP189" s="119">
        <f t="shared" si="28"/>
        <v>-30.139509130084136</v>
      </c>
      <c r="AQ189" s="119"/>
      <c r="AR189" s="119"/>
      <c r="AS189" s="119"/>
      <c r="AT189" s="179"/>
    </row>
    <row r="190" spans="1:46" ht="14.25" customHeight="1">
      <c r="A190" s="42">
        <v>151</v>
      </c>
      <c r="B190" s="43" t="s">
        <v>277</v>
      </c>
      <c r="C190" s="45">
        <v>901543</v>
      </c>
      <c r="D190" s="45">
        <v>1617650</v>
      </c>
      <c r="E190" s="45">
        <v>2486345</v>
      </c>
      <c r="F190" s="45">
        <v>3894525.9999999995</v>
      </c>
      <c r="G190" s="45">
        <v>1340665</v>
      </c>
      <c r="H190" s="45">
        <v>2389299.0000000005</v>
      </c>
      <c r="I190" s="45">
        <v>2966778.0000000005</v>
      </c>
      <c r="J190" s="45">
        <v>4156093.0000000005</v>
      </c>
      <c r="K190" s="45">
        <v>1305261</v>
      </c>
      <c r="L190" s="45">
        <v>820694</v>
      </c>
      <c r="M190" s="45">
        <f t="shared" si="29"/>
        <v>2125955</v>
      </c>
      <c r="N190" s="45">
        <v>1254200</v>
      </c>
      <c r="O190" s="45">
        <f t="shared" si="24"/>
        <v>3380155</v>
      </c>
      <c r="P190" s="45">
        <v>1468234</v>
      </c>
      <c r="Q190" s="45">
        <f t="shared" si="24"/>
        <v>4848389</v>
      </c>
      <c r="R190" s="45">
        <v>1581470</v>
      </c>
      <c r="S190" s="119">
        <f t="shared" si="25"/>
        <v>21.161208371352558</v>
      </c>
      <c r="T190" s="119"/>
      <c r="U190" s="119"/>
      <c r="V190" s="119"/>
      <c r="W190" s="171"/>
      <c r="X190" s="42">
        <v>151</v>
      </c>
      <c r="Y190" s="78" t="s">
        <v>277</v>
      </c>
      <c r="Z190" s="45">
        <v>155905</v>
      </c>
      <c r="AA190" s="45">
        <v>411079</v>
      </c>
      <c r="AB190" s="45">
        <v>610855</v>
      </c>
      <c r="AC190" s="45">
        <v>868655.00000000012</v>
      </c>
      <c r="AD190" s="45">
        <v>619989.00000000012</v>
      </c>
      <c r="AE190" s="45">
        <v>1154982.0000000002</v>
      </c>
      <c r="AF190" s="45">
        <v>1554928.0000000002</v>
      </c>
      <c r="AG190" s="45">
        <v>1717873.0000000002</v>
      </c>
      <c r="AH190" s="45">
        <v>266711</v>
      </c>
      <c r="AI190" s="45">
        <v>208054.99999999997</v>
      </c>
      <c r="AJ190" s="45">
        <f t="shared" si="30"/>
        <v>474766</v>
      </c>
      <c r="AK190" s="45">
        <v>389010</v>
      </c>
      <c r="AL190" s="45">
        <f t="shared" si="26"/>
        <v>863776</v>
      </c>
      <c r="AM190" s="45">
        <v>1012810</v>
      </c>
      <c r="AN190" s="45">
        <f t="shared" si="27"/>
        <v>1876586</v>
      </c>
      <c r="AO190" s="45">
        <v>209143</v>
      </c>
      <c r="AP190" s="119">
        <f t="shared" si="28"/>
        <v>-21.584411591572902</v>
      </c>
      <c r="AQ190" s="119"/>
      <c r="AR190" s="119"/>
      <c r="AS190" s="119"/>
      <c r="AT190" s="179"/>
    </row>
    <row r="191" spans="1:46" ht="14.25" customHeight="1">
      <c r="A191" s="42">
        <v>152</v>
      </c>
      <c r="B191" s="43" t="s">
        <v>278</v>
      </c>
      <c r="C191" s="45">
        <v>2526</v>
      </c>
      <c r="D191" s="45">
        <v>3796</v>
      </c>
      <c r="E191" s="45">
        <v>3796</v>
      </c>
      <c r="F191" s="45">
        <v>3796</v>
      </c>
      <c r="G191" s="45"/>
      <c r="H191" s="45">
        <v>1163</v>
      </c>
      <c r="I191" s="45">
        <v>1163</v>
      </c>
      <c r="J191" s="45">
        <v>28247</v>
      </c>
      <c r="K191" s="45"/>
      <c r="L191" s="45">
        <v>6122</v>
      </c>
      <c r="M191" s="45">
        <f t="shared" si="29"/>
        <v>6122</v>
      </c>
      <c r="N191" s="45">
        <v>1740</v>
      </c>
      <c r="O191" s="45">
        <f t="shared" si="24"/>
        <v>7862</v>
      </c>
      <c r="P191" s="45">
        <v>4679</v>
      </c>
      <c r="Q191" s="45">
        <f t="shared" si="24"/>
        <v>12541</v>
      </c>
      <c r="R191" s="45"/>
      <c r="S191" s="119" t="str">
        <f t="shared" si="25"/>
        <v xml:space="preserve"> </v>
      </c>
      <c r="T191" s="119"/>
      <c r="U191" s="119"/>
      <c r="V191" s="119"/>
      <c r="W191" s="171"/>
      <c r="X191" s="42">
        <v>152</v>
      </c>
      <c r="Y191" s="78" t="s">
        <v>278</v>
      </c>
      <c r="Z191" s="45">
        <v>50020</v>
      </c>
      <c r="AA191" s="45">
        <v>55227</v>
      </c>
      <c r="AB191" s="45">
        <v>88914</v>
      </c>
      <c r="AC191" s="45">
        <v>174871</v>
      </c>
      <c r="AD191" s="45">
        <v>11029</v>
      </c>
      <c r="AE191" s="45">
        <v>49823</v>
      </c>
      <c r="AF191" s="45">
        <v>107458.00000000001</v>
      </c>
      <c r="AG191" s="45">
        <v>345876</v>
      </c>
      <c r="AH191" s="45">
        <v>2191</v>
      </c>
      <c r="AI191" s="45">
        <v>22492</v>
      </c>
      <c r="AJ191" s="45">
        <f t="shared" si="30"/>
        <v>24683</v>
      </c>
      <c r="AK191" s="45">
        <v>1240</v>
      </c>
      <c r="AL191" s="45">
        <f t="shared" si="26"/>
        <v>25923</v>
      </c>
      <c r="AM191" s="45">
        <v>7085</v>
      </c>
      <c r="AN191" s="45">
        <f t="shared" si="27"/>
        <v>33008</v>
      </c>
      <c r="AO191" s="45">
        <v>16097</v>
      </c>
      <c r="AP191" s="119">
        <f t="shared" si="28"/>
        <v>634.6873573710634</v>
      </c>
      <c r="AQ191" s="119"/>
      <c r="AR191" s="119"/>
      <c r="AS191" s="119"/>
      <c r="AT191" s="179"/>
    </row>
    <row r="192" spans="1:46" ht="14.25" customHeight="1">
      <c r="A192" s="42">
        <v>153</v>
      </c>
      <c r="B192" s="43" t="s">
        <v>279</v>
      </c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 t="str">
        <f t="shared" si="29"/>
        <v/>
      </c>
      <c r="N192" s="45"/>
      <c r="O192" s="45" t="str">
        <f t="shared" si="24"/>
        <v xml:space="preserve"> </v>
      </c>
      <c r="P192" s="45"/>
      <c r="Q192" s="45" t="str">
        <f t="shared" si="24"/>
        <v xml:space="preserve"> </v>
      </c>
      <c r="R192" s="45"/>
      <c r="S192" s="119" t="str">
        <f t="shared" si="25"/>
        <v xml:space="preserve"> </v>
      </c>
      <c r="T192" s="119"/>
      <c r="U192" s="119"/>
      <c r="V192" s="119"/>
      <c r="W192" s="171"/>
      <c r="X192" s="42">
        <v>153</v>
      </c>
      <c r="Y192" s="78" t="s">
        <v>279</v>
      </c>
      <c r="Z192" s="45"/>
      <c r="AA192" s="45"/>
      <c r="AB192" s="45"/>
      <c r="AC192" s="45"/>
      <c r="AD192" s="45">
        <v>19867</v>
      </c>
      <c r="AE192" s="45">
        <v>23718</v>
      </c>
      <c r="AF192" s="45">
        <v>23718</v>
      </c>
      <c r="AG192" s="45">
        <v>31235.000000000004</v>
      </c>
      <c r="AH192" s="45"/>
      <c r="AI192" s="45"/>
      <c r="AJ192" s="45" t="str">
        <f t="shared" si="30"/>
        <v/>
      </c>
      <c r="AK192" s="45"/>
      <c r="AL192" s="45" t="str">
        <f t="shared" si="26"/>
        <v xml:space="preserve"> </v>
      </c>
      <c r="AM192" s="45">
        <v>10086</v>
      </c>
      <c r="AN192" s="45">
        <f t="shared" si="27"/>
        <v>10086</v>
      </c>
      <c r="AO192" s="45">
        <v>3494</v>
      </c>
      <c r="AP192" s="119" t="str">
        <f t="shared" si="28"/>
        <v xml:space="preserve"> </v>
      </c>
      <c r="AQ192" s="119"/>
      <c r="AR192" s="119"/>
      <c r="AS192" s="119"/>
      <c r="AT192" s="179"/>
    </row>
    <row r="193" spans="1:46" ht="14.25" customHeight="1">
      <c r="A193" s="42">
        <v>154</v>
      </c>
      <c r="B193" s="43" t="s">
        <v>280</v>
      </c>
      <c r="C193" s="45">
        <v>5053829</v>
      </c>
      <c r="D193" s="45">
        <v>9232208</v>
      </c>
      <c r="E193" s="45">
        <v>18501513</v>
      </c>
      <c r="F193" s="45">
        <v>22979592.000000004</v>
      </c>
      <c r="G193" s="45">
        <v>6102770</v>
      </c>
      <c r="H193" s="45">
        <v>11112252.999999991</v>
      </c>
      <c r="I193" s="45">
        <v>20733596</v>
      </c>
      <c r="J193" s="45">
        <v>26938805</v>
      </c>
      <c r="K193" s="45">
        <v>6865058</v>
      </c>
      <c r="L193" s="45">
        <v>3077385</v>
      </c>
      <c r="M193" s="45">
        <f t="shared" si="29"/>
        <v>9942443</v>
      </c>
      <c r="N193" s="45">
        <v>11326550</v>
      </c>
      <c r="O193" s="45">
        <f t="shared" si="24"/>
        <v>21268993</v>
      </c>
      <c r="P193" s="45">
        <v>9922186</v>
      </c>
      <c r="Q193" s="45">
        <f t="shared" si="24"/>
        <v>31191179</v>
      </c>
      <c r="R193" s="45">
        <v>6631116</v>
      </c>
      <c r="S193" s="119">
        <f t="shared" si="25"/>
        <v>-3.4077206631029213</v>
      </c>
      <c r="T193" s="119"/>
      <c r="U193" s="119"/>
      <c r="V193" s="119"/>
      <c r="W193" s="171"/>
      <c r="X193" s="42">
        <v>154</v>
      </c>
      <c r="Y193" s="78" t="s">
        <v>280</v>
      </c>
      <c r="Z193" s="45">
        <v>72965</v>
      </c>
      <c r="AA193" s="45">
        <v>161182</v>
      </c>
      <c r="AB193" s="45">
        <v>279663</v>
      </c>
      <c r="AC193" s="45">
        <v>598995.00000000012</v>
      </c>
      <c r="AD193" s="45">
        <v>359976</v>
      </c>
      <c r="AE193" s="45">
        <v>626303.99999999988</v>
      </c>
      <c r="AF193" s="45">
        <v>816001.99999999988</v>
      </c>
      <c r="AG193" s="45">
        <v>916222.99999999977</v>
      </c>
      <c r="AH193" s="45">
        <v>73494</v>
      </c>
      <c r="AI193" s="45">
        <v>106509.99999999999</v>
      </c>
      <c r="AJ193" s="45">
        <f t="shared" si="30"/>
        <v>180004</v>
      </c>
      <c r="AK193" s="45">
        <v>371042</v>
      </c>
      <c r="AL193" s="45">
        <f t="shared" si="26"/>
        <v>551046</v>
      </c>
      <c r="AM193" s="45">
        <v>124801.00000000001</v>
      </c>
      <c r="AN193" s="45">
        <f t="shared" si="27"/>
        <v>675847</v>
      </c>
      <c r="AO193" s="45">
        <v>69018</v>
      </c>
      <c r="AP193" s="119">
        <f t="shared" si="28"/>
        <v>-6.0902930851498098</v>
      </c>
      <c r="AQ193" s="119"/>
      <c r="AR193" s="119"/>
      <c r="AS193" s="119"/>
      <c r="AT193" s="179"/>
    </row>
    <row r="194" spans="1:46" ht="14.25" customHeight="1">
      <c r="A194" s="42">
        <v>155</v>
      </c>
      <c r="B194" s="43" t="s">
        <v>281</v>
      </c>
      <c r="C194" s="45">
        <v>1928643.9999999995</v>
      </c>
      <c r="D194" s="45">
        <v>4572079.9999999991</v>
      </c>
      <c r="E194" s="45">
        <v>7606810.9999999991</v>
      </c>
      <c r="F194" s="45">
        <v>8982915.9999999944</v>
      </c>
      <c r="G194" s="45">
        <v>1718599</v>
      </c>
      <c r="H194" s="45">
        <v>3842190.0000000023</v>
      </c>
      <c r="I194" s="45">
        <v>8504640.0000000019</v>
      </c>
      <c r="J194" s="45">
        <v>12663911.999999998</v>
      </c>
      <c r="K194" s="45">
        <v>3165554.9999999991</v>
      </c>
      <c r="L194" s="45">
        <v>4090529</v>
      </c>
      <c r="M194" s="45">
        <f t="shared" si="29"/>
        <v>7256083.9999999991</v>
      </c>
      <c r="N194" s="45">
        <v>5896070</v>
      </c>
      <c r="O194" s="45">
        <f t="shared" si="24"/>
        <v>13152154</v>
      </c>
      <c r="P194" s="45">
        <v>3791586</v>
      </c>
      <c r="Q194" s="45">
        <f t="shared" si="24"/>
        <v>16943740</v>
      </c>
      <c r="R194" s="45">
        <v>2708045</v>
      </c>
      <c r="S194" s="119">
        <f t="shared" si="25"/>
        <v>-14.452757889216869</v>
      </c>
      <c r="T194" s="119"/>
      <c r="U194" s="119"/>
      <c r="V194" s="119"/>
      <c r="W194" s="171"/>
      <c r="X194" s="42">
        <v>155</v>
      </c>
      <c r="Y194" s="78" t="s">
        <v>281</v>
      </c>
      <c r="Z194" s="45">
        <v>6121105.9999999972</v>
      </c>
      <c r="AA194" s="45">
        <v>12115197.999999998</v>
      </c>
      <c r="AB194" s="45">
        <v>18626770.999999996</v>
      </c>
      <c r="AC194" s="45">
        <v>25632489.000000007</v>
      </c>
      <c r="AD194" s="45">
        <v>5006298.0000000019</v>
      </c>
      <c r="AE194" s="45">
        <v>11856766.999999996</v>
      </c>
      <c r="AF194" s="45">
        <v>17320097.999999989</v>
      </c>
      <c r="AG194" s="45">
        <v>20989732.000000015</v>
      </c>
      <c r="AH194" s="45">
        <v>4089225.0000000005</v>
      </c>
      <c r="AI194" s="45">
        <v>7152969.0000000009</v>
      </c>
      <c r="AJ194" s="45">
        <f t="shared" si="30"/>
        <v>11242194.000000002</v>
      </c>
      <c r="AK194" s="45">
        <v>11463502.999999998</v>
      </c>
      <c r="AL194" s="45">
        <f t="shared" si="26"/>
        <v>22705697</v>
      </c>
      <c r="AM194" s="45">
        <v>6589227</v>
      </c>
      <c r="AN194" s="45">
        <f t="shared" si="27"/>
        <v>29294924</v>
      </c>
      <c r="AO194" s="45">
        <v>5871102</v>
      </c>
      <c r="AP194" s="119">
        <f t="shared" si="28"/>
        <v>43.574931680208351</v>
      </c>
      <c r="AQ194" s="119"/>
      <c r="AR194" s="119"/>
      <c r="AS194" s="119"/>
      <c r="AT194" s="179"/>
    </row>
    <row r="195" spans="1:46" ht="14.25" customHeight="1">
      <c r="A195" s="42">
        <v>156</v>
      </c>
      <c r="B195" s="43" t="s">
        <v>282</v>
      </c>
      <c r="C195" s="45">
        <v>0</v>
      </c>
      <c r="D195" s="45">
        <v>15298</v>
      </c>
      <c r="E195" s="45">
        <v>83779</v>
      </c>
      <c r="F195" s="45">
        <v>83779</v>
      </c>
      <c r="G195" s="45"/>
      <c r="H195" s="45"/>
      <c r="I195" s="45"/>
      <c r="J195" s="45"/>
      <c r="K195" s="45"/>
      <c r="L195" s="45"/>
      <c r="M195" s="45" t="str">
        <f t="shared" si="29"/>
        <v/>
      </c>
      <c r="N195" s="45"/>
      <c r="O195" s="45" t="str">
        <f t="shared" si="24"/>
        <v xml:space="preserve"> </v>
      </c>
      <c r="P195" s="45"/>
      <c r="Q195" s="45" t="str">
        <f t="shared" si="24"/>
        <v xml:space="preserve"> </v>
      </c>
      <c r="R195" s="45"/>
      <c r="S195" s="119" t="str">
        <f t="shared" si="25"/>
        <v xml:space="preserve"> </v>
      </c>
      <c r="T195" s="119"/>
      <c r="U195" s="119"/>
      <c r="V195" s="119"/>
      <c r="W195" s="171"/>
      <c r="X195" s="42">
        <v>156</v>
      </c>
      <c r="Y195" s="78" t="s">
        <v>282</v>
      </c>
      <c r="Z195" s="45">
        <v>704503</v>
      </c>
      <c r="AA195" s="45">
        <v>733053</v>
      </c>
      <c r="AB195" s="45">
        <v>1038507</v>
      </c>
      <c r="AC195" s="45">
        <v>1054910</v>
      </c>
      <c r="AD195" s="45"/>
      <c r="AE195" s="45">
        <v>44571</v>
      </c>
      <c r="AF195" s="45">
        <v>48050</v>
      </c>
      <c r="AG195" s="45">
        <v>79622</v>
      </c>
      <c r="AH195" s="45">
        <v>43692</v>
      </c>
      <c r="AI195" s="45">
        <v>11761</v>
      </c>
      <c r="AJ195" s="45">
        <f t="shared" si="30"/>
        <v>55453</v>
      </c>
      <c r="AK195" s="45">
        <v>93302</v>
      </c>
      <c r="AL195" s="45">
        <f t="shared" si="26"/>
        <v>148755</v>
      </c>
      <c r="AM195" s="45">
        <v>16500</v>
      </c>
      <c r="AN195" s="45">
        <f t="shared" si="27"/>
        <v>165255</v>
      </c>
      <c r="AO195" s="45">
        <v>6986</v>
      </c>
      <c r="AP195" s="119">
        <f t="shared" si="28"/>
        <v>-84.01080289297812</v>
      </c>
      <c r="AQ195" s="119"/>
      <c r="AR195" s="119"/>
      <c r="AS195" s="119"/>
      <c r="AT195" s="179"/>
    </row>
    <row r="196" spans="1:46" ht="14.25" customHeight="1">
      <c r="A196" s="42">
        <v>157</v>
      </c>
      <c r="B196" s="43" t="s">
        <v>283</v>
      </c>
      <c r="C196" s="45">
        <v>4938561.9999999981</v>
      </c>
      <c r="D196" s="45">
        <v>9235217.9999999963</v>
      </c>
      <c r="E196" s="45">
        <v>15033994.999999996</v>
      </c>
      <c r="F196" s="45">
        <v>18271600</v>
      </c>
      <c r="G196" s="45">
        <v>5774339.9999999991</v>
      </c>
      <c r="H196" s="45">
        <v>10432039</v>
      </c>
      <c r="I196" s="45">
        <v>15916526.999999994</v>
      </c>
      <c r="J196" s="45">
        <v>19462723.999999996</v>
      </c>
      <c r="K196" s="45">
        <v>5214738.0000000009</v>
      </c>
      <c r="L196" s="45">
        <v>4496231.9999999991</v>
      </c>
      <c r="M196" s="45">
        <f t="shared" si="29"/>
        <v>9710970</v>
      </c>
      <c r="N196" s="45">
        <v>5277459</v>
      </c>
      <c r="O196" s="45">
        <f t="shared" si="24"/>
        <v>14988429</v>
      </c>
      <c r="P196" s="45">
        <v>6221905.9999999981</v>
      </c>
      <c r="Q196" s="45">
        <f t="shared" si="24"/>
        <v>21210335</v>
      </c>
      <c r="R196" s="45">
        <v>5229264</v>
      </c>
      <c r="S196" s="119">
        <f t="shared" si="25"/>
        <v>0.27855665998941959</v>
      </c>
      <c r="T196" s="119"/>
      <c r="U196" s="119"/>
      <c r="V196" s="119"/>
      <c r="W196" s="171"/>
      <c r="X196" s="42">
        <v>157</v>
      </c>
      <c r="Y196" s="78" t="s">
        <v>283</v>
      </c>
      <c r="Z196" s="45">
        <v>1377247.0000000002</v>
      </c>
      <c r="AA196" s="45">
        <v>4811566.0000000019</v>
      </c>
      <c r="AB196" s="45">
        <v>7222463.0000000009</v>
      </c>
      <c r="AC196" s="45">
        <v>10381186.999999998</v>
      </c>
      <c r="AD196" s="45">
        <v>1469381.0000000002</v>
      </c>
      <c r="AE196" s="45">
        <v>2859907</v>
      </c>
      <c r="AF196" s="45">
        <v>4016395.9999999981</v>
      </c>
      <c r="AG196" s="45">
        <v>9053558</v>
      </c>
      <c r="AH196" s="45">
        <v>2245941.0000000009</v>
      </c>
      <c r="AI196" s="45">
        <v>2588070.9999999986</v>
      </c>
      <c r="AJ196" s="45">
        <f t="shared" si="30"/>
        <v>4834012</v>
      </c>
      <c r="AK196" s="45">
        <v>4192180.9999999995</v>
      </c>
      <c r="AL196" s="45">
        <f t="shared" si="26"/>
        <v>9026193</v>
      </c>
      <c r="AM196" s="45">
        <v>4360105</v>
      </c>
      <c r="AN196" s="45">
        <f t="shared" si="27"/>
        <v>13386298</v>
      </c>
      <c r="AO196" s="45">
        <v>1228393</v>
      </c>
      <c r="AP196" s="119">
        <f t="shared" si="28"/>
        <v>-45.306087737834631</v>
      </c>
      <c r="AQ196" s="119"/>
      <c r="AR196" s="119"/>
      <c r="AS196" s="119"/>
      <c r="AT196" s="179"/>
    </row>
    <row r="197" spans="1:46" ht="14.25" customHeight="1">
      <c r="A197" s="42">
        <v>158</v>
      </c>
      <c r="B197" s="96" t="s">
        <v>284</v>
      </c>
      <c r="C197" s="45">
        <v>3403842.0000000005</v>
      </c>
      <c r="D197" s="45">
        <v>5417364</v>
      </c>
      <c r="E197" s="45">
        <v>9553966</v>
      </c>
      <c r="F197" s="45">
        <v>12078671.000000002</v>
      </c>
      <c r="G197" s="45">
        <v>2917766</v>
      </c>
      <c r="H197" s="45">
        <v>4307896</v>
      </c>
      <c r="I197" s="45">
        <v>8686760</v>
      </c>
      <c r="J197" s="45">
        <v>12582898.000000002</v>
      </c>
      <c r="K197" s="45">
        <v>2347830</v>
      </c>
      <c r="L197" s="45">
        <v>368341.00000000006</v>
      </c>
      <c r="M197" s="45">
        <f t="shared" si="29"/>
        <v>2716171</v>
      </c>
      <c r="N197" s="45">
        <v>2408029</v>
      </c>
      <c r="O197" s="45">
        <f t="shared" si="24"/>
        <v>5124200</v>
      </c>
      <c r="P197" s="45">
        <v>1853354</v>
      </c>
      <c r="Q197" s="45">
        <f t="shared" si="24"/>
        <v>6977554</v>
      </c>
      <c r="R197" s="45">
        <v>2159146</v>
      </c>
      <c r="S197" s="119">
        <f t="shared" si="25"/>
        <v>-8.0365273465285014</v>
      </c>
      <c r="T197" s="119"/>
      <c r="U197" s="119"/>
      <c r="V197" s="119"/>
      <c r="W197" s="171"/>
      <c r="X197" s="42">
        <v>158</v>
      </c>
      <c r="Y197" s="41" t="s">
        <v>284</v>
      </c>
      <c r="Z197" s="45">
        <v>400826.00000000006</v>
      </c>
      <c r="AA197" s="45">
        <v>516947.00000000006</v>
      </c>
      <c r="AB197" s="45">
        <v>661607</v>
      </c>
      <c r="AC197" s="45">
        <v>968541.99999999977</v>
      </c>
      <c r="AD197" s="45">
        <v>73390</v>
      </c>
      <c r="AE197" s="45">
        <v>248613.99999999997</v>
      </c>
      <c r="AF197" s="45">
        <v>299319.99999999994</v>
      </c>
      <c r="AG197" s="45">
        <v>486931.00000000017</v>
      </c>
      <c r="AH197" s="45">
        <v>257695.99999999997</v>
      </c>
      <c r="AI197" s="45">
        <v>347149</v>
      </c>
      <c r="AJ197" s="45">
        <f t="shared" si="30"/>
        <v>604845</v>
      </c>
      <c r="AK197" s="45">
        <v>351484</v>
      </c>
      <c r="AL197" s="45">
        <f t="shared" si="26"/>
        <v>956329</v>
      </c>
      <c r="AM197" s="45">
        <v>533257</v>
      </c>
      <c r="AN197" s="45">
        <f t="shared" si="27"/>
        <v>1489586</v>
      </c>
      <c r="AO197" s="45">
        <v>204710</v>
      </c>
      <c r="AP197" s="119">
        <f t="shared" si="28"/>
        <v>-20.56143673165279</v>
      </c>
      <c r="AQ197" s="119"/>
      <c r="AR197" s="119"/>
      <c r="AS197" s="119"/>
      <c r="AT197" s="179"/>
    </row>
    <row r="198" spans="1:46" ht="14.25" customHeight="1">
      <c r="A198" s="42">
        <v>159</v>
      </c>
      <c r="B198" s="43" t="s">
        <v>285</v>
      </c>
      <c r="C198" s="45">
        <v>24723670.000000004</v>
      </c>
      <c r="D198" s="45">
        <v>94184659.00000003</v>
      </c>
      <c r="E198" s="45">
        <v>134760669.00000003</v>
      </c>
      <c r="F198" s="45">
        <v>186570486.00000003</v>
      </c>
      <c r="G198" s="45">
        <v>39216658</v>
      </c>
      <c r="H198" s="45">
        <v>82840348.00000003</v>
      </c>
      <c r="I198" s="45">
        <v>94592296.000000075</v>
      </c>
      <c r="J198" s="45">
        <v>99128535.00000006</v>
      </c>
      <c r="K198" s="45">
        <v>29723525.000000004</v>
      </c>
      <c r="L198" s="45">
        <v>10566072.999999998</v>
      </c>
      <c r="M198" s="45">
        <f t="shared" si="29"/>
        <v>40289598</v>
      </c>
      <c r="N198" s="45">
        <v>30112785.000000004</v>
      </c>
      <c r="O198" s="45">
        <f t="shared" si="24"/>
        <v>70402383</v>
      </c>
      <c r="P198" s="45">
        <v>15824709</v>
      </c>
      <c r="Q198" s="45">
        <f t="shared" si="24"/>
        <v>86227092</v>
      </c>
      <c r="R198" s="45">
        <v>40105528</v>
      </c>
      <c r="S198" s="119">
        <f t="shared" si="25"/>
        <v>34.9285725700434</v>
      </c>
      <c r="T198" s="119"/>
      <c r="U198" s="119"/>
      <c r="V198" s="119"/>
      <c r="W198" s="171"/>
      <c r="X198" s="42">
        <v>159</v>
      </c>
      <c r="Y198" s="78" t="s">
        <v>285</v>
      </c>
      <c r="Z198" s="45">
        <v>2683047.0000000009</v>
      </c>
      <c r="AA198" s="45">
        <v>6297701</v>
      </c>
      <c r="AB198" s="45">
        <v>8598203</v>
      </c>
      <c r="AC198" s="45">
        <v>36991349.000000015</v>
      </c>
      <c r="AD198" s="45">
        <v>5565593.0000000019</v>
      </c>
      <c r="AE198" s="45">
        <v>16361230.000000002</v>
      </c>
      <c r="AF198" s="45">
        <v>26213795.000000011</v>
      </c>
      <c r="AG198" s="45">
        <v>34671120</v>
      </c>
      <c r="AH198" s="45">
        <v>6124140</v>
      </c>
      <c r="AI198" s="45">
        <v>11123447.000000004</v>
      </c>
      <c r="AJ198" s="45">
        <f t="shared" si="30"/>
        <v>17247587.000000004</v>
      </c>
      <c r="AK198" s="45">
        <v>3398684.0000000019</v>
      </c>
      <c r="AL198" s="45">
        <f t="shared" si="26"/>
        <v>20646271.000000007</v>
      </c>
      <c r="AM198" s="45">
        <v>8039261.0000000028</v>
      </c>
      <c r="AN198" s="45">
        <f t="shared" si="27"/>
        <v>28685532.000000011</v>
      </c>
      <c r="AO198" s="45">
        <v>4879278</v>
      </c>
      <c r="AP198" s="119">
        <f t="shared" si="28"/>
        <v>-20.327131646239309</v>
      </c>
      <c r="AQ198" s="119"/>
      <c r="AR198" s="119"/>
      <c r="AS198" s="119"/>
      <c r="AT198" s="179"/>
    </row>
    <row r="199" spans="1:46" ht="14.25" customHeight="1">
      <c r="A199" s="42">
        <v>160</v>
      </c>
      <c r="B199" s="43" t="s">
        <v>286</v>
      </c>
      <c r="C199" s="45">
        <v>2592859</v>
      </c>
      <c r="D199" s="45">
        <v>6937467</v>
      </c>
      <c r="E199" s="45">
        <v>9636321</v>
      </c>
      <c r="F199" s="45">
        <v>17642028.000000004</v>
      </c>
      <c r="G199" s="45">
        <v>2371917</v>
      </c>
      <c r="H199" s="45">
        <v>6081870.0000000019</v>
      </c>
      <c r="I199" s="45">
        <v>17290766.000000004</v>
      </c>
      <c r="J199" s="45">
        <v>34430967.999999993</v>
      </c>
      <c r="K199" s="45">
        <v>15493633.999999991</v>
      </c>
      <c r="L199" s="45">
        <v>5790822.0000000009</v>
      </c>
      <c r="M199" s="45">
        <f t="shared" si="29"/>
        <v>21284455.999999993</v>
      </c>
      <c r="N199" s="45">
        <v>10678604.999999991</v>
      </c>
      <c r="O199" s="45">
        <f t="shared" si="24"/>
        <v>31963060.999999985</v>
      </c>
      <c r="P199" s="45">
        <v>10097571.000000002</v>
      </c>
      <c r="Q199" s="45">
        <f t="shared" si="24"/>
        <v>42060631.999999985</v>
      </c>
      <c r="R199" s="45">
        <v>6731566</v>
      </c>
      <c r="S199" s="119">
        <f t="shared" si="25"/>
        <v>-56.552697707974744</v>
      </c>
      <c r="T199" s="119"/>
      <c r="U199" s="119"/>
      <c r="V199" s="119"/>
      <c r="W199" s="171"/>
      <c r="X199" s="42">
        <v>160</v>
      </c>
      <c r="Y199" s="78" t="s">
        <v>286</v>
      </c>
      <c r="Z199" s="45">
        <v>15918531.999999996</v>
      </c>
      <c r="AA199" s="45">
        <v>18469249.999999996</v>
      </c>
      <c r="AB199" s="45">
        <v>18965001.999999996</v>
      </c>
      <c r="AC199" s="45">
        <v>21209522.999999993</v>
      </c>
      <c r="AD199" s="45">
        <v>883448.99999999988</v>
      </c>
      <c r="AE199" s="45">
        <v>3241175.0000000005</v>
      </c>
      <c r="AF199" s="45">
        <v>4795464.9999999972</v>
      </c>
      <c r="AG199" s="45">
        <v>8691200.9999999888</v>
      </c>
      <c r="AH199" s="45">
        <v>1018269.0000000001</v>
      </c>
      <c r="AI199" s="45">
        <v>2859810.9999999991</v>
      </c>
      <c r="AJ199" s="45">
        <f t="shared" si="30"/>
        <v>3878079.9999999991</v>
      </c>
      <c r="AK199" s="45">
        <v>1298454.0000000002</v>
      </c>
      <c r="AL199" s="45">
        <f t="shared" si="26"/>
        <v>5176533.9999999991</v>
      </c>
      <c r="AM199" s="45">
        <v>2735476.0000000014</v>
      </c>
      <c r="AN199" s="45">
        <f t="shared" si="27"/>
        <v>7912010</v>
      </c>
      <c r="AO199" s="45">
        <v>1020061</v>
      </c>
      <c r="AP199" s="119">
        <f t="shared" si="28"/>
        <v>0.17598493129025883</v>
      </c>
      <c r="AQ199" s="119"/>
      <c r="AR199" s="119"/>
      <c r="AS199" s="119"/>
      <c r="AT199" s="179"/>
    </row>
    <row r="200" spans="1:46" ht="14.25" customHeight="1">
      <c r="A200" s="42">
        <v>161</v>
      </c>
      <c r="B200" s="43" t="s">
        <v>287</v>
      </c>
      <c r="C200" s="45"/>
      <c r="D200" s="45"/>
      <c r="E200" s="45"/>
      <c r="F200" s="45"/>
      <c r="G200" s="45"/>
      <c r="H200" s="45">
        <v>3952</v>
      </c>
      <c r="I200" s="45">
        <v>3952</v>
      </c>
      <c r="J200" s="45">
        <v>3952</v>
      </c>
      <c r="K200" s="45"/>
      <c r="L200" s="45"/>
      <c r="M200" s="45" t="str">
        <f t="shared" si="29"/>
        <v/>
      </c>
      <c r="N200" s="45"/>
      <c r="O200" s="45" t="str">
        <f t="shared" si="24"/>
        <v xml:space="preserve"> </v>
      </c>
      <c r="P200" s="45"/>
      <c r="Q200" s="45" t="str">
        <f t="shared" si="24"/>
        <v xml:space="preserve"> </v>
      </c>
      <c r="R200" s="45"/>
      <c r="S200" s="119" t="str">
        <f t="shared" si="25"/>
        <v xml:space="preserve"> </v>
      </c>
      <c r="T200" s="119"/>
      <c r="U200" s="119"/>
      <c r="V200" s="119"/>
      <c r="W200" s="171"/>
      <c r="X200" s="42">
        <v>161</v>
      </c>
      <c r="Y200" s="78" t="s">
        <v>287</v>
      </c>
      <c r="Z200" s="45">
        <v>0</v>
      </c>
      <c r="AA200" s="45">
        <v>10748</v>
      </c>
      <c r="AB200" s="45">
        <v>12990</v>
      </c>
      <c r="AC200" s="45">
        <v>17727</v>
      </c>
      <c r="AD200" s="45">
        <v>12944</v>
      </c>
      <c r="AE200" s="45">
        <v>15630</v>
      </c>
      <c r="AF200" s="45">
        <v>23792</v>
      </c>
      <c r="AG200" s="45">
        <v>50476</v>
      </c>
      <c r="AH200" s="45">
        <v>1276</v>
      </c>
      <c r="AI200" s="45">
        <v>3290177</v>
      </c>
      <c r="AJ200" s="45">
        <f t="shared" si="30"/>
        <v>3291453</v>
      </c>
      <c r="AK200" s="45">
        <v>5181</v>
      </c>
      <c r="AL200" s="45">
        <f t="shared" si="26"/>
        <v>3296634</v>
      </c>
      <c r="AM200" s="45">
        <v>2800</v>
      </c>
      <c r="AN200" s="45">
        <f t="shared" si="27"/>
        <v>3299434</v>
      </c>
      <c r="AO200" s="45">
        <v>1100</v>
      </c>
      <c r="AP200" s="119">
        <f t="shared" si="28"/>
        <v>-13.793103448275872</v>
      </c>
      <c r="AQ200" s="119"/>
      <c r="AR200" s="119"/>
      <c r="AS200" s="119"/>
      <c r="AT200" s="179"/>
    </row>
    <row r="201" spans="1:46" ht="14.25" customHeight="1">
      <c r="A201" s="42">
        <v>162</v>
      </c>
      <c r="B201" s="43" t="s">
        <v>288</v>
      </c>
      <c r="C201" s="45">
        <v>81311</v>
      </c>
      <c r="D201" s="45">
        <v>106258</v>
      </c>
      <c r="E201" s="45">
        <v>196524</v>
      </c>
      <c r="F201" s="45">
        <v>229072.99999999997</v>
      </c>
      <c r="G201" s="45">
        <v>47483</v>
      </c>
      <c r="H201" s="45">
        <v>192281.00000000003</v>
      </c>
      <c r="I201" s="45">
        <v>685906</v>
      </c>
      <c r="J201" s="45">
        <v>723372.99999999988</v>
      </c>
      <c r="K201" s="45">
        <v>156618</v>
      </c>
      <c r="L201" s="45">
        <v>36908</v>
      </c>
      <c r="M201" s="45">
        <f t="shared" si="29"/>
        <v>193526</v>
      </c>
      <c r="N201" s="45">
        <v>136841</v>
      </c>
      <c r="O201" s="45">
        <f t="shared" si="24"/>
        <v>330367</v>
      </c>
      <c r="P201" s="45">
        <v>30682</v>
      </c>
      <c r="Q201" s="45">
        <f t="shared" si="24"/>
        <v>361049</v>
      </c>
      <c r="R201" s="45">
        <v>61663</v>
      </c>
      <c r="S201" s="119">
        <f t="shared" si="25"/>
        <v>-60.628407973540718</v>
      </c>
      <c r="T201" s="119"/>
      <c r="U201" s="119"/>
      <c r="V201" s="119"/>
      <c r="W201" s="171"/>
      <c r="X201" s="42">
        <v>162</v>
      </c>
      <c r="Y201" s="78" t="s">
        <v>288</v>
      </c>
      <c r="Z201" s="45">
        <v>4125865.0000000005</v>
      </c>
      <c r="AA201" s="45">
        <v>8747620.0000000056</v>
      </c>
      <c r="AB201" s="45">
        <v>12366769.000000006</v>
      </c>
      <c r="AC201" s="45">
        <v>15776303.999999983</v>
      </c>
      <c r="AD201" s="45">
        <v>5646491</v>
      </c>
      <c r="AE201" s="45">
        <v>11618349.999999996</v>
      </c>
      <c r="AF201" s="45">
        <v>20401936.000000011</v>
      </c>
      <c r="AG201" s="45">
        <v>26956679.000000007</v>
      </c>
      <c r="AH201" s="45">
        <v>3275043.9999999991</v>
      </c>
      <c r="AI201" s="45">
        <v>2944299</v>
      </c>
      <c r="AJ201" s="45">
        <f t="shared" si="30"/>
        <v>6219342.9999999991</v>
      </c>
      <c r="AK201" s="45">
        <v>3150847.0000000009</v>
      </c>
      <c r="AL201" s="45">
        <f t="shared" si="26"/>
        <v>9370190</v>
      </c>
      <c r="AM201" s="45">
        <v>5077326.9999999972</v>
      </c>
      <c r="AN201" s="45">
        <f t="shared" si="27"/>
        <v>14447516.999999996</v>
      </c>
      <c r="AO201" s="45">
        <v>7171258</v>
      </c>
      <c r="AP201" s="119">
        <f t="shared" si="28"/>
        <v>118.96676808006248</v>
      </c>
      <c r="AQ201" s="119"/>
      <c r="AR201" s="119"/>
      <c r="AS201" s="119"/>
      <c r="AT201" s="179"/>
    </row>
    <row r="202" spans="1:46" ht="14.25" customHeight="1">
      <c r="A202" s="42">
        <v>163</v>
      </c>
      <c r="B202" s="43" t="s">
        <v>289</v>
      </c>
      <c r="C202" s="45">
        <v>460168</v>
      </c>
      <c r="D202" s="45">
        <v>1064068</v>
      </c>
      <c r="E202" s="45">
        <v>1472365</v>
      </c>
      <c r="F202" s="45">
        <v>1632037</v>
      </c>
      <c r="G202" s="45">
        <v>148009</v>
      </c>
      <c r="H202" s="45">
        <v>920259.00000000012</v>
      </c>
      <c r="I202" s="45">
        <v>1161550.0000000002</v>
      </c>
      <c r="J202" s="45">
        <v>1533058</v>
      </c>
      <c r="K202" s="45">
        <v>268129.00000000006</v>
      </c>
      <c r="L202" s="45">
        <v>840478.99999999988</v>
      </c>
      <c r="M202" s="45">
        <f t="shared" si="29"/>
        <v>1108608</v>
      </c>
      <c r="N202" s="45">
        <v>473950</v>
      </c>
      <c r="O202" s="45">
        <f t="shared" si="24"/>
        <v>1582558</v>
      </c>
      <c r="P202" s="45">
        <v>108853</v>
      </c>
      <c r="Q202" s="45">
        <f t="shared" si="24"/>
        <v>1691411</v>
      </c>
      <c r="R202" s="45">
        <v>93219</v>
      </c>
      <c r="S202" s="119">
        <f t="shared" si="25"/>
        <v>-65.233525653696546</v>
      </c>
      <c r="T202" s="119"/>
      <c r="U202" s="119"/>
      <c r="V202" s="119"/>
      <c r="W202" s="171"/>
      <c r="X202" s="42">
        <v>163</v>
      </c>
      <c r="Y202" s="78" t="s">
        <v>289</v>
      </c>
      <c r="Z202" s="45">
        <v>1358435</v>
      </c>
      <c r="AA202" s="45">
        <v>2159205</v>
      </c>
      <c r="AB202" s="45">
        <v>2986143</v>
      </c>
      <c r="AC202" s="45">
        <v>5665910.0000000047</v>
      </c>
      <c r="AD202" s="45">
        <v>933333.00000000023</v>
      </c>
      <c r="AE202" s="45">
        <v>2065758.0000000002</v>
      </c>
      <c r="AF202" s="45">
        <v>3284184</v>
      </c>
      <c r="AG202" s="45">
        <v>4711206</v>
      </c>
      <c r="AH202" s="45">
        <v>689127.99999999977</v>
      </c>
      <c r="AI202" s="45">
        <v>1080744.0000000002</v>
      </c>
      <c r="AJ202" s="45">
        <f t="shared" si="30"/>
        <v>1769872</v>
      </c>
      <c r="AK202" s="45">
        <v>522489.00000000006</v>
      </c>
      <c r="AL202" s="45">
        <f t="shared" si="26"/>
        <v>2292361</v>
      </c>
      <c r="AM202" s="45">
        <v>830318.99999999988</v>
      </c>
      <c r="AN202" s="45">
        <f t="shared" si="27"/>
        <v>3122680</v>
      </c>
      <c r="AO202" s="45">
        <v>1079711</v>
      </c>
      <c r="AP202" s="119">
        <f t="shared" si="28"/>
        <v>56.677859555844549</v>
      </c>
      <c r="AQ202" s="119"/>
      <c r="AR202" s="119"/>
      <c r="AS202" s="119"/>
      <c r="AT202" s="179"/>
    </row>
    <row r="203" spans="1:46" ht="14.25" customHeight="1">
      <c r="A203" s="42">
        <v>164</v>
      </c>
      <c r="B203" s="43" t="s">
        <v>290</v>
      </c>
      <c r="C203" s="45"/>
      <c r="D203" s="45">
        <v>3889</v>
      </c>
      <c r="E203" s="45">
        <v>3889</v>
      </c>
      <c r="F203" s="45">
        <v>3889</v>
      </c>
      <c r="G203" s="45">
        <v>4788</v>
      </c>
      <c r="H203" s="45">
        <v>4788</v>
      </c>
      <c r="I203" s="45">
        <v>4788</v>
      </c>
      <c r="J203" s="45">
        <v>4788</v>
      </c>
      <c r="K203" s="45"/>
      <c r="L203" s="45"/>
      <c r="M203" s="45" t="str">
        <f t="shared" si="29"/>
        <v/>
      </c>
      <c r="N203" s="45"/>
      <c r="O203" s="45" t="str">
        <f t="shared" si="24"/>
        <v xml:space="preserve"> </v>
      </c>
      <c r="P203" s="45"/>
      <c r="Q203" s="45" t="str">
        <f t="shared" si="24"/>
        <v xml:space="preserve"> </v>
      </c>
      <c r="R203" s="45"/>
      <c r="S203" s="119" t="str">
        <f t="shared" si="25"/>
        <v xml:space="preserve"> </v>
      </c>
      <c r="T203" s="119"/>
      <c r="U203" s="119"/>
      <c r="V203" s="119"/>
      <c r="W203" s="171"/>
      <c r="X203" s="42">
        <v>164</v>
      </c>
      <c r="Y203" s="78" t="s">
        <v>290</v>
      </c>
      <c r="Z203" s="45">
        <v>32111</v>
      </c>
      <c r="AA203" s="45">
        <v>82060</v>
      </c>
      <c r="AB203" s="45">
        <v>159111</v>
      </c>
      <c r="AC203" s="45">
        <v>267597</v>
      </c>
      <c r="AD203" s="45">
        <v>35792</v>
      </c>
      <c r="AE203" s="45">
        <v>73062</v>
      </c>
      <c r="AF203" s="45">
        <v>238470.00000000006</v>
      </c>
      <c r="AG203" s="45">
        <v>292363</v>
      </c>
      <c r="AH203" s="45">
        <v>19980</v>
      </c>
      <c r="AI203" s="45">
        <v>58935</v>
      </c>
      <c r="AJ203" s="45">
        <f t="shared" si="30"/>
        <v>78915</v>
      </c>
      <c r="AK203" s="45">
        <v>181724</v>
      </c>
      <c r="AL203" s="45">
        <f t="shared" si="26"/>
        <v>260639</v>
      </c>
      <c r="AM203" s="45">
        <v>87400</v>
      </c>
      <c r="AN203" s="45">
        <f t="shared" si="27"/>
        <v>348039</v>
      </c>
      <c r="AO203" s="45">
        <v>27457</v>
      </c>
      <c r="AP203" s="119">
        <f t="shared" si="28"/>
        <v>37.422422422422414</v>
      </c>
      <c r="AQ203" s="119"/>
      <c r="AR203" s="119"/>
      <c r="AS203" s="119"/>
      <c r="AT203" s="179"/>
    </row>
    <row r="204" spans="1:46" ht="14.25" customHeight="1">
      <c r="A204" s="42">
        <v>165</v>
      </c>
      <c r="B204" s="43" t="s">
        <v>50</v>
      </c>
      <c r="C204" s="45">
        <v>95097024.000000104</v>
      </c>
      <c r="D204" s="45">
        <v>172688794.00000018</v>
      </c>
      <c r="E204" s="45">
        <v>310570578.00000024</v>
      </c>
      <c r="F204" s="45">
        <v>395065609.99999923</v>
      </c>
      <c r="G204" s="45">
        <v>105867992.00000004</v>
      </c>
      <c r="H204" s="45">
        <v>185002164.00000018</v>
      </c>
      <c r="I204" s="45">
        <v>308725486.0000006</v>
      </c>
      <c r="J204" s="45">
        <v>390840219.00000095</v>
      </c>
      <c r="K204" s="45">
        <v>113481080.99999993</v>
      </c>
      <c r="L204" s="45">
        <v>95017594.00000003</v>
      </c>
      <c r="M204" s="45">
        <f t="shared" si="29"/>
        <v>208498674.99999994</v>
      </c>
      <c r="N204" s="45">
        <v>130175599.99999993</v>
      </c>
      <c r="O204" s="45">
        <f t="shared" si="24"/>
        <v>338674274.99999988</v>
      </c>
      <c r="P204" s="45">
        <v>93420569.000000045</v>
      </c>
      <c r="Q204" s="45">
        <f t="shared" si="24"/>
        <v>432094843.99999994</v>
      </c>
      <c r="R204" s="45">
        <v>96090834</v>
      </c>
      <c r="S204" s="119">
        <f t="shared" si="25"/>
        <v>-15.324357898917029</v>
      </c>
      <c r="T204" s="119"/>
      <c r="U204" s="119"/>
      <c r="V204" s="119"/>
      <c r="W204" s="171"/>
      <c r="X204" s="42">
        <v>165</v>
      </c>
      <c r="Y204" s="78" t="s">
        <v>50</v>
      </c>
      <c r="Z204" s="45">
        <v>24193747.000000007</v>
      </c>
      <c r="AA204" s="45">
        <v>45577508.000000007</v>
      </c>
      <c r="AB204" s="45">
        <v>65183070</v>
      </c>
      <c r="AC204" s="45">
        <v>98665115.000000119</v>
      </c>
      <c r="AD204" s="45">
        <v>24149216.999999996</v>
      </c>
      <c r="AE204" s="45">
        <v>54365253.999999978</v>
      </c>
      <c r="AF204" s="45">
        <v>98799916.999999866</v>
      </c>
      <c r="AG204" s="45">
        <v>133820537.99999991</v>
      </c>
      <c r="AH204" s="45">
        <v>19158346.000000011</v>
      </c>
      <c r="AI204" s="45">
        <v>19605815.000000004</v>
      </c>
      <c r="AJ204" s="45">
        <f t="shared" si="30"/>
        <v>38764161.000000015</v>
      </c>
      <c r="AK204" s="45">
        <v>19163659.000000004</v>
      </c>
      <c r="AL204" s="45">
        <f t="shared" si="26"/>
        <v>57927820.000000015</v>
      </c>
      <c r="AM204" s="45">
        <v>20402145.000000015</v>
      </c>
      <c r="AN204" s="45">
        <f t="shared" si="27"/>
        <v>78329965.00000003</v>
      </c>
      <c r="AO204" s="45">
        <v>13163907</v>
      </c>
      <c r="AP204" s="119">
        <f t="shared" si="28"/>
        <v>-31.288917112155758</v>
      </c>
      <c r="AQ204" s="119"/>
      <c r="AR204" s="119"/>
      <c r="AS204" s="119"/>
      <c r="AT204" s="179"/>
    </row>
    <row r="205" spans="1:46" ht="14.25" customHeight="1">
      <c r="A205" s="42">
        <v>166</v>
      </c>
      <c r="B205" s="43" t="s">
        <v>292</v>
      </c>
      <c r="C205" s="45">
        <v>8058708.9999999991</v>
      </c>
      <c r="D205" s="45">
        <v>19540092</v>
      </c>
      <c r="E205" s="45">
        <v>32290455</v>
      </c>
      <c r="F205" s="45">
        <v>40851901.000000015</v>
      </c>
      <c r="G205" s="45">
        <v>55627553.000000015</v>
      </c>
      <c r="H205" s="45">
        <v>70794782</v>
      </c>
      <c r="I205" s="45">
        <v>115816107</v>
      </c>
      <c r="J205" s="45">
        <v>127052800.00000001</v>
      </c>
      <c r="K205" s="45">
        <v>7711392.9999999991</v>
      </c>
      <c r="L205" s="45">
        <v>8940723</v>
      </c>
      <c r="M205" s="45">
        <f t="shared" si="29"/>
        <v>16652116</v>
      </c>
      <c r="N205" s="45">
        <v>12046466.000000002</v>
      </c>
      <c r="O205" s="45">
        <f t="shared" si="24"/>
        <v>28698582</v>
      </c>
      <c r="P205" s="45">
        <v>15272960.000000004</v>
      </c>
      <c r="Q205" s="45">
        <f t="shared" si="24"/>
        <v>43971542</v>
      </c>
      <c r="R205" s="45">
        <v>7417754</v>
      </c>
      <c r="S205" s="119">
        <f t="shared" si="25"/>
        <v>-3.8078593582248885</v>
      </c>
      <c r="T205" s="119"/>
      <c r="U205" s="119"/>
      <c r="V205" s="119"/>
      <c r="W205" s="171"/>
      <c r="X205" s="42">
        <v>166</v>
      </c>
      <c r="Y205" s="78" t="s">
        <v>292</v>
      </c>
      <c r="Z205" s="45">
        <v>19310235.000000004</v>
      </c>
      <c r="AA205" s="45">
        <v>28761695.000000007</v>
      </c>
      <c r="AB205" s="45">
        <v>40059816.000000015</v>
      </c>
      <c r="AC205" s="45">
        <v>52138206.000000052</v>
      </c>
      <c r="AD205" s="45">
        <v>11287964.999999998</v>
      </c>
      <c r="AE205" s="45">
        <v>19554279.999999996</v>
      </c>
      <c r="AF205" s="45">
        <v>29978770.999999985</v>
      </c>
      <c r="AG205" s="45">
        <v>50459851.999999963</v>
      </c>
      <c r="AH205" s="45">
        <v>13757832.999999994</v>
      </c>
      <c r="AI205" s="45">
        <v>24976584.000000004</v>
      </c>
      <c r="AJ205" s="45">
        <f t="shared" si="30"/>
        <v>38734417</v>
      </c>
      <c r="AK205" s="45">
        <v>11114426.000000004</v>
      </c>
      <c r="AL205" s="45">
        <f t="shared" si="26"/>
        <v>49848843</v>
      </c>
      <c r="AM205" s="45">
        <v>13879530.000000006</v>
      </c>
      <c r="AN205" s="45">
        <f t="shared" si="27"/>
        <v>63728373.000000007</v>
      </c>
      <c r="AO205" s="45">
        <v>9716596</v>
      </c>
      <c r="AP205" s="119">
        <f t="shared" si="28"/>
        <v>-29.374080932658472</v>
      </c>
      <c r="AQ205" s="119"/>
      <c r="AR205" s="119"/>
      <c r="AS205" s="119"/>
      <c r="AT205" s="179"/>
    </row>
    <row r="206" spans="1:46" ht="14.25" customHeight="1">
      <c r="A206" s="42">
        <v>167</v>
      </c>
      <c r="B206" s="43" t="s">
        <v>71</v>
      </c>
      <c r="C206" s="45">
        <v>3315507.0000000014</v>
      </c>
      <c r="D206" s="45">
        <v>7561140.0000000019</v>
      </c>
      <c r="E206" s="45">
        <v>12015537.000000004</v>
      </c>
      <c r="F206" s="45">
        <v>15229639.999999998</v>
      </c>
      <c r="G206" s="45">
        <v>3604929</v>
      </c>
      <c r="H206" s="45">
        <v>5964985.9999999991</v>
      </c>
      <c r="I206" s="45">
        <v>9141840.9999999963</v>
      </c>
      <c r="J206" s="45">
        <v>13025310</v>
      </c>
      <c r="K206" s="45">
        <v>31682462.000000004</v>
      </c>
      <c r="L206" s="45">
        <v>3450811.0000000019</v>
      </c>
      <c r="M206" s="45">
        <f t="shared" si="29"/>
        <v>35133273.000000007</v>
      </c>
      <c r="N206" s="45">
        <v>3770318.0000000005</v>
      </c>
      <c r="O206" s="45">
        <f t="shared" si="24"/>
        <v>38903591.000000007</v>
      </c>
      <c r="P206" s="45">
        <v>3582362</v>
      </c>
      <c r="Q206" s="45">
        <f t="shared" si="24"/>
        <v>42485953.000000007</v>
      </c>
      <c r="R206" s="45">
        <v>2799623</v>
      </c>
      <c r="S206" s="119">
        <f t="shared" si="25"/>
        <v>-91.163492912892949</v>
      </c>
      <c r="T206" s="119"/>
      <c r="U206" s="119"/>
      <c r="V206" s="119"/>
      <c r="W206" s="171"/>
      <c r="X206" s="42">
        <v>167</v>
      </c>
      <c r="Y206" s="78" t="s">
        <v>71</v>
      </c>
      <c r="Z206" s="45">
        <v>14800302.999999996</v>
      </c>
      <c r="AA206" s="45">
        <v>29577887</v>
      </c>
      <c r="AB206" s="45">
        <v>42169454</v>
      </c>
      <c r="AC206" s="45">
        <v>55055451.000000075</v>
      </c>
      <c r="AD206" s="45">
        <v>14860457.999999991</v>
      </c>
      <c r="AE206" s="45">
        <v>29953608.000000007</v>
      </c>
      <c r="AF206" s="45">
        <v>58749393.999999963</v>
      </c>
      <c r="AG206" s="45">
        <v>72243002.999999985</v>
      </c>
      <c r="AH206" s="45">
        <v>14502383.999999985</v>
      </c>
      <c r="AI206" s="45">
        <v>17542281.000000011</v>
      </c>
      <c r="AJ206" s="45">
        <f t="shared" si="30"/>
        <v>32044664.999999996</v>
      </c>
      <c r="AK206" s="45">
        <v>20518007.000000011</v>
      </c>
      <c r="AL206" s="45">
        <f t="shared" si="26"/>
        <v>52562672.000000007</v>
      </c>
      <c r="AM206" s="45">
        <v>25186905.000000004</v>
      </c>
      <c r="AN206" s="45">
        <f t="shared" si="27"/>
        <v>77749577.000000015</v>
      </c>
      <c r="AO206" s="45">
        <v>17606783</v>
      </c>
      <c r="AP206" s="119">
        <f t="shared" si="28"/>
        <v>21.406128813028388</v>
      </c>
      <c r="AQ206" s="119"/>
      <c r="AR206" s="119"/>
      <c r="AS206" s="119"/>
      <c r="AT206" s="179"/>
    </row>
    <row r="207" spans="1:46" ht="14.25" customHeight="1">
      <c r="A207" s="42">
        <v>168</v>
      </c>
      <c r="B207" s="43" t="s">
        <v>293</v>
      </c>
      <c r="C207" s="45">
        <v>3811770.9999999986</v>
      </c>
      <c r="D207" s="45">
        <v>8947837</v>
      </c>
      <c r="E207" s="45">
        <v>12722453</v>
      </c>
      <c r="F207" s="45">
        <v>17780027.000000004</v>
      </c>
      <c r="G207" s="45">
        <v>6266017.0000000019</v>
      </c>
      <c r="H207" s="45">
        <v>11726855.999999994</v>
      </c>
      <c r="I207" s="45">
        <v>20076132.999999981</v>
      </c>
      <c r="J207" s="45">
        <v>23752185.999999989</v>
      </c>
      <c r="K207" s="45">
        <v>6767558.0000000019</v>
      </c>
      <c r="L207" s="45">
        <v>2899636.9999999995</v>
      </c>
      <c r="M207" s="45">
        <f t="shared" si="29"/>
        <v>9667195.0000000019</v>
      </c>
      <c r="N207" s="45">
        <v>4697974</v>
      </c>
      <c r="O207" s="45">
        <f t="shared" si="24"/>
        <v>14365169.000000002</v>
      </c>
      <c r="P207" s="45">
        <v>3796041.9999999995</v>
      </c>
      <c r="Q207" s="45">
        <f t="shared" si="24"/>
        <v>18161211</v>
      </c>
      <c r="R207" s="45">
        <v>3565993</v>
      </c>
      <c r="S207" s="119">
        <f t="shared" si="25"/>
        <v>-47.307536928386881</v>
      </c>
      <c r="T207" s="119"/>
      <c r="U207" s="119"/>
      <c r="V207" s="119"/>
      <c r="W207" s="171"/>
      <c r="X207" s="42">
        <v>168</v>
      </c>
      <c r="Y207" s="78" t="s">
        <v>293</v>
      </c>
      <c r="Z207" s="45">
        <v>9802194</v>
      </c>
      <c r="AA207" s="45">
        <v>19146212</v>
      </c>
      <c r="AB207" s="45">
        <v>24600277</v>
      </c>
      <c r="AC207" s="45">
        <v>28591457.999999981</v>
      </c>
      <c r="AD207" s="45">
        <v>1582682.0000000005</v>
      </c>
      <c r="AE207" s="45">
        <v>3889082</v>
      </c>
      <c r="AF207" s="45">
        <v>5761882.9999999981</v>
      </c>
      <c r="AG207" s="45">
        <v>7878688.0000000028</v>
      </c>
      <c r="AH207" s="45">
        <v>1329389.9999999998</v>
      </c>
      <c r="AI207" s="45">
        <v>2780584.9999999995</v>
      </c>
      <c r="AJ207" s="45">
        <f t="shared" si="30"/>
        <v>4109974.9999999991</v>
      </c>
      <c r="AK207" s="45">
        <v>4218515</v>
      </c>
      <c r="AL207" s="45">
        <f t="shared" si="26"/>
        <v>8328489.9999999991</v>
      </c>
      <c r="AM207" s="45">
        <v>4068898.0000000019</v>
      </c>
      <c r="AN207" s="45">
        <f t="shared" si="27"/>
        <v>12397388</v>
      </c>
      <c r="AO207" s="45">
        <v>2382593</v>
      </c>
      <c r="AP207" s="119">
        <f t="shared" si="28"/>
        <v>79.224531552065258</v>
      </c>
      <c r="AQ207" s="119"/>
      <c r="AR207" s="119"/>
      <c r="AS207" s="119"/>
      <c r="AT207" s="179"/>
    </row>
    <row r="208" spans="1:46" ht="14.25" customHeight="1">
      <c r="A208" s="42">
        <v>169</v>
      </c>
      <c r="B208" s="43" t="s">
        <v>65</v>
      </c>
      <c r="C208" s="45">
        <v>308682.99999999994</v>
      </c>
      <c r="D208" s="45">
        <v>889445</v>
      </c>
      <c r="E208" s="45">
        <v>1240874</v>
      </c>
      <c r="F208" s="45">
        <v>1673779</v>
      </c>
      <c r="G208" s="45">
        <v>258034.00000000003</v>
      </c>
      <c r="H208" s="45">
        <v>470394.00000000006</v>
      </c>
      <c r="I208" s="45">
        <v>643073.99999999988</v>
      </c>
      <c r="J208" s="45">
        <v>952562.00000000023</v>
      </c>
      <c r="K208" s="45">
        <v>172147</v>
      </c>
      <c r="L208" s="45">
        <v>228655</v>
      </c>
      <c r="M208" s="45">
        <f t="shared" si="29"/>
        <v>400802</v>
      </c>
      <c r="N208" s="45">
        <v>335021</v>
      </c>
      <c r="O208" s="45">
        <f t="shared" si="24"/>
        <v>735823</v>
      </c>
      <c r="P208" s="45">
        <v>202469</v>
      </c>
      <c r="Q208" s="45">
        <f t="shared" si="24"/>
        <v>938292</v>
      </c>
      <c r="R208" s="45">
        <v>71555</v>
      </c>
      <c r="S208" s="119">
        <f t="shared" si="25"/>
        <v>-58.433780431840233</v>
      </c>
      <c r="T208" s="119"/>
      <c r="U208" s="119"/>
      <c r="V208" s="119"/>
      <c r="W208" s="171"/>
      <c r="X208" s="42">
        <v>169</v>
      </c>
      <c r="Y208" s="78" t="s">
        <v>65</v>
      </c>
      <c r="Z208" s="45">
        <v>14172109</v>
      </c>
      <c r="AA208" s="45">
        <v>26648010.000000019</v>
      </c>
      <c r="AB208" s="45">
        <v>39550324.00000003</v>
      </c>
      <c r="AC208" s="45">
        <v>52570737.999999978</v>
      </c>
      <c r="AD208" s="45">
        <v>11848930.000000004</v>
      </c>
      <c r="AE208" s="45">
        <v>23435276.999999978</v>
      </c>
      <c r="AF208" s="45">
        <v>36506411.000000067</v>
      </c>
      <c r="AG208" s="45">
        <v>53241078.000000067</v>
      </c>
      <c r="AH208" s="45">
        <v>19571244.999999993</v>
      </c>
      <c r="AI208" s="45">
        <v>14058832.000000011</v>
      </c>
      <c r="AJ208" s="45">
        <f t="shared" si="30"/>
        <v>33630077</v>
      </c>
      <c r="AK208" s="45">
        <v>15577307.999999987</v>
      </c>
      <c r="AL208" s="45">
        <f t="shared" si="26"/>
        <v>49207384.999999985</v>
      </c>
      <c r="AM208" s="45">
        <v>11896519.000000004</v>
      </c>
      <c r="AN208" s="45">
        <f t="shared" si="27"/>
        <v>61103903.999999985</v>
      </c>
      <c r="AO208" s="45">
        <v>9134558</v>
      </c>
      <c r="AP208" s="119">
        <f t="shared" si="28"/>
        <v>-53.326638136715353</v>
      </c>
      <c r="AQ208" s="119"/>
      <c r="AR208" s="119"/>
      <c r="AS208" s="119"/>
      <c r="AT208" s="179"/>
    </row>
    <row r="209" spans="1:46" ht="14.25" customHeight="1">
      <c r="A209" s="42">
        <v>170</v>
      </c>
      <c r="B209" s="43" t="s">
        <v>294</v>
      </c>
      <c r="C209" s="45"/>
      <c r="D209" s="45">
        <v>3204</v>
      </c>
      <c r="E209" s="45">
        <v>3204</v>
      </c>
      <c r="F209" s="45">
        <v>4349</v>
      </c>
      <c r="G209" s="45"/>
      <c r="H209" s="45">
        <v>5861</v>
      </c>
      <c r="I209" s="45">
        <v>5861</v>
      </c>
      <c r="J209" s="45">
        <v>8684</v>
      </c>
      <c r="K209" s="45"/>
      <c r="L209" s="45">
        <v>5929</v>
      </c>
      <c r="M209" s="45">
        <f t="shared" si="29"/>
        <v>5929</v>
      </c>
      <c r="N209" s="45"/>
      <c r="O209" s="45">
        <f t="shared" si="24"/>
        <v>5929</v>
      </c>
      <c r="P209" s="45"/>
      <c r="Q209" s="45">
        <f t="shared" si="24"/>
        <v>5929</v>
      </c>
      <c r="R209" s="45"/>
      <c r="S209" s="119" t="str">
        <f t="shared" si="25"/>
        <v xml:space="preserve"> </v>
      </c>
      <c r="T209" s="119"/>
      <c r="U209" s="119"/>
      <c r="V209" s="119"/>
      <c r="W209" s="171"/>
      <c r="X209" s="42">
        <v>170</v>
      </c>
      <c r="Y209" s="78" t="s">
        <v>294</v>
      </c>
      <c r="Z209" s="45">
        <v>646618</v>
      </c>
      <c r="AA209" s="45">
        <v>1305344</v>
      </c>
      <c r="AB209" s="45">
        <v>1948573</v>
      </c>
      <c r="AC209" s="45">
        <v>2925987</v>
      </c>
      <c r="AD209" s="45">
        <v>798024.00000000023</v>
      </c>
      <c r="AE209" s="45">
        <v>2002218.0000000009</v>
      </c>
      <c r="AF209" s="45">
        <v>3271652</v>
      </c>
      <c r="AG209" s="45">
        <v>4535430.9999999981</v>
      </c>
      <c r="AH209" s="45">
        <v>888190.99999999988</v>
      </c>
      <c r="AI209" s="45">
        <v>1316568</v>
      </c>
      <c r="AJ209" s="45">
        <f t="shared" si="30"/>
        <v>2204759</v>
      </c>
      <c r="AK209" s="45">
        <v>763495</v>
      </c>
      <c r="AL209" s="45">
        <f t="shared" si="26"/>
        <v>2968254</v>
      </c>
      <c r="AM209" s="45">
        <v>769217.99999999988</v>
      </c>
      <c r="AN209" s="45">
        <f t="shared" si="27"/>
        <v>3737472</v>
      </c>
      <c r="AO209" s="45">
        <v>605367</v>
      </c>
      <c r="AP209" s="119">
        <f t="shared" si="28"/>
        <v>-31.842700500230237</v>
      </c>
      <c r="AQ209" s="119"/>
      <c r="AR209" s="119"/>
      <c r="AS209" s="119"/>
      <c r="AT209" s="179"/>
    </row>
    <row r="210" spans="1:46" ht="14.25" customHeight="1">
      <c r="A210" s="42">
        <v>171</v>
      </c>
      <c r="B210" s="43" t="s">
        <v>78</v>
      </c>
      <c r="C210" s="45">
        <v>690479</v>
      </c>
      <c r="D210" s="45">
        <v>1894366.0000000002</v>
      </c>
      <c r="E210" s="45">
        <v>3065125</v>
      </c>
      <c r="F210" s="45">
        <v>3932737.9999999995</v>
      </c>
      <c r="G210" s="45">
        <v>1009643.9999999998</v>
      </c>
      <c r="H210" s="45">
        <v>2688943.0000000005</v>
      </c>
      <c r="I210" s="45">
        <v>3980086</v>
      </c>
      <c r="J210" s="45">
        <v>4752431.0000000009</v>
      </c>
      <c r="K210" s="45">
        <v>1040175.9999999999</v>
      </c>
      <c r="L210" s="45">
        <v>1033916.0000000003</v>
      </c>
      <c r="M210" s="45">
        <f t="shared" si="29"/>
        <v>2074092.0000000002</v>
      </c>
      <c r="N210" s="45">
        <v>1103066</v>
      </c>
      <c r="O210" s="45">
        <f t="shared" si="24"/>
        <v>3177158</v>
      </c>
      <c r="P210" s="45">
        <v>901414.99999999965</v>
      </c>
      <c r="Q210" s="45">
        <f t="shared" si="24"/>
        <v>4078572.9999999995</v>
      </c>
      <c r="R210" s="45">
        <v>734996</v>
      </c>
      <c r="S210" s="119">
        <f t="shared" si="25"/>
        <v>-29.339265662733993</v>
      </c>
      <c r="T210" s="119"/>
      <c r="U210" s="119"/>
      <c r="V210" s="119"/>
      <c r="W210" s="171"/>
      <c r="X210" s="42">
        <v>171</v>
      </c>
      <c r="Y210" s="78" t="s">
        <v>78</v>
      </c>
      <c r="Z210" s="45">
        <v>8499939.9999999981</v>
      </c>
      <c r="AA210" s="45">
        <v>19764719.999999985</v>
      </c>
      <c r="AB210" s="45">
        <v>32181429.999999985</v>
      </c>
      <c r="AC210" s="45">
        <v>47215612.000000082</v>
      </c>
      <c r="AD210" s="45">
        <v>11040957.999999996</v>
      </c>
      <c r="AE210" s="45">
        <v>24088168.000000019</v>
      </c>
      <c r="AF210" s="45">
        <v>37554499.999999985</v>
      </c>
      <c r="AG210" s="45">
        <v>51036239.00000006</v>
      </c>
      <c r="AH210" s="45">
        <v>11630518.000000007</v>
      </c>
      <c r="AI210" s="45">
        <v>12130349.999999991</v>
      </c>
      <c r="AJ210" s="45">
        <f t="shared" si="30"/>
        <v>23760868</v>
      </c>
      <c r="AK210" s="45">
        <v>13475711</v>
      </c>
      <c r="AL210" s="45">
        <f t="shared" si="26"/>
        <v>37236579</v>
      </c>
      <c r="AM210" s="45">
        <v>14457742.999999996</v>
      </c>
      <c r="AN210" s="45">
        <f t="shared" si="27"/>
        <v>51694322</v>
      </c>
      <c r="AO210" s="45">
        <v>10643476</v>
      </c>
      <c r="AP210" s="119">
        <f t="shared" si="28"/>
        <v>-8.4866555384722062</v>
      </c>
      <c r="AQ210" s="119"/>
      <c r="AR210" s="119"/>
      <c r="AS210" s="119"/>
      <c r="AT210" s="179"/>
    </row>
    <row r="211" spans="1:46" ht="14.25" customHeight="1">
      <c r="A211" s="42">
        <v>172</v>
      </c>
      <c r="B211" s="43" t="s">
        <v>295</v>
      </c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 t="str">
        <f t="shared" si="29"/>
        <v/>
      </c>
      <c r="N211" s="45"/>
      <c r="O211" s="45" t="str">
        <f t="shared" si="24"/>
        <v xml:space="preserve"> </v>
      </c>
      <c r="P211" s="45"/>
      <c r="Q211" s="45" t="str">
        <f t="shared" si="24"/>
        <v xml:space="preserve"> </v>
      </c>
      <c r="R211" s="45"/>
      <c r="S211" s="119" t="str">
        <f t="shared" si="25"/>
        <v xml:space="preserve"> </v>
      </c>
      <c r="T211" s="119"/>
      <c r="U211" s="119"/>
      <c r="V211" s="119"/>
      <c r="W211" s="171"/>
      <c r="X211" s="42">
        <v>172</v>
      </c>
      <c r="Y211" s="78" t="s">
        <v>295</v>
      </c>
      <c r="Z211" s="45">
        <v>1171</v>
      </c>
      <c r="AA211" s="45">
        <v>6387</v>
      </c>
      <c r="AB211" s="45">
        <v>9859</v>
      </c>
      <c r="AC211" s="45">
        <v>9859</v>
      </c>
      <c r="AD211" s="45">
        <v>3179</v>
      </c>
      <c r="AE211" s="45">
        <v>98807</v>
      </c>
      <c r="AF211" s="45">
        <v>100731</v>
      </c>
      <c r="AG211" s="45">
        <v>100731</v>
      </c>
      <c r="AH211" s="45">
        <v>65667</v>
      </c>
      <c r="AI211" s="45"/>
      <c r="AJ211" s="45">
        <f t="shared" si="30"/>
        <v>65667</v>
      </c>
      <c r="AK211" s="45">
        <v>5900</v>
      </c>
      <c r="AL211" s="45">
        <f t="shared" si="26"/>
        <v>71567</v>
      </c>
      <c r="AM211" s="45">
        <v>1200</v>
      </c>
      <c r="AN211" s="45">
        <f t="shared" si="27"/>
        <v>72767</v>
      </c>
      <c r="AO211" s="45">
        <v>5940</v>
      </c>
      <c r="AP211" s="119">
        <f t="shared" si="28"/>
        <v>-90.954360637763259</v>
      </c>
      <c r="AQ211" s="119"/>
      <c r="AR211" s="119"/>
      <c r="AS211" s="119"/>
      <c r="AT211" s="179"/>
    </row>
    <row r="212" spans="1:46" ht="14.25" customHeight="1">
      <c r="A212" s="42">
        <v>173</v>
      </c>
      <c r="B212" s="43" t="s">
        <v>297</v>
      </c>
      <c r="C212" s="45">
        <v>135476</v>
      </c>
      <c r="D212" s="45">
        <v>374995</v>
      </c>
      <c r="E212" s="45">
        <v>607739</v>
      </c>
      <c r="F212" s="45">
        <v>778441.00000000012</v>
      </c>
      <c r="G212" s="45">
        <v>197773.00000000003</v>
      </c>
      <c r="H212" s="45">
        <v>427815</v>
      </c>
      <c r="I212" s="45">
        <v>776366.00000000023</v>
      </c>
      <c r="J212" s="45">
        <v>945368</v>
      </c>
      <c r="K212" s="45">
        <v>118430</v>
      </c>
      <c r="L212" s="45">
        <v>103292.00000000001</v>
      </c>
      <c r="M212" s="45">
        <f t="shared" si="29"/>
        <v>221722</v>
      </c>
      <c r="N212" s="45">
        <v>229762.00000000003</v>
      </c>
      <c r="O212" s="45">
        <f t="shared" si="24"/>
        <v>451484</v>
      </c>
      <c r="P212" s="45">
        <v>4313</v>
      </c>
      <c r="Q212" s="45">
        <f t="shared" si="24"/>
        <v>455797</v>
      </c>
      <c r="R212" s="45">
        <v>305246</v>
      </c>
      <c r="S212" s="119">
        <f t="shared" si="25"/>
        <v>157.74381491176223</v>
      </c>
      <c r="T212" s="119"/>
      <c r="U212" s="119"/>
      <c r="V212" s="119"/>
      <c r="W212" s="171"/>
      <c r="X212" s="42">
        <v>173</v>
      </c>
      <c r="Y212" s="78" t="s">
        <v>297</v>
      </c>
      <c r="Z212" s="45">
        <v>1145221.9999999995</v>
      </c>
      <c r="AA212" s="45">
        <v>3715662</v>
      </c>
      <c r="AB212" s="45">
        <v>7045222.0000000009</v>
      </c>
      <c r="AC212" s="45">
        <v>10050807.999999998</v>
      </c>
      <c r="AD212" s="45">
        <v>3517920.9999999995</v>
      </c>
      <c r="AE212" s="45">
        <v>7010892</v>
      </c>
      <c r="AF212" s="45">
        <v>9865433.9999999963</v>
      </c>
      <c r="AG212" s="45">
        <v>13922561.000000006</v>
      </c>
      <c r="AH212" s="45">
        <v>2500860</v>
      </c>
      <c r="AI212" s="45">
        <v>2495290.0000000005</v>
      </c>
      <c r="AJ212" s="45">
        <f t="shared" si="30"/>
        <v>4996150</v>
      </c>
      <c r="AK212" s="45">
        <v>3142202</v>
      </c>
      <c r="AL212" s="45">
        <f t="shared" si="26"/>
        <v>8138352</v>
      </c>
      <c r="AM212" s="45">
        <v>3537061.9999999991</v>
      </c>
      <c r="AN212" s="45">
        <f t="shared" si="27"/>
        <v>11675414</v>
      </c>
      <c r="AO212" s="45">
        <v>1636339</v>
      </c>
      <c r="AP212" s="119">
        <f t="shared" si="28"/>
        <v>-34.568948281791066</v>
      </c>
      <c r="AQ212" s="119"/>
      <c r="AR212" s="119"/>
      <c r="AS212" s="119"/>
      <c r="AT212" s="179"/>
    </row>
    <row r="213" spans="1:46" ht="14.25" customHeight="1">
      <c r="A213" s="42">
        <v>174</v>
      </c>
      <c r="B213" s="96" t="s">
        <v>572</v>
      </c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 t="str">
        <f t="shared" si="29"/>
        <v/>
      </c>
      <c r="N213" s="96"/>
      <c r="O213" s="45" t="str">
        <f t="shared" si="24"/>
        <v xml:space="preserve"> </v>
      </c>
      <c r="P213" s="96"/>
      <c r="Q213" s="45" t="str">
        <f t="shared" si="24"/>
        <v xml:space="preserve"> </v>
      </c>
      <c r="R213" s="45"/>
      <c r="S213" s="119" t="str">
        <f t="shared" si="25"/>
        <v xml:space="preserve"> </v>
      </c>
      <c r="T213" s="119"/>
      <c r="U213" s="119"/>
      <c r="V213" s="119"/>
      <c r="W213" s="171"/>
      <c r="X213" s="42">
        <v>174</v>
      </c>
      <c r="Y213" s="179" t="s">
        <v>572</v>
      </c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 t="str">
        <f t="shared" si="30"/>
        <v/>
      </c>
      <c r="AK213" s="96"/>
      <c r="AL213" s="45" t="str">
        <f t="shared" si="26"/>
        <v xml:space="preserve"> </v>
      </c>
      <c r="AM213" s="96"/>
      <c r="AN213" s="45" t="str">
        <f t="shared" si="27"/>
        <v xml:space="preserve"> </v>
      </c>
      <c r="AO213" s="45"/>
      <c r="AP213" s="119" t="str">
        <f t="shared" si="28"/>
        <v xml:space="preserve"> </v>
      </c>
      <c r="AQ213" s="119"/>
      <c r="AR213" s="119"/>
      <c r="AS213" s="119"/>
    </row>
    <row r="214" spans="1:46" ht="14.25" customHeight="1">
      <c r="A214" s="42">
        <v>175</v>
      </c>
      <c r="B214" s="43" t="s">
        <v>298</v>
      </c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 t="str">
        <f t="shared" si="29"/>
        <v/>
      </c>
      <c r="N214" s="45"/>
      <c r="O214" s="45" t="str">
        <f t="shared" si="24"/>
        <v xml:space="preserve"> </v>
      </c>
      <c r="P214" s="45"/>
      <c r="Q214" s="45" t="str">
        <f t="shared" si="24"/>
        <v xml:space="preserve"> </v>
      </c>
      <c r="R214" s="45"/>
      <c r="S214" s="119" t="str">
        <f t="shared" si="25"/>
        <v xml:space="preserve"> </v>
      </c>
      <c r="T214" s="119"/>
      <c r="U214" s="119"/>
      <c r="V214" s="119"/>
      <c r="W214" s="171"/>
      <c r="X214" s="42">
        <v>175</v>
      </c>
      <c r="Y214" s="78" t="s">
        <v>298</v>
      </c>
      <c r="Z214" s="45">
        <v>49248.000000000015</v>
      </c>
      <c r="AA214" s="45">
        <v>125695.00000000001</v>
      </c>
      <c r="AB214" s="45">
        <v>168024.00000000003</v>
      </c>
      <c r="AC214" s="45">
        <v>505280.00000000006</v>
      </c>
      <c r="AD214" s="45">
        <v>36418.000000000007</v>
      </c>
      <c r="AE214" s="45">
        <v>91943.999999999985</v>
      </c>
      <c r="AF214" s="45">
        <v>151697.99999999997</v>
      </c>
      <c r="AG214" s="45">
        <v>190336.00000000003</v>
      </c>
      <c r="AH214" s="45">
        <v>57503</v>
      </c>
      <c r="AI214" s="45">
        <v>50152</v>
      </c>
      <c r="AJ214" s="45">
        <f t="shared" si="30"/>
        <v>107655</v>
      </c>
      <c r="AK214" s="45">
        <v>177064.00000000003</v>
      </c>
      <c r="AL214" s="45">
        <f t="shared" si="26"/>
        <v>284719</v>
      </c>
      <c r="AM214" s="45">
        <v>104961</v>
      </c>
      <c r="AN214" s="45">
        <f t="shared" si="27"/>
        <v>389680</v>
      </c>
      <c r="AO214" s="45">
        <v>90645</v>
      </c>
      <c r="AP214" s="119">
        <f t="shared" si="28"/>
        <v>57.635253812844553</v>
      </c>
      <c r="AQ214" s="119"/>
      <c r="AR214" s="119"/>
      <c r="AS214" s="119"/>
      <c r="AT214" s="179"/>
    </row>
    <row r="215" spans="1:46" ht="14.25" customHeight="1">
      <c r="A215" s="42">
        <v>176</v>
      </c>
      <c r="B215" s="179" t="s">
        <v>299</v>
      </c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 t="str">
        <f t="shared" si="29"/>
        <v/>
      </c>
      <c r="N215" s="96"/>
      <c r="O215" s="45" t="str">
        <f t="shared" si="24"/>
        <v xml:space="preserve"> </v>
      </c>
      <c r="P215" s="96"/>
      <c r="Q215" s="45" t="str">
        <f t="shared" si="24"/>
        <v xml:space="preserve"> </v>
      </c>
      <c r="R215" s="45"/>
      <c r="S215" s="119" t="str">
        <f t="shared" si="25"/>
        <v xml:space="preserve"> </v>
      </c>
      <c r="T215" s="119"/>
      <c r="U215" s="119"/>
      <c r="V215" s="119"/>
      <c r="W215" s="171"/>
      <c r="X215" s="42">
        <v>176</v>
      </c>
      <c r="Y215" s="179" t="s">
        <v>299</v>
      </c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 t="str">
        <f t="shared" si="30"/>
        <v/>
      </c>
      <c r="AK215" s="96"/>
      <c r="AL215" s="45" t="str">
        <f t="shared" si="26"/>
        <v xml:space="preserve"> </v>
      </c>
      <c r="AM215" s="96"/>
      <c r="AN215" s="45" t="str">
        <f t="shared" si="27"/>
        <v xml:space="preserve"> </v>
      </c>
      <c r="AO215" s="45"/>
      <c r="AP215" s="119" t="str">
        <f t="shared" si="28"/>
        <v xml:space="preserve"> </v>
      </c>
      <c r="AQ215" s="119"/>
      <c r="AR215" s="119"/>
      <c r="AS215" s="119"/>
    </row>
    <row r="216" spans="1:46" ht="14.25" customHeight="1">
      <c r="A216" s="42">
        <v>177</v>
      </c>
      <c r="B216" s="179" t="s">
        <v>300</v>
      </c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 t="str">
        <f t="shared" si="29"/>
        <v/>
      </c>
      <c r="N216" s="96"/>
      <c r="O216" s="45" t="str">
        <f t="shared" si="24"/>
        <v xml:space="preserve"> </v>
      </c>
      <c r="P216" s="96"/>
      <c r="Q216" s="45" t="str">
        <f t="shared" si="24"/>
        <v xml:space="preserve"> </v>
      </c>
      <c r="R216" s="45"/>
      <c r="S216" s="119" t="str">
        <f t="shared" si="25"/>
        <v xml:space="preserve"> </v>
      </c>
      <c r="T216" s="119"/>
      <c r="U216" s="119"/>
      <c r="V216" s="119"/>
      <c r="W216" s="171"/>
      <c r="X216" s="42">
        <v>177</v>
      </c>
      <c r="Y216" s="179" t="s">
        <v>300</v>
      </c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 t="str">
        <f t="shared" si="30"/>
        <v/>
      </c>
      <c r="AK216" s="96"/>
      <c r="AL216" s="45" t="str">
        <f t="shared" si="26"/>
        <v xml:space="preserve"> </v>
      </c>
      <c r="AM216" s="96"/>
      <c r="AN216" s="45" t="str">
        <f t="shared" si="27"/>
        <v xml:space="preserve"> </v>
      </c>
      <c r="AO216" s="45"/>
      <c r="AP216" s="119" t="str">
        <f t="shared" si="28"/>
        <v xml:space="preserve"> </v>
      </c>
      <c r="AQ216" s="119"/>
      <c r="AR216" s="119"/>
      <c r="AS216" s="119"/>
    </row>
    <row r="217" spans="1:46" ht="14.25" customHeight="1">
      <c r="A217" s="42">
        <v>178</v>
      </c>
      <c r="B217" s="43" t="s">
        <v>326</v>
      </c>
      <c r="C217" s="45">
        <v>1124</v>
      </c>
      <c r="D217" s="45">
        <v>1124</v>
      </c>
      <c r="E217" s="45">
        <v>1124</v>
      </c>
      <c r="F217" s="45">
        <v>1124</v>
      </c>
      <c r="G217" s="45"/>
      <c r="H217" s="45"/>
      <c r="I217" s="45"/>
      <c r="J217" s="45"/>
      <c r="K217" s="45"/>
      <c r="L217" s="45"/>
      <c r="M217" s="45" t="str">
        <f t="shared" si="29"/>
        <v/>
      </c>
      <c r="N217" s="45"/>
      <c r="O217" s="45" t="str">
        <f t="shared" si="24"/>
        <v xml:space="preserve"> </v>
      </c>
      <c r="P217" s="45"/>
      <c r="Q217" s="45" t="str">
        <f t="shared" si="24"/>
        <v xml:space="preserve"> </v>
      </c>
      <c r="R217" s="45"/>
      <c r="S217" s="119" t="str">
        <f t="shared" si="25"/>
        <v xml:space="preserve"> </v>
      </c>
      <c r="T217" s="119"/>
      <c r="U217" s="119"/>
      <c r="V217" s="119"/>
      <c r="W217" s="171"/>
      <c r="X217" s="42">
        <v>178</v>
      </c>
      <c r="Y217" s="78" t="s">
        <v>326</v>
      </c>
      <c r="Z217" s="45">
        <v>0</v>
      </c>
      <c r="AA217" s="45">
        <v>0</v>
      </c>
      <c r="AB217" s="45">
        <v>0</v>
      </c>
      <c r="AC217" s="45"/>
      <c r="AD217" s="45"/>
      <c r="AE217" s="45"/>
      <c r="AF217" s="45"/>
      <c r="AG217" s="45"/>
      <c r="AH217" s="45"/>
      <c r="AI217" s="45"/>
      <c r="AJ217" s="45" t="str">
        <f t="shared" si="30"/>
        <v/>
      </c>
      <c r="AK217" s="45"/>
      <c r="AL217" s="45" t="str">
        <f t="shared" si="26"/>
        <v xml:space="preserve"> </v>
      </c>
      <c r="AM217" s="45"/>
      <c r="AN217" s="45" t="str">
        <f t="shared" si="27"/>
        <v xml:space="preserve"> </v>
      </c>
      <c r="AO217" s="45">
        <v>7490</v>
      </c>
      <c r="AP217" s="119" t="str">
        <f t="shared" si="28"/>
        <v xml:space="preserve"> </v>
      </c>
      <c r="AQ217" s="119"/>
      <c r="AR217" s="119"/>
      <c r="AS217" s="119"/>
      <c r="AT217" s="179"/>
    </row>
    <row r="218" spans="1:46" ht="14.25" customHeight="1">
      <c r="A218" s="42">
        <v>179</v>
      </c>
      <c r="B218" s="43" t="s">
        <v>301</v>
      </c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 t="str">
        <f t="shared" si="29"/>
        <v/>
      </c>
      <c r="N218" s="45"/>
      <c r="O218" s="45" t="str">
        <f t="shared" si="24"/>
        <v xml:space="preserve"> </v>
      </c>
      <c r="P218" s="45"/>
      <c r="Q218" s="45" t="str">
        <f t="shared" si="24"/>
        <v xml:space="preserve"> </v>
      </c>
      <c r="R218" s="45"/>
      <c r="S218" s="119" t="str">
        <f t="shared" si="25"/>
        <v xml:space="preserve"> </v>
      </c>
      <c r="T218" s="119"/>
      <c r="U218" s="119"/>
      <c r="V218" s="119"/>
      <c r="W218" s="171"/>
      <c r="X218" s="42">
        <v>179</v>
      </c>
      <c r="Y218" s="78" t="s">
        <v>301</v>
      </c>
      <c r="Z218" s="45">
        <v>21048</v>
      </c>
      <c r="AA218" s="45">
        <v>34951</v>
      </c>
      <c r="AB218" s="45">
        <v>34951</v>
      </c>
      <c r="AC218" s="45">
        <v>36220</v>
      </c>
      <c r="AD218" s="45"/>
      <c r="AE218" s="45"/>
      <c r="AF218" s="45"/>
      <c r="AG218" s="45">
        <v>5486</v>
      </c>
      <c r="AH218" s="45">
        <v>3024</v>
      </c>
      <c r="AI218" s="45"/>
      <c r="AJ218" s="45">
        <f t="shared" si="30"/>
        <v>3024</v>
      </c>
      <c r="AK218" s="45"/>
      <c r="AL218" s="45">
        <f t="shared" si="26"/>
        <v>3024</v>
      </c>
      <c r="AM218" s="45"/>
      <c r="AN218" s="45">
        <f t="shared" si="27"/>
        <v>3024</v>
      </c>
      <c r="AO218" s="45">
        <v>7519</v>
      </c>
      <c r="AP218" s="119">
        <f t="shared" si="28"/>
        <v>148.6441798941799</v>
      </c>
      <c r="AQ218" s="119"/>
      <c r="AR218" s="119"/>
      <c r="AS218" s="119"/>
      <c r="AT218" s="179"/>
    </row>
    <row r="219" spans="1:46" ht="14.25" customHeight="1">
      <c r="A219" s="42">
        <v>180</v>
      </c>
      <c r="B219" s="43" t="s">
        <v>302</v>
      </c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 t="str">
        <f t="shared" si="29"/>
        <v/>
      </c>
      <c r="N219" s="45"/>
      <c r="O219" s="45" t="str">
        <f t="shared" si="24"/>
        <v xml:space="preserve"> </v>
      </c>
      <c r="P219" s="45"/>
      <c r="Q219" s="45" t="str">
        <f t="shared" si="24"/>
        <v xml:space="preserve"> </v>
      </c>
      <c r="R219" s="45"/>
      <c r="S219" s="119" t="str">
        <f t="shared" si="25"/>
        <v xml:space="preserve"> </v>
      </c>
      <c r="T219" s="119"/>
      <c r="U219" s="119"/>
      <c r="V219" s="119"/>
      <c r="W219" s="171"/>
      <c r="X219" s="42">
        <v>180</v>
      </c>
      <c r="Y219" s="78" t="s">
        <v>302</v>
      </c>
      <c r="Z219" s="45">
        <v>0</v>
      </c>
      <c r="AA219" s="45">
        <v>8908</v>
      </c>
      <c r="AB219" s="45">
        <v>14797</v>
      </c>
      <c r="AC219" s="45">
        <v>14797</v>
      </c>
      <c r="AD219" s="45"/>
      <c r="AE219" s="45">
        <v>4206</v>
      </c>
      <c r="AF219" s="45">
        <v>21112</v>
      </c>
      <c r="AG219" s="45">
        <v>21112</v>
      </c>
      <c r="AH219" s="45">
        <v>2868</v>
      </c>
      <c r="AI219" s="45"/>
      <c r="AJ219" s="45">
        <f t="shared" si="30"/>
        <v>2868</v>
      </c>
      <c r="AK219" s="45">
        <v>40449</v>
      </c>
      <c r="AL219" s="45">
        <f t="shared" si="26"/>
        <v>43317</v>
      </c>
      <c r="AM219" s="45">
        <v>6966</v>
      </c>
      <c r="AN219" s="45">
        <f t="shared" si="27"/>
        <v>50283</v>
      </c>
      <c r="AO219" s="45"/>
      <c r="AP219" s="119">
        <f t="shared" si="28"/>
        <v>-100</v>
      </c>
      <c r="AQ219" s="119"/>
      <c r="AR219" s="119"/>
      <c r="AS219" s="119"/>
      <c r="AT219" s="179"/>
    </row>
    <row r="220" spans="1:46" ht="14.25" customHeight="1">
      <c r="A220" s="42">
        <v>181</v>
      </c>
      <c r="B220" s="179" t="s">
        <v>332</v>
      </c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 t="str">
        <f t="shared" si="29"/>
        <v/>
      </c>
      <c r="N220" s="96"/>
      <c r="O220" s="45" t="str">
        <f t="shared" si="24"/>
        <v xml:space="preserve"> </v>
      </c>
      <c r="P220" s="96"/>
      <c r="Q220" s="45" t="str">
        <f t="shared" si="24"/>
        <v xml:space="preserve"> </v>
      </c>
      <c r="R220" s="45"/>
      <c r="S220" s="119" t="str">
        <f t="shared" si="25"/>
        <v xml:space="preserve"> </v>
      </c>
      <c r="T220" s="119"/>
      <c r="U220" s="119"/>
      <c r="V220" s="119"/>
      <c r="W220" s="171"/>
      <c r="X220" s="42">
        <v>181</v>
      </c>
      <c r="Y220" s="179" t="s">
        <v>332</v>
      </c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 t="str">
        <f t="shared" si="30"/>
        <v/>
      </c>
      <c r="AK220" s="96"/>
      <c r="AL220" s="45" t="str">
        <f t="shared" si="26"/>
        <v xml:space="preserve"> </v>
      </c>
      <c r="AM220" s="96"/>
      <c r="AN220" s="45" t="str">
        <f t="shared" si="27"/>
        <v xml:space="preserve"> </v>
      </c>
      <c r="AO220" s="45"/>
      <c r="AP220" s="119" t="str">
        <f t="shared" si="28"/>
        <v xml:space="preserve"> </v>
      </c>
      <c r="AQ220" s="119"/>
      <c r="AR220" s="119"/>
      <c r="AS220" s="119"/>
    </row>
    <row r="221" spans="1:46" ht="14.25" customHeight="1">
      <c r="A221" s="42">
        <v>182</v>
      </c>
      <c r="B221" s="43" t="s">
        <v>304</v>
      </c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 t="str">
        <f t="shared" si="29"/>
        <v/>
      </c>
      <c r="N221" s="45"/>
      <c r="O221" s="45" t="str">
        <f t="shared" si="24"/>
        <v xml:space="preserve"> </v>
      </c>
      <c r="P221" s="45"/>
      <c r="Q221" s="45" t="str">
        <f t="shared" si="24"/>
        <v xml:space="preserve"> </v>
      </c>
      <c r="R221" s="45"/>
      <c r="S221" s="119" t="str">
        <f t="shared" si="25"/>
        <v xml:space="preserve"> </v>
      </c>
      <c r="T221" s="119"/>
      <c r="U221" s="119"/>
      <c r="V221" s="119"/>
      <c r="W221" s="171"/>
      <c r="X221" s="42">
        <v>182</v>
      </c>
      <c r="Y221" s="78" t="s">
        <v>304</v>
      </c>
      <c r="Z221" s="45">
        <v>2819</v>
      </c>
      <c r="AA221" s="45">
        <v>2819</v>
      </c>
      <c r="AB221" s="45">
        <v>2819</v>
      </c>
      <c r="AC221" s="45">
        <v>2819</v>
      </c>
      <c r="AD221" s="45"/>
      <c r="AE221" s="45"/>
      <c r="AF221" s="45"/>
      <c r="AG221" s="45"/>
      <c r="AH221" s="45"/>
      <c r="AI221" s="45"/>
      <c r="AJ221" s="45" t="str">
        <f t="shared" si="30"/>
        <v/>
      </c>
      <c r="AK221" s="45"/>
      <c r="AL221" s="45" t="str">
        <f t="shared" si="26"/>
        <v xml:space="preserve"> </v>
      </c>
      <c r="AM221" s="45"/>
      <c r="AN221" s="45" t="str">
        <f t="shared" si="27"/>
        <v xml:space="preserve"> </v>
      </c>
      <c r="AO221" s="45"/>
      <c r="AP221" s="119" t="str">
        <f t="shared" si="28"/>
        <v xml:space="preserve"> </v>
      </c>
      <c r="AQ221" s="119"/>
      <c r="AR221" s="119"/>
      <c r="AS221" s="119"/>
      <c r="AT221" s="179"/>
    </row>
    <row r="222" spans="1:46" ht="14.25" customHeight="1">
      <c r="A222" s="42">
        <v>183</v>
      </c>
      <c r="B222" s="43" t="s">
        <v>305</v>
      </c>
      <c r="C222" s="45"/>
      <c r="D222" s="45">
        <v>14574</v>
      </c>
      <c r="E222" s="45">
        <v>14574</v>
      </c>
      <c r="F222" s="45">
        <v>14574</v>
      </c>
      <c r="G222" s="45"/>
      <c r="H222" s="45">
        <v>8000</v>
      </c>
      <c r="I222" s="45">
        <v>8000</v>
      </c>
      <c r="J222" s="45">
        <v>8000</v>
      </c>
      <c r="K222" s="45"/>
      <c r="L222" s="45">
        <v>13627</v>
      </c>
      <c r="M222" s="45">
        <f t="shared" si="29"/>
        <v>13627</v>
      </c>
      <c r="N222" s="45"/>
      <c r="O222" s="45">
        <f t="shared" si="24"/>
        <v>13627</v>
      </c>
      <c r="P222" s="45"/>
      <c r="Q222" s="45">
        <f t="shared" si="24"/>
        <v>13627</v>
      </c>
      <c r="R222" s="45"/>
      <c r="S222" s="119" t="str">
        <f t="shared" si="25"/>
        <v xml:space="preserve"> </v>
      </c>
      <c r="T222" s="119"/>
      <c r="U222" s="119"/>
      <c r="V222" s="119"/>
      <c r="W222" s="171"/>
      <c r="X222" s="42">
        <v>183</v>
      </c>
      <c r="Y222" s="78" t="s">
        <v>305</v>
      </c>
      <c r="Z222" s="45">
        <v>73159</v>
      </c>
      <c r="AA222" s="45">
        <v>168696</v>
      </c>
      <c r="AB222" s="45">
        <v>209296</v>
      </c>
      <c r="AC222" s="45">
        <v>282830</v>
      </c>
      <c r="AD222" s="45">
        <v>68606</v>
      </c>
      <c r="AE222" s="45">
        <v>127197</v>
      </c>
      <c r="AF222" s="45">
        <v>189643</v>
      </c>
      <c r="AG222" s="45">
        <v>271362</v>
      </c>
      <c r="AH222" s="45">
        <v>56901</v>
      </c>
      <c r="AI222" s="45">
        <v>127614.00000000001</v>
      </c>
      <c r="AJ222" s="45">
        <f t="shared" si="30"/>
        <v>184515</v>
      </c>
      <c r="AK222" s="45">
        <v>79285</v>
      </c>
      <c r="AL222" s="45">
        <f t="shared" si="26"/>
        <v>263800</v>
      </c>
      <c r="AM222" s="45">
        <v>51639</v>
      </c>
      <c r="AN222" s="45">
        <f t="shared" si="27"/>
        <v>315439</v>
      </c>
      <c r="AO222" s="45">
        <v>88366</v>
      </c>
      <c r="AP222" s="119">
        <f t="shared" si="28"/>
        <v>55.297797929737612</v>
      </c>
      <c r="AQ222" s="119"/>
      <c r="AR222" s="119"/>
      <c r="AS222" s="119"/>
      <c r="AT222" s="179"/>
    </row>
    <row r="223" spans="1:46" ht="14.25" customHeight="1">
      <c r="A223" s="42">
        <v>184</v>
      </c>
      <c r="B223" s="179" t="s">
        <v>306</v>
      </c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 t="str">
        <f t="shared" si="29"/>
        <v/>
      </c>
      <c r="N223" s="96"/>
      <c r="O223" s="45" t="str">
        <f t="shared" si="24"/>
        <v xml:space="preserve"> </v>
      </c>
      <c r="P223" s="96"/>
      <c r="Q223" s="45" t="str">
        <f t="shared" si="24"/>
        <v xml:space="preserve"> </v>
      </c>
      <c r="R223" s="45"/>
      <c r="S223" s="119" t="str">
        <f t="shared" si="25"/>
        <v xml:space="preserve"> </v>
      </c>
      <c r="T223" s="119"/>
      <c r="U223" s="119"/>
      <c r="V223" s="119"/>
      <c r="W223" s="171"/>
      <c r="X223" s="42">
        <v>184</v>
      </c>
      <c r="Y223" s="179" t="s">
        <v>306</v>
      </c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 t="str">
        <f t="shared" si="30"/>
        <v/>
      </c>
      <c r="AK223" s="96"/>
      <c r="AL223" s="45" t="str">
        <f t="shared" si="26"/>
        <v xml:space="preserve"> </v>
      </c>
      <c r="AM223" s="96"/>
      <c r="AN223" s="45" t="str">
        <f t="shared" si="27"/>
        <v xml:space="preserve"> </v>
      </c>
      <c r="AO223" s="45"/>
      <c r="AP223" s="119" t="str">
        <f t="shared" si="28"/>
        <v xml:space="preserve"> </v>
      </c>
      <c r="AQ223" s="119"/>
      <c r="AR223" s="119"/>
      <c r="AS223" s="119"/>
      <c r="AT223" s="179"/>
    </row>
    <row r="224" spans="1:46" ht="14.25" customHeight="1">
      <c r="A224" s="42">
        <v>185</v>
      </c>
      <c r="B224" s="179" t="s">
        <v>307</v>
      </c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 t="str">
        <f t="shared" si="29"/>
        <v/>
      </c>
      <c r="N224" s="96"/>
      <c r="O224" s="45" t="str">
        <f t="shared" si="24"/>
        <v xml:space="preserve"> </v>
      </c>
      <c r="P224" s="96"/>
      <c r="Q224" s="45" t="str">
        <f t="shared" si="24"/>
        <v xml:space="preserve"> </v>
      </c>
      <c r="R224" s="45"/>
      <c r="S224" s="119" t="str">
        <f t="shared" si="25"/>
        <v xml:space="preserve"> </v>
      </c>
      <c r="T224" s="119"/>
      <c r="U224" s="119"/>
      <c r="V224" s="119"/>
      <c r="W224" s="171"/>
      <c r="X224" s="42">
        <v>185</v>
      </c>
      <c r="Y224" s="179" t="s">
        <v>307</v>
      </c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 t="str">
        <f t="shared" si="30"/>
        <v/>
      </c>
      <c r="AK224" s="96">
        <v>669426</v>
      </c>
      <c r="AL224" s="45">
        <f t="shared" si="26"/>
        <v>669426</v>
      </c>
      <c r="AM224" s="96"/>
      <c r="AN224" s="45">
        <f t="shared" si="27"/>
        <v>669426</v>
      </c>
      <c r="AO224" s="45"/>
      <c r="AP224" s="119" t="str">
        <f t="shared" si="28"/>
        <v xml:space="preserve"> </v>
      </c>
      <c r="AQ224" s="119"/>
      <c r="AR224" s="119"/>
      <c r="AS224" s="119"/>
      <c r="AT224" s="179"/>
    </row>
    <row r="225" spans="1:46" ht="14.25" customHeight="1">
      <c r="A225" s="42">
        <v>186</v>
      </c>
      <c r="B225" s="43" t="s">
        <v>308</v>
      </c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 t="str">
        <f t="shared" si="29"/>
        <v/>
      </c>
      <c r="N225" s="45"/>
      <c r="O225" s="45" t="str">
        <f t="shared" si="24"/>
        <v xml:space="preserve"> </v>
      </c>
      <c r="P225" s="45"/>
      <c r="Q225" s="45" t="str">
        <f t="shared" si="24"/>
        <v xml:space="preserve"> </v>
      </c>
      <c r="R225" s="45"/>
      <c r="S225" s="119" t="str">
        <f t="shared" si="25"/>
        <v xml:space="preserve"> </v>
      </c>
      <c r="T225" s="119"/>
      <c r="U225" s="119"/>
      <c r="V225" s="119"/>
      <c r="W225" s="171"/>
      <c r="X225" s="42">
        <v>186</v>
      </c>
      <c r="Y225" s="78" t="s">
        <v>308</v>
      </c>
      <c r="Z225" s="45"/>
      <c r="AA225" s="45"/>
      <c r="AB225" s="45"/>
      <c r="AC225" s="45"/>
      <c r="AD225" s="45">
        <v>5692</v>
      </c>
      <c r="AE225" s="45">
        <v>5692</v>
      </c>
      <c r="AF225" s="45">
        <v>8172</v>
      </c>
      <c r="AG225" s="45">
        <v>8172</v>
      </c>
      <c r="AH225" s="45"/>
      <c r="AI225" s="45"/>
      <c r="AJ225" s="45" t="str">
        <f t="shared" si="30"/>
        <v/>
      </c>
      <c r="AK225" s="45"/>
      <c r="AL225" s="45" t="str">
        <f t="shared" si="26"/>
        <v xml:space="preserve"> </v>
      </c>
      <c r="AM225" s="45">
        <v>4062</v>
      </c>
      <c r="AN225" s="45">
        <f t="shared" si="27"/>
        <v>4062</v>
      </c>
      <c r="AO225" s="45"/>
      <c r="AP225" s="119" t="str">
        <f t="shared" si="28"/>
        <v xml:space="preserve"> </v>
      </c>
      <c r="AQ225" s="119"/>
      <c r="AR225" s="119"/>
      <c r="AS225" s="119"/>
      <c r="AT225" s="179"/>
    </row>
    <row r="226" spans="1:46" ht="14.25" customHeight="1">
      <c r="A226" s="42">
        <v>187</v>
      </c>
      <c r="B226" s="182" t="s">
        <v>309</v>
      </c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 t="str">
        <f t="shared" si="29"/>
        <v/>
      </c>
      <c r="N226" s="45"/>
      <c r="O226" s="45" t="str">
        <f t="shared" si="24"/>
        <v xml:space="preserve"> </v>
      </c>
      <c r="P226" s="45"/>
      <c r="Q226" s="45" t="str">
        <f t="shared" si="24"/>
        <v xml:space="preserve"> </v>
      </c>
      <c r="R226" s="45"/>
      <c r="S226" s="119" t="str">
        <f t="shared" si="25"/>
        <v xml:space="preserve"> </v>
      </c>
      <c r="T226" s="119"/>
      <c r="U226" s="119"/>
      <c r="V226" s="119"/>
      <c r="W226" s="171"/>
      <c r="X226" s="42">
        <v>187</v>
      </c>
      <c r="Y226" s="179" t="s">
        <v>309</v>
      </c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 t="str">
        <f t="shared" si="30"/>
        <v/>
      </c>
      <c r="AK226" s="45"/>
      <c r="AL226" s="45" t="str">
        <f t="shared" si="26"/>
        <v xml:space="preserve"> </v>
      </c>
      <c r="AM226" s="45"/>
      <c r="AN226" s="45" t="str">
        <f t="shared" si="27"/>
        <v xml:space="preserve"> </v>
      </c>
      <c r="AO226" s="45"/>
      <c r="AP226" s="119" t="str">
        <f t="shared" si="28"/>
        <v xml:space="preserve"> </v>
      </c>
      <c r="AQ226" s="119"/>
      <c r="AR226" s="119"/>
      <c r="AS226" s="119"/>
      <c r="AT226" s="179"/>
    </row>
    <row r="227" spans="1:46" ht="14.25" customHeight="1">
      <c r="A227" s="42">
        <v>188</v>
      </c>
      <c r="B227" s="43" t="s">
        <v>310</v>
      </c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 t="str">
        <f t="shared" si="29"/>
        <v/>
      </c>
      <c r="N227" s="45"/>
      <c r="O227" s="45" t="str">
        <f t="shared" si="24"/>
        <v xml:space="preserve"> </v>
      </c>
      <c r="P227" s="45"/>
      <c r="Q227" s="45" t="str">
        <f t="shared" si="24"/>
        <v xml:space="preserve"> </v>
      </c>
      <c r="R227" s="45"/>
      <c r="S227" s="119" t="str">
        <f t="shared" si="25"/>
        <v xml:space="preserve"> </v>
      </c>
      <c r="T227" s="119"/>
      <c r="U227" s="119"/>
      <c r="V227" s="119"/>
      <c r="W227" s="171"/>
      <c r="X227" s="42">
        <v>188</v>
      </c>
      <c r="Y227" s="78" t="s">
        <v>310</v>
      </c>
      <c r="Z227" s="45">
        <v>3054</v>
      </c>
      <c r="AA227" s="45">
        <v>5554</v>
      </c>
      <c r="AB227" s="45">
        <v>8068</v>
      </c>
      <c r="AC227" s="45">
        <v>11018</v>
      </c>
      <c r="AD227" s="45"/>
      <c r="AE227" s="45"/>
      <c r="AF227" s="45">
        <v>3525</v>
      </c>
      <c r="AG227" s="45">
        <v>9790</v>
      </c>
      <c r="AH227" s="45"/>
      <c r="AI227" s="45">
        <v>1250</v>
      </c>
      <c r="AJ227" s="45">
        <f t="shared" si="30"/>
        <v>1250</v>
      </c>
      <c r="AK227" s="45">
        <v>2790</v>
      </c>
      <c r="AL227" s="45">
        <f t="shared" si="26"/>
        <v>4040</v>
      </c>
      <c r="AM227" s="45"/>
      <c r="AN227" s="45">
        <f t="shared" si="27"/>
        <v>4040</v>
      </c>
      <c r="AO227" s="45"/>
      <c r="AP227" s="119" t="str">
        <f t="shared" si="28"/>
        <v xml:space="preserve"> </v>
      </c>
      <c r="AQ227" s="119"/>
      <c r="AR227" s="119"/>
      <c r="AS227" s="119"/>
      <c r="AT227" s="179"/>
    </row>
    <row r="228" spans="1:46" ht="14.25" customHeight="1">
      <c r="A228" s="42">
        <v>189</v>
      </c>
      <c r="B228" s="182" t="s">
        <v>312</v>
      </c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 t="str">
        <f t="shared" si="29"/>
        <v/>
      </c>
      <c r="N228" s="96"/>
      <c r="O228" s="45" t="str">
        <f t="shared" si="24"/>
        <v xml:space="preserve"> </v>
      </c>
      <c r="P228" s="96"/>
      <c r="Q228" s="45" t="str">
        <f t="shared" si="24"/>
        <v xml:space="preserve"> </v>
      </c>
      <c r="R228" s="45"/>
      <c r="S228" s="119" t="str">
        <f t="shared" si="25"/>
        <v xml:space="preserve"> </v>
      </c>
      <c r="T228" s="119"/>
      <c r="U228" s="119"/>
      <c r="V228" s="119"/>
      <c r="W228" s="171"/>
      <c r="X228" s="42">
        <v>189</v>
      </c>
      <c r="Y228" s="179" t="s">
        <v>312</v>
      </c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 t="str">
        <f t="shared" si="30"/>
        <v/>
      </c>
      <c r="AK228" s="96"/>
      <c r="AL228" s="45" t="str">
        <f t="shared" si="26"/>
        <v xml:space="preserve"> </v>
      </c>
      <c r="AM228" s="96"/>
      <c r="AN228" s="45" t="str">
        <f t="shared" si="27"/>
        <v xml:space="preserve"> </v>
      </c>
      <c r="AO228" s="45"/>
      <c r="AP228" s="119" t="str">
        <f t="shared" si="28"/>
        <v xml:space="preserve"> </v>
      </c>
      <c r="AQ228" s="119"/>
      <c r="AR228" s="119"/>
      <c r="AS228" s="119"/>
      <c r="AT228" s="179"/>
    </row>
    <row r="229" spans="1:46" ht="14.25" customHeight="1">
      <c r="A229" s="42">
        <v>190</v>
      </c>
      <c r="B229" s="182" t="s">
        <v>333</v>
      </c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 t="str">
        <f t="shared" si="29"/>
        <v/>
      </c>
      <c r="N229" s="96"/>
      <c r="O229" s="45" t="str">
        <f t="shared" si="24"/>
        <v xml:space="preserve"> </v>
      </c>
      <c r="P229" s="96"/>
      <c r="Q229" s="45" t="str">
        <f t="shared" si="24"/>
        <v xml:space="preserve"> </v>
      </c>
      <c r="R229" s="45"/>
      <c r="S229" s="119" t="str">
        <f t="shared" si="25"/>
        <v xml:space="preserve"> </v>
      </c>
      <c r="T229" s="119"/>
      <c r="U229" s="119"/>
      <c r="V229" s="119"/>
      <c r="W229" s="171"/>
      <c r="X229" s="42">
        <v>190</v>
      </c>
      <c r="Y229" s="179" t="s">
        <v>333</v>
      </c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 t="str">
        <f t="shared" si="30"/>
        <v/>
      </c>
      <c r="AK229" s="96"/>
      <c r="AL229" s="45" t="str">
        <f t="shared" si="26"/>
        <v xml:space="preserve"> </v>
      </c>
      <c r="AM229" s="96"/>
      <c r="AN229" s="45" t="str">
        <f t="shared" si="27"/>
        <v xml:space="preserve"> </v>
      </c>
      <c r="AO229" s="45"/>
      <c r="AP229" s="119" t="str">
        <f t="shared" si="28"/>
        <v xml:space="preserve"> </v>
      </c>
      <c r="AQ229" s="119"/>
      <c r="AR229" s="119"/>
      <c r="AS229" s="119"/>
      <c r="AT229" s="179"/>
    </row>
    <row r="230" spans="1:46" ht="14.25" customHeight="1">
      <c r="A230" s="42">
        <v>191</v>
      </c>
      <c r="B230" s="182" t="s">
        <v>313</v>
      </c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 t="str">
        <f t="shared" si="29"/>
        <v/>
      </c>
      <c r="N230" s="96"/>
      <c r="O230" s="45" t="str">
        <f t="shared" si="24"/>
        <v xml:space="preserve"> </v>
      </c>
      <c r="P230" s="96"/>
      <c r="Q230" s="45" t="str">
        <f t="shared" si="24"/>
        <v xml:space="preserve"> </v>
      </c>
      <c r="R230" s="45"/>
      <c r="S230" s="119" t="str">
        <f t="shared" si="25"/>
        <v xml:space="preserve"> </v>
      </c>
      <c r="T230" s="119"/>
      <c r="U230" s="119"/>
      <c r="V230" s="119"/>
      <c r="W230" s="171"/>
      <c r="X230" s="42">
        <v>191</v>
      </c>
      <c r="Y230" s="179" t="s">
        <v>313</v>
      </c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 t="str">
        <f t="shared" si="30"/>
        <v/>
      </c>
      <c r="AK230" s="96"/>
      <c r="AL230" s="45" t="str">
        <f t="shared" si="26"/>
        <v xml:space="preserve"> </v>
      </c>
      <c r="AM230" s="96"/>
      <c r="AN230" s="45" t="str">
        <f t="shared" si="27"/>
        <v xml:space="preserve"> </v>
      </c>
      <c r="AO230" s="45"/>
      <c r="AP230" s="119" t="str">
        <f t="shared" si="28"/>
        <v xml:space="preserve"> </v>
      </c>
      <c r="AQ230" s="119"/>
      <c r="AR230" s="119"/>
      <c r="AS230" s="119"/>
      <c r="AT230" s="179"/>
    </row>
    <row r="231" spans="1:46" ht="14.25" customHeight="1">
      <c r="A231" s="42">
        <v>192</v>
      </c>
      <c r="B231" s="43" t="s">
        <v>315</v>
      </c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 t="str">
        <f t="shared" si="29"/>
        <v/>
      </c>
      <c r="N231" s="45"/>
      <c r="O231" s="45" t="str">
        <f t="shared" si="24"/>
        <v xml:space="preserve"> </v>
      </c>
      <c r="P231" s="45"/>
      <c r="Q231" s="45" t="str">
        <f t="shared" si="24"/>
        <v xml:space="preserve"> </v>
      </c>
      <c r="R231" s="45"/>
      <c r="S231" s="119" t="str">
        <f t="shared" si="25"/>
        <v xml:space="preserve"> </v>
      </c>
      <c r="T231" s="119"/>
      <c r="U231" s="119"/>
      <c r="V231" s="119"/>
      <c r="W231" s="171"/>
      <c r="X231" s="42">
        <v>192</v>
      </c>
      <c r="Y231" s="78" t="s">
        <v>315</v>
      </c>
      <c r="Z231" s="45">
        <v>2989340</v>
      </c>
      <c r="AA231" s="45">
        <v>8589770</v>
      </c>
      <c r="AB231" s="45">
        <v>18047707.000000004</v>
      </c>
      <c r="AC231" s="45">
        <v>21659636.999999996</v>
      </c>
      <c r="AD231" s="45">
        <v>1700197</v>
      </c>
      <c r="AE231" s="45">
        <v>4260369.9999999991</v>
      </c>
      <c r="AF231" s="45">
        <v>6454470.0000000019</v>
      </c>
      <c r="AG231" s="45">
        <v>16971622.999999996</v>
      </c>
      <c r="AH231" s="45">
        <v>7789819</v>
      </c>
      <c r="AI231" s="45">
        <v>6958804.0000000019</v>
      </c>
      <c r="AJ231" s="45">
        <f t="shared" si="30"/>
        <v>14748623.000000002</v>
      </c>
      <c r="AK231" s="45">
        <v>5851312.0000000009</v>
      </c>
      <c r="AL231" s="45">
        <f t="shared" si="26"/>
        <v>20599935.000000004</v>
      </c>
      <c r="AM231" s="45">
        <v>4549198</v>
      </c>
      <c r="AN231" s="45">
        <f t="shared" si="27"/>
        <v>25149133.000000004</v>
      </c>
      <c r="AO231" s="45">
        <v>9298490</v>
      </c>
      <c r="AP231" s="119">
        <f t="shared" si="28"/>
        <v>19.367215079066668</v>
      </c>
      <c r="AQ231" s="119"/>
      <c r="AR231" s="119"/>
      <c r="AS231" s="119"/>
      <c r="AT231" s="179"/>
    </row>
    <row r="232" spans="1:46" ht="14.25" customHeight="1">
      <c r="A232" s="42">
        <v>193</v>
      </c>
      <c r="B232" s="43" t="s">
        <v>317</v>
      </c>
      <c r="C232" s="45">
        <v>720992</v>
      </c>
      <c r="D232" s="45">
        <v>2470218</v>
      </c>
      <c r="E232" s="45">
        <v>4156991</v>
      </c>
      <c r="F232" s="45">
        <v>5983109</v>
      </c>
      <c r="G232" s="45">
        <v>276405</v>
      </c>
      <c r="H232" s="45">
        <v>277507</v>
      </c>
      <c r="I232" s="45">
        <v>290875</v>
      </c>
      <c r="J232" s="45">
        <v>318689</v>
      </c>
      <c r="K232" s="45">
        <v>1044474</v>
      </c>
      <c r="L232" s="45">
        <v>6445352</v>
      </c>
      <c r="M232" s="45">
        <f t="shared" si="29"/>
        <v>7489826</v>
      </c>
      <c r="N232" s="45">
        <v>3416270</v>
      </c>
      <c r="O232" s="45">
        <f>IF(SUM(M232:N232)=0, " ",SUM(M232:N232))</f>
        <v>10906096</v>
      </c>
      <c r="P232" s="45">
        <v>5113836</v>
      </c>
      <c r="Q232" s="45">
        <f>IF(SUM(O232:P232)=0, " ",SUM(O232:P232))</f>
        <v>16019932</v>
      </c>
      <c r="R232" s="45">
        <v>3445902</v>
      </c>
      <c r="S232" s="119">
        <f>IFERROR(R232/K232*100-100," ")</f>
        <v>229.91745127212357</v>
      </c>
      <c r="T232" s="119"/>
      <c r="U232" s="119"/>
      <c r="V232" s="119"/>
      <c r="W232" s="171"/>
      <c r="X232" s="42">
        <v>193</v>
      </c>
      <c r="Y232" s="78" t="s">
        <v>317</v>
      </c>
      <c r="Z232" s="45">
        <v>4969</v>
      </c>
      <c r="AA232" s="45">
        <v>14788</v>
      </c>
      <c r="AB232" s="45">
        <v>36047</v>
      </c>
      <c r="AC232" s="45">
        <v>40119</v>
      </c>
      <c r="AD232" s="45">
        <v>46530</v>
      </c>
      <c r="AE232" s="45">
        <v>136188</v>
      </c>
      <c r="AF232" s="45">
        <v>389680.00000000006</v>
      </c>
      <c r="AG232" s="45">
        <v>692038.99999999988</v>
      </c>
      <c r="AH232" s="45">
        <v>143113</v>
      </c>
      <c r="AI232" s="45">
        <v>286650</v>
      </c>
      <c r="AJ232" s="45">
        <f t="shared" si="30"/>
        <v>429763</v>
      </c>
      <c r="AK232" s="45">
        <v>435715</v>
      </c>
      <c r="AL232" s="45">
        <f>IF(SUM(AJ232:AK232)=0, " ",SUM(AJ232:AK232))</f>
        <v>865478</v>
      </c>
      <c r="AM232" s="45">
        <v>292836</v>
      </c>
      <c r="AN232" s="45">
        <f>IF(SUM(AL232:AM232)=0, " ",SUM(AL232:AM232))</f>
        <v>1158314</v>
      </c>
      <c r="AO232" s="45">
        <v>89686</v>
      </c>
      <c r="AP232" s="119">
        <f>IFERROR(AO232/AH232*100-100," ")</f>
        <v>-37.332038319370007</v>
      </c>
      <c r="AQ232" s="119"/>
      <c r="AR232" s="119"/>
      <c r="AS232" s="119"/>
      <c r="AT232" s="179"/>
    </row>
    <row r="233" spans="1:46" ht="14.25" customHeight="1">
      <c r="A233" s="175"/>
      <c r="B233" s="183" t="s">
        <v>335</v>
      </c>
      <c r="C233" s="180">
        <f t="shared" ref="C233:K233" si="31">SUM(C39:C232)</f>
        <v>723977973</v>
      </c>
      <c r="D233" s="180">
        <f t="shared" si="31"/>
        <v>1382350182.0000002</v>
      </c>
      <c r="E233" s="180">
        <f t="shared" si="31"/>
        <v>2160637129</v>
      </c>
      <c r="F233" s="180">
        <f t="shared" si="31"/>
        <v>2785865779.9999995</v>
      </c>
      <c r="G233" s="180">
        <f t="shared" si="31"/>
        <v>752056378</v>
      </c>
      <c r="H233" s="180">
        <f t="shared" si="31"/>
        <v>1411023267.0000005</v>
      </c>
      <c r="I233" s="180">
        <f t="shared" si="31"/>
        <v>2081812194.0000005</v>
      </c>
      <c r="J233" s="180">
        <f t="shared" si="31"/>
        <v>2671996311.000001</v>
      </c>
      <c r="K233" s="180">
        <f t="shared" si="31"/>
        <v>621146358.99999988</v>
      </c>
      <c r="L233" s="180">
        <f t="shared" ref="L233:R233" si="32">SUM(L39:L232)</f>
        <v>447148069</v>
      </c>
      <c r="M233" s="180">
        <f t="shared" si="32"/>
        <v>1068294428</v>
      </c>
      <c r="N233" s="180">
        <f t="shared" si="32"/>
        <v>567186448.99999988</v>
      </c>
      <c r="O233" s="180">
        <f t="shared" si="32"/>
        <v>1635480877</v>
      </c>
      <c r="P233" s="180">
        <f t="shared" si="32"/>
        <v>447101506.00000006</v>
      </c>
      <c r="Q233" s="180">
        <f t="shared" si="32"/>
        <v>2082582383</v>
      </c>
      <c r="R233" s="180">
        <f t="shared" si="32"/>
        <v>465222232</v>
      </c>
      <c r="S233" s="211">
        <f>IFERROR(R233/K233*100-100," ")</f>
        <v>-25.10263881302086</v>
      </c>
      <c r="T233" s="211"/>
      <c r="U233" s="211"/>
      <c r="V233" s="211"/>
      <c r="X233" s="173"/>
      <c r="Y233" s="174" t="s">
        <v>335</v>
      </c>
      <c r="Z233" s="180">
        <f t="shared" ref="Z233:AG233" si="33">SUM(Z39:Z232)</f>
        <v>424528057.99999994</v>
      </c>
      <c r="AA233" s="180">
        <f t="shared" si="33"/>
        <v>870127276.99999988</v>
      </c>
      <c r="AB233" s="180">
        <f t="shared" si="33"/>
        <v>1313989542.9999998</v>
      </c>
      <c r="AC233" s="180">
        <f t="shared" si="33"/>
        <v>1802321204.9999995</v>
      </c>
      <c r="AD233" s="180">
        <f t="shared" si="33"/>
        <v>412915543.99999994</v>
      </c>
      <c r="AE233" s="180">
        <f t="shared" si="33"/>
        <v>860227898.99999952</v>
      </c>
      <c r="AF233" s="180">
        <f t="shared" si="33"/>
        <v>1370008087.9999986</v>
      </c>
      <c r="AG233" s="180">
        <f t="shared" si="33"/>
        <v>1908560319.9999983</v>
      </c>
      <c r="AH233" s="180">
        <f t="shared" ref="AH233:AO233" si="34">SUM(AH39:AH232)</f>
        <v>369168378</v>
      </c>
      <c r="AI233" s="180">
        <f t="shared" si="34"/>
        <v>480646874.99999988</v>
      </c>
      <c r="AJ233" s="180">
        <f t="shared" si="34"/>
        <v>849815253</v>
      </c>
      <c r="AK233" s="180">
        <f t="shared" si="34"/>
        <v>440991939.99999988</v>
      </c>
      <c r="AL233" s="180">
        <f t="shared" si="34"/>
        <v>1290807192.9999998</v>
      </c>
      <c r="AM233" s="180">
        <f t="shared" si="34"/>
        <v>474020219</v>
      </c>
      <c r="AN233" s="180">
        <f t="shared" si="34"/>
        <v>1764827412</v>
      </c>
      <c r="AO233" s="180">
        <f t="shared" si="34"/>
        <v>416210209</v>
      </c>
      <c r="AP233" s="184">
        <f>IFERROR(AO233/AH233*100-100," ")</f>
        <v>12.742649100893459</v>
      </c>
      <c r="AQ233" s="184"/>
      <c r="AR233" s="184"/>
      <c r="AS233" s="184"/>
    </row>
    <row r="234" spans="1:46" ht="14.25" customHeight="1">
      <c r="I234" s="131"/>
      <c r="AF234" s="132"/>
      <c r="AG234" s="132"/>
      <c r="AH234" s="132"/>
    </row>
    <row r="235" spans="1:46" ht="14.25" customHeight="1">
      <c r="A235" s="31" t="s">
        <v>45</v>
      </c>
      <c r="I235" s="131"/>
      <c r="AF235" s="132"/>
      <c r="AG235" s="132"/>
      <c r="AH235" s="132"/>
    </row>
    <row r="236" spans="1:46" ht="14.25" customHeight="1">
      <c r="I236" s="131"/>
    </row>
    <row r="237" spans="1:46" ht="14.25" customHeight="1">
      <c r="I237" s="131"/>
    </row>
    <row r="238" spans="1:46" ht="14.25" customHeight="1"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  <c r="AA238" s="134"/>
      <c r="AB238" s="134"/>
      <c r="AC238" s="134"/>
      <c r="AD238" s="134"/>
      <c r="AE238" s="134"/>
      <c r="AF238" s="134"/>
      <c r="AG238" s="134"/>
      <c r="AH238" s="134"/>
      <c r="AI238" s="134"/>
      <c r="AJ238" s="134"/>
      <c r="AK238" s="134"/>
      <c r="AL238" s="134"/>
      <c r="AM238" s="134"/>
      <c r="AN238" s="134"/>
      <c r="AO238" s="134"/>
    </row>
    <row r="239" spans="1:46" ht="14.25" customHeight="1">
      <c r="I239" s="131"/>
    </row>
    <row r="240" spans="1:46" ht="14.25" customHeight="1">
      <c r="I240" s="131"/>
    </row>
    <row r="241" spans="9:9" ht="14.25" customHeight="1">
      <c r="I241" s="131"/>
    </row>
    <row r="242" spans="9:9" ht="14.25" customHeight="1">
      <c r="I242" s="131"/>
    </row>
    <row r="243" spans="9:9" ht="14.25" customHeight="1">
      <c r="I243" s="131"/>
    </row>
    <row r="244" spans="9:9" ht="14.25" customHeight="1">
      <c r="I244" s="131"/>
    </row>
    <row r="245" spans="9:9" ht="14.25" customHeight="1">
      <c r="I245" s="131"/>
    </row>
    <row r="246" spans="9:9" ht="14.25" customHeight="1">
      <c r="I246" s="131"/>
    </row>
    <row r="247" spans="9:9" ht="14.25" customHeight="1">
      <c r="I247" s="131"/>
    </row>
    <row r="248" spans="9:9" ht="14.25" customHeight="1">
      <c r="I248" s="131"/>
    </row>
  </sheetData>
  <mergeCells count="12">
    <mergeCell ref="A37:A38"/>
    <mergeCell ref="B37:B38"/>
    <mergeCell ref="X37:X38"/>
    <mergeCell ref="Y37:Y38"/>
    <mergeCell ref="C37:V37"/>
    <mergeCell ref="Z37:AS37"/>
    <mergeCell ref="A4:A5"/>
    <mergeCell ref="B4:B5"/>
    <mergeCell ref="X4:X5"/>
    <mergeCell ref="Y4:Y5"/>
    <mergeCell ref="C4:V4"/>
    <mergeCell ref="Z4:AS4"/>
  </mergeCells>
  <phoneticPr fontId="23" type="noConversion"/>
  <hyperlinks>
    <hyperlink ref="AE1" location="'Indice tavole'!A1" display="torna all'indice "/>
  </hyperlinks>
  <pageMargins left="0.70866141732283472" right="0.70866141732283472" top="0.74803149606299213" bottom="0.74803149606299213" header="0.31496062992125984" footer="0.31496062992125984"/>
  <pageSetup paperSize="9" scale="59" orientation="portrait" r:id="rId1"/>
  <ignoredErrors>
    <ignoredError sqref="AJ6:AJ34 M7:M34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AS127"/>
  <sheetViews>
    <sheetView zoomScale="70" zoomScaleNormal="70" workbookViewId="0"/>
  </sheetViews>
  <sheetFormatPr defaultColWidth="11.7109375" defaultRowHeight="16.5" customHeight="1"/>
  <cols>
    <col min="1" max="1" width="6" style="41" customWidth="1"/>
    <col min="2" max="2" width="44" style="41" customWidth="1"/>
    <col min="3" max="3" width="17.42578125" style="41" hidden="1" customWidth="1"/>
    <col min="4" max="4" width="17.42578125" style="51" hidden="1" customWidth="1"/>
    <col min="5" max="5" width="16.140625" style="51" hidden="1" customWidth="1"/>
    <col min="6" max="6" width="16.140625" style="52" hidden="1" customWidth="1"/>
    <col min="7" max="8" width="16.140625" style="41" bestFit="1" customWidth="1"/>
    <col min="9" max="11" width="16.7109375" style="41" customWidth="1"/>
    <col min="12" max="12" width="16.7109375" style="41" hidden="1" customWidth="1"/>
    <col min="13" max="13" width="16.7109375" style="41" customWidth="1"/>
    <col min="14" max="14" width="16.7109375" style="41" hidden="1" customWidth="1"/>
    <col min="15" max="15" width="16.7109375" style="41" customWidth="1"/>
    <col min="16" max="16" width="16.7109375" style="41" hidden="1" customWidth="1"/>
    <col min="17" max="18" width="16.7109375" style="41" customWidth="1"/>
    <col min="19" max="22" width="10.85546875" style="41" customWidth="1"/>
    <col min="23" max="23" width="6" style="75" customWidth="1"/>
    <col min="24" max="24" width="9.140625" style="41" customWidth="1"/>
    <col min="25" max="25" width="30.28515625" style="41" customWidth="1"/>
    <col min="26" max="26" width="16.140625" style="41" hidden="1" customWidth="1"/>
    <col min="27" max="29" width="17.42578125" style="41" hidden="1" customWidth="1"/>
    <col min="30" max="32" width="16.140625" style="41" customWidth="1"/>
    <col min="33" max="34" width="15.7109375" style="41" customWidth="1"/>
    <col min="35" max="35" width="15.7109375" style="41" hidden="1" customWidth="1"/>
    <col min="36" max="36" width="15.7109375" style="41" customWidth="1"/>
    <col min="37" max="37" width="15.7109375" style="41" hidden="1" customWidth="1"/>
    <col min="38" max="38" width="15.7109375" style="41" customWidth="1"/>
    <col min="39" max="39" width="15.7109375" style="41" hidden="1" customWidth="1"/>
    <col min="40" max="41" width="15.7109375" style="41" customWidth="1"/>
    <col min="42" max="211" width="9.140625" style="41" customWidth="1"/>
    <col min="212" max="212" width="11.42578125" style="41" customWidth="1"/>
    <col min="213" max="213" width="85" style="41" bestFit="1" customWidth="1"/>
    <col min="214" max="16384" width="11.7109375" style="41"/>
  </cols>
  <sheetData>
    <row r="1" spans="1:45" s="31" customFormat="1" ht="16.5" customHeight="1">
      <c r="A1" s="53" t="str">
        <f>'Indice tavole'!C26</f>
        <v>Merci per valore delle importazioni ed esportazioni per provincia. Anni 2017-2020. Valori in milioni di euro e variazioni percentuali rispetto all'anno precedente</v>
      </c>
      <c r="B1" s="26"/>
      <c r="D1" s="32"/>
      <c r="E1" s="32"/>
      <c r="F1" s="33"/>
      <c r="H1" s="62" t="s">
        <v>111</v>
      </c>
      <c r="W1" s="107"/>
    </row>
    <row r="2" spans="1:45" s="31" customFormat="1" ht="16.5" customHeight="1">
      <c r="A2" s="53"/>
      <c r="B2" s="26"/>
      <c r="D2" s="32"/>
      <c r="E2" s="32"/>
      <c r="F2" s="33"/>
      <c r="W2" s="107"/>
    </row>
    <row r="3" spans="1:45" s="31" customFormat="1" ht="16.5" customHeight="1">
      <c r="A3" s="71" t="s">
        <v>87</v>
      </c>
      <c r="B3" s="72"/>
      <c r="D3" s="32"/>
      <c r="E3" s="32"/>
      <c r="F3" s="33"/>
      <c r="W3" s="107"/>
    </row>
    <row r="4" spans="1:45" s="31" customFormat="1" ht="16.5" customHeight="1">
      <c r="A4" s="239" t="s">
        <v>337</v>
      </c>
      <c r="B4" s="231" t="s">
        <v>85</v>
      </c>
      <c r="C4" s="252" t="s">
        <v>579</v>
      </c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4"/>
      <c r="W4" s="87"/>
      <c r="X4" s="239" t="s">
        <v>339</v>
      </c>
      <c r="Y4" s="231" t="s">
        <v>85</v>
      </c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4"/>
    </row>
    <row r="5" spans="1:45" s="31" customFormat="1" ht="54.75" customHeight="1">
      <c r="A5" s="232"/>
      <c r="B5" s="232"/>
      <c r="C5" s="73" t="s">
        <v>116</v>
      </c>
      <c r="D5" s="73" t="s">
        <v>117</v>
      </c>
      <c r="E5" s="73" t="s">
        <v>118</v>
      </c>
      <c r="F5" s="73" t="s">
        <v>119</v>
      </c>
      <c r="G5" s="73" t="s">
        <v>319</v>
      </c>
      <c r="H5" s="73" t="s">
        <v>320</v>
      </c>
      <c r="I5" s="73" t="s">
        <v>321</v>
      </c>
      <c r="J5" s="73" t="s">
        <v>568</v>
      </c>
      <c r="K5" s="73" t="s">
        <v>569</v>
      </c>
      <c r="L5" s="73" t="s">
        <v>571</v>
      </c>
      <c r="M5" s="73" t="s">
        <v>570</v>
      </c>
      <c r="N5" s="73" t="s">
        <v>580</v>
      </c>
      <c r="O5" s="73" t="s">
        <v>581</v>
      </c>
      <c r="P5" s="73" t="s">
        <v>596</v>
      </c>
      <c r="Q5" s="73" t="s">
        <v>597</v>
      </c>
      <c r="R5" s="73" t="s">
        <v>607</v>
      </c>
      <c r="S5" s="209" t="s">
        <v>120</v>
      </c>
      <c r="T5" s="209" t="s">
        <v>121</v>
      </c>
      <c r="U5" s="209" t="s">
        <v>582</v>
      </c>
      <c r="V5" s="209" t="s">
        <v>598</v>
      </c>
      <c r="W5" s="104"/>
      <c r="X5" s="232"/>
      <c r="Y5" s="247"/>
      <c r="Z5" s="73" t="s">
        <v>116</v>
      </c>
      <c r="AA5" s="73" t="s">
        <v>117</v>
      </c>
      <c r="AB5" s="73" t="s">
        <v>118</v>
      </c>
      <c r="AC5" s="73" t="s">
        <v>119</v>
      </c>
      <c r="AD5" s="73" t="s">
        <v>319</v>
      </c>
      <c r="AE5" s="73" t="s">
        <v>320</v>
      </c>
      <c r="AF5" s="73" t="s">
        <v>321</v>
      </c>
      <c r="AG5" s="73" t="s">
        <v>568</v>
      </c>
      <c r="AH5" s="73" t="s">
        <v>569</v>
      </c>
      <c r="AI5" s="73" t="s">
        <v>571</v>
      </c>
      <c r="AJ5" s="73" t="s">
        <v>570</v>
      </c>
      <c r="AK5" s="56" t="s">
        <v>580</v>
      </c>
      <c r="AL5" s="73" t="s">
        <v>581</v>
      </c>
      <c r="AM5" s="73" t="s">
        <v>596</v>
      </c>
      <c r="AN5" s="73" t="s">
        <v>597</v>
      </c>
      <c r="AO5" s="73" t="s">
        <v>607</v>
      </c>
      <c r="AP5" s="64" t="s">
        <v>120</v>
      </c>
      <c r="AQ5" s="64" t="s">
        <v>121</v>
      </c>
      <c r="AR5" s="64" t="s">
        <v>582</v>
      </c>
      <c r="AS5" s="64" t="s">
        <v>598</v>
      </c>
    </row>
    <row r="6" spans="1:45" ht="16.5" customHeight="1">
      <c r="A6" s="212" t="s">
        <v>340</v>
      </c>
      <c r="B6" s="102" t="s">
        <v>355</v>
      </c>
      <c r="C6" s="108">
        <v>22919884</v>
      </c>
      <c r="D6" s="108">
        <v>57501607</v>
      </c>
      <c r="E6" s="108">
        <v>78872786</v>
      </c>
      <c r="F6" s="108">
        <v>130398295.00000009</v>
      </c>
      <c r="G6" s="108">
        <v>33241533</v>
      </c>
      <c r="H6" s="108">
        <v>69365696.000000045</v>
      </c>
      <c r="I6" s="108">
        <v>103687201</v>
      </c>
      <c r="J6" s="108">
        <v>136757648.00000003</v>
      </c>
      <c r="K6" s="108">
        <v>44219564.999999985</v>
      </c>
      <c r="L6" s="108">
        <v>22750199.000000007</v>
      </c>
      <c r="M6" s="108">
        <f>IF(SUM(L6,K6)=0,"",SUM(L6,K6))</f>
        <v>66969763.999999993</v>
      </c>
      <c r="N6" s="108">
        <v>30876783.999999996</v>
      </c>
      <c r="O6" s="108">
        <f>IF(SUM(M6:N6)=0," ",SUM(M6:N6))</f>
        <v>97846547.999999985</v>
      </c>
      <c r="P6" s="108">
        <v>32169283.000000037</v>
      </c>
      <c r="Q6" s="108">
        <f>IF(SUM(O6:P6)=0," ",SUM(O6:P6))</f>
        <v>130015831.00000003</v>
      </c>
      <c r="R6" s="108">
        <v>28202874</v>
      </c>
      <c r="S6" s="119">
        <f>IFERROR(R6/K6*100-100," ")</f>
        <v>-36.22082442466359</v>
      </c>
      <c r="T6" s="119"/>
      <c r="U6" s="119"/>
      <c r="V6" s="119"/>
      <c r="W6" s="37"/>
      <c r="X6" s="212" t="s">
        <v>340</v>
      </c>
      <c r="Y6" s="102" t="s">
        <v>355</v>
      </c>
      <c r="Z6" s="109">
        <v>8816403</v>
      </c>
      <c r="AA6" s="110">
        <v>18696820</v>
      </c>
      <c r="AB6" s="109">
        <v>24504212</v>
      </c>
      <c r="AC6" s="108">
        <v>30715215.000000004</v>
      </c>
      <c r="AD6" s="108">
        <v>7511808</v>
      </c>
      <c r="AE6" s="108">
        <v>21178841.999999996</v>
      </c>
      <c r="AF6" s="108">
        <v>27209680.000000007</v>
      </c>
      <c r="AG6" s="108">
        <v>34175634</v>
      </c>
      <c r="AH6" s="108">
        <v>8457514.0000000037</v>
      </c>
      <c r="AI6" s="108">
        <v>12556210</v>
      </c>
      <c r="AJ6" s="108">
        <f>IF(SUM(AI6,AH6)=0,"",SUM(AI6,AH6))</f>
        <v>21013724.000000004</v>
      </c>
      <c r="AK6" s="108">
        <v>6389219.9999999981</v>
      </c>
      <c r="AL6" s="108">
        <f>IF(SUM(AJ6:AK6)=0," ",SUM(AJ6:AK6))</f>
        <v>27402944</v>
      </c>
      <c r="AM6" s="108">
        <v>8455772.9999999963</v>
      </c>
      <c r="AN6" s="108">
        <f>IF(SUM(AL6:AM6)=0," ",SUM(AL6:AM6))</f>
        <v>35858717</v>
      </c>
      <c r="AO6" s="108">
        <v>10535160</v>
      </c>
      <c r="AP6" s="119">
        <f>IFERROR(AO6/AH6*100-100," ")</f>
        <v>24.565682066857903</v>
      </c>
      <c r="AQ6" s="119"/>
      <c r="AR6" s="119"/>
      <c r="AS6" s="119"/>
    </row>
    <row r="7" spans="1:45" ht="16.5" customHeight="1">
      <c r="A7" s="212" t="s">
        <v>341</v>
      </c>
      <c r="B7" s="13" t="s">
        <v>356</v>
      </c>
      <c r="C7" s="108">
        <v>4584917</v>
      </c>
      <c r="D7" s="108">
        <v>9358867</v>
      </c>
      <c r="E7" s="108">
        <v>12582657</v>
      </c>
      <c r="F7" s="108">
        <v>16282313.999999998</v>
      </c>
      <c r="G7" s="108">
        <v>3723374</v>
      </c>
      <c r="H7" s="108">
        <v>8718943.9999999981</v>
      </c>
      <c r="I7" s="108">
        <v>13246628.999999996</v>
      </c>
      <c r="J7" s="108">
        <v>16813822.999999996</v>
      </c>
      <c r="K7" s="108">
        <v>2765891.9999999986</v>
      </c>
      <c r="L7" s="108">
        <v>2474863</v>
      </c>
      <c r="M7" s="108">
        <f t="shared" ref="M7:M70" si="0">IF(SUM(L7,K7)=0,"",SUM(L7,K7))</f>
        <v>5240754.9999999981</v>
      </c>
      <c r="N7" s="108">
        <v>2542770.9999999995</v>
      </c>
      <c r="O7" s="108">
        <f t="shared" ref="O7:Q70" si="1">IF(SUM(M7:N7)=0," ",SUM(M7:N7))</f>
        <v>7783525.9999999981</v>
      </c>
      <c r="P7" s="108">
        <v>2513822.0000000014</v>
      </c>
      <c r="Q7" s="108">
        <f t="shared" si="1"/>
        <v>10297348</v>
      </c>
      <c r="R7" s="108">
        <v>2460475</v>
      </c>
      <c r="S7" s="119">
        <f t="shared" ref="S7:S70" si="2">IFERROR(R7/K7*100-100," ")</f>
        <v>-11.04226050764089</v>
      </c>
      <c r="T7" s="119"/>
      <c r="U7" s="119"/>
      <c r="V7" s="119"/>
      <c r="W7" s="44"/>
      <c r="X7" s="212" t="s">
        <v>341</v>
      </c>
      <c r="Y7" s="13" t="s">
        <v>356</v>
      </c>
      <c r="Z7" s="108">
        <v>593616</v>
      </c>
      <c r="AA7" s="111">
        <v>1376757</v>
      </c>
      <c r="AB7" s="108">
        <v>1710763</v>
      </c>
      <c r="AC7" s="108">
        <v>2292438.9999999986</v>
      </c>
      <c r="AD7" s="108">
        <v>402942</v>
      </c>
      <c r="AE7" s="108">
        <v>585620.99999999977</v>
      </c>
      <c r="AF7" s="108">
        <v>818292.00000000012</v>
      </c>
      <c r="AG7" s="108">
        <v>1270899.9999999995</v>
      </c>
      <c r="AH7" s="108">
        <v>211343.99999999991</v>
      </c>
      <c r="AI7" s="108">
        <v>304905.00000000006</v>
      </c>
      <c r="AJ7" s="108">
        <f t="shared" ref="AJ7:AJ70" si="3">IF(SUM(AI7,AH7)=0,"",SUM(AI7,AH7))</f>
        <v>516249</v>
      </c>
      <c r="AK7" s="108">
        <v>514279.99999999988</v>
      </c>
      <c r="AL7" s="108">
        <f t="shared" ref="AL7:AL70" si="4">IF(SUM(AJ7:AK7)=0," ",SUM(AJ7:AK7))</f>
        <v>1030528.9999999999</v>
      </c>
      <c r="AM7" s="108">
        <v>401097</v>
      </c>
      <c r="AN7" s="108">
        <f t="shared" ref="AN7:AN70" si="5">IF(SUM(AL7:AM7)=0," ",SUM(AL7:AM7))</f>
        <v>1431626</v>
      </c>
      <c r="AO7" s="108">
        <v>354516</v>
      </c>
      <c r="AP7" s="119">
        <f t="shared" ref="AP7:AP70" si="6">IFERROR(AO7/AH7*100-100," ")</f>
        <v>67.743583920054562</v>
      </c>
      <c r="AQ7" s="119"/>
      <c r="AR7" s="119"/>
      <c r="AS7" s="119"/>
    </row>
    <row r="8" spans="1:45" ht="16.5" customHeight="1">
      <c r="A8" s="212" t="s">
        <v>342</v>
      </c>
      <c r="B8" s="13" t="s">
        <v>357</v>
      </c>
      <c r="C8" s="108">
        <v>673721</v>
      </c>
      <c r="D8" s="108">
        <v>1231080</v>
      </c>
      <c r="E8" s="108">
        <v>2008478</v>
      </c>
      <c r="F8" s="108">
        <v>2559511.0000000005</v>
      </c>
      <c r="G8" s="108">
        <v>578741</v>
      </c>
      <c r="H8" s="108">
        <v>1199522</v>
      </c>
      <c r="I8" s="108">
        <v>1726539</v>
      </c>
      <c r="J8" s="108">
        <v>2370509.9999999995</v>
      </c>
      <c r="K8" s="108">
        <v>662833.99999999988</v>
      </c>
      <c r="L8" s="108">
        <v>600382.00000000012</v>
      </c>
      <c r="M8" s="108">
        <f t="shared" si="0"/>
        <v>1263216</v>
      </c>
      <c r="N8" s="108">
        <v>513568</v>
      </c>
      <c r="O8" s="108">
        <f t="shared" si="1"/>
        <v>1776784</v>
      </c>
      <c r="P8" s="108">
        <v>685263</v>
      </c>
      <c r="Q8" s="108">
        <f t="shared" si="1"/>
        <v>2462047</v>
      </c>
      <c r="R8" s="108">
        <v>610069</v>
      </c>
      <c r="S8" s="119">
        <f t="shared" si="2"/>
        <v>-7.9605150007392353</v>
      </c>
      <c r="T8" s="119"/>
      <c r="U8" s="119"/>
      <c r="V8" s="119"/>
      <c r="W8" s="44"/>
      <c r="X8" s="212" t="s">
        <v>342</v>
      </c>
      <c r="Y8" s="13" t="s">
        <v>357</v>
      </c>
      <c r="Z8" s="108">
        <v>1410304</v>
      </c>
      <c r="AA8" s="111">
        <v>2461733</v>
      </c>
      <c r="AB8" s="108">
        <v>2588053</v>
      </c>
      <c r="AC8" s="108">
        <v>2989862.0000000009</v>
      </c>
      <c r="AD8" s="108">
        <v>556354</v>
      </c>
      <c r="AE8" s="108">
        <v>2130448.9999999995</v>
      </c>
      <c r="AF8" s="108">
        <v>2203731</v>
      </c>
      <c r="AG8" s="108">
        <v>2343491</v>
      </c>
      <c r="AH8" s="108">
        <v>367946.99999999994</v>
      </c>
      <c r="AI8" s="108">
        <v>2044804.9999999998</v>
      </c>
      <c r="AJ8" s="108">
        <f t="shared" si="3"/>
        <v>2412751.9999999995</v>
      </c>
      <c r="AK8" s="108">
        <v>421305</v>
      </c>
      <c r="AL8" s="108">
        <f t="shared" si="4"/>
        <v>2834056.9999999995</v>
      </c>
      <c r="AM8" s="108">
        <v>91621</v>
      </c>
      <c r="AN8" s="108">
        <f t="shared" si="5"/>
        <v>2925677.9999999995</v>
      </c>
      <c r="AO8" s="108">
        <v>649840</v>
      </c>
      <c r="AP8" s="119">
        <f t="shared" si="6"/>
        <v>76.612392545665557</v>
      </c>
      <c r="AQ8" s="119"/>
      <c r="AR8" s="119"/>
      <c r="AS8" s="119"/>
    </row>
    <row r="9" spans="1:45" ht="16.5" customHeight="1">
      <c r="A9" s="212" t="s">
        <v>343</v>
      </c>
      <c r="B9" s="13" t="s">
        <v>358</v>
      </c>
      <c r="C9" s="108">
        <v>8190777</v>
      </c>
      <c r="D9" s="108">
        <v>17075474</v>
      </c>
      <c r="E9" s="108">
        <v>30977718</v>
      </c>
      <c r="F9" s="108">
        <v>43090112.999999993</v>
      </c>
      <c r="G9" s="108">
        <v>9632015</v>
      </c>
      <c r="H9" s="108">
        <v>15974653.999999994</v>
      </c>
      <c r="I9" s="108">
        <v>27737050.999999996</v>
      </c>
      <c r="J9" s="108">
        <v>40583952.999999993</v>
      </c>
      <c r="K9" s="108">
        <v>7787932.9999999953</v>
      </c>
      <c r="L9" s="108">
        <v>7450067.9999999991</v>
      </c>
      <c r="M9" s="108">
        <f t="shared" si="0"/>
        <v>15238000.999999994</v>
      </c>
      <c r="N9" s="108">
        <v>12879083.000000004</v>
      </c>
      <c r="O9" s="108">
        <f t="shared" si="1"/>
        <v>28117084</v>
      </c>
      <c r="P9" s="108">
        <v>11932295.000000002</v>
      </c>
      <c r="Q9" s="108">
        <f t="shared" si="1"/>
        <v>40049379</v>
      </c>
      <c r="R9" s="108">
        <v>8039589</v>
      </c>
      <c r="S9" s="119">
        <f t="shared" si="2"/>
        <v>3.2313580509745634</v>
      </c>
      <c r="T9" s="119"/>
      <c r="U9" s="119"/>
      <c r="V9" s="119"/>
      <c r="W9" s="44"/>
      <c r="X9" s="212" t="s">
        <v>343</v>
      </c>
      <c r="Y9" s="13" t="s">
        <v>358</v>
      </c>
      <c r="Z9" s="108">
        <v>319192</v>
      </c>
      <c r="AA9" s="111">
        <v>857970</v>
      </c>
      <c r="AB9" s="108">
        <v>1208502</v>
      </c>
      <c r="AC9" s="108">
        <v>1584643.9999999998</v>
      </c>
      <c r="AD9" s="108">
        <v>233311</v>
      </c>
      <c r="AE9" s="108">
        <v>636735.99999999988</v>
      </c>
      <c r="AF9" s="108">
        <v>882052.99999999977</v>
      </c>
      <c r="AG9" s="108">
        <v>1178270</v>
      </c>
      <c r="AH9" s="108">
        <v>300703.99999999994</v>
      </c>
      <c r="AI9" s="108">
        <v>394772</v>
      </c>
      <c r="AJ9" s="108">
        <f t="shared" si="3"/>
        <v>695476</v>
      </c>
      <c r="AK9" s="108">
        <v>334182.00000000012</v>
      </c>
      <c r="AL9" s="108">
        <f t="shared" si="4"/>
        <v>1029658.0000000001</v>
      </c>
      <c r="AM9" s="108">
        <v>260871.99999999997</v>
      </c>
      <c r="AN9" s="108">
        <f t="shared" si="5"/>
        <v>1290530</v>
      </c>
      <c r="AO9" s="108">
        <v>425158</v>
      </c>
      <c r="AP9" s="119">
        <f t="shared" si="6"/>
        <v>41.387543896988433</v>
      </c>
      <c r="AQ9" s="119"/>
      <c r="AR9" s="119"/>
      <c r="AS9" s="119"/>
    </row>
    <row r="10" spans="1:45" ht="16.5" customHeight="1">
      <c r="A10" s="212" t="s">
        <v>344</v>
      </c>
      <c r="B10" s="13" t="s">
        <v>359</v>
      </c>
      <c r="C10" s="108">
        <v>5537</v>
      </c>
      <c r="D10" s="108">
        <v>16138</v>
      </c>
      <c r="E10" s="108">
        <v>23716</v>
      </c>
      <c r="F10" s="108">
        <v>32851</v>
      </c>
      <c r="G10" s="108">
        <v>2826</v>
      </c>
      <c r="H10" s="108">
        <v>7938</v>
      </c>
      <c r="I10" s="108">
        <v>18061</v>
      </c>
      <c r="J10" s="108">
        <v>38736</v>
      </c>
      <c r="K10" s="108">
        <v>3859</v>
      </c>
      <c r="L10" s="108">
        <v>6103</v>
      </c>
      <c r="M10" s="108">
        <f t="shared" si="0"/>
        <v>9962</v>
      </c>
      <c r="N10" s="108">
        <v>5707</v>
      </c>
      <c r="O10" s="108">
        <f t="shared" si="1"/>
        <v>15669</v>
      </c>
      <c r="P10" s="108">
        <v>2582</v>
      </c>
      <c r="Q10" s="108">
        <f t="shared" si="1"/>
        <v>18251</v>
      </c>
      <c r="R10" s="108">
        <v>1758</v>
      </c>
      <c r="S10" s="119">
        <f t="shared" si="2"/>
        <v>-54.444156517232443</v>
      </c>
      <c r="T10" s="119"/>
      <c r="U10" s="119"/>
      <c r="V10" s="119"/>
      <c r="W10" s="44"/>
      <c r="X10" s="212" t="s">
        <v>344</v>
      </c>
      <c r="Y10" s="13" t="s">
        <v>359</v>
      </c>
      <c r="Z10" s="108">
        <v>0</v>
      </c>
      <c r="AA10" s="111">
        <v>20872</v>
      </c>
      <c r="AB10" s="108">
        <v>20872</v>
      </c>
      <c r="AC10" s="108">
        <v>20872</v>
      </c>
      <c r="AD10" s="108" t="s">
        <v>338</v>
      </c>
      <c r="AE10" s="108">
        <v>3865</v>
      </c>
      <c r="AF10" s="108">
        <v>3865</v>
      </c>
      <c r="AG10" s="108">
        <v>3865</v>
      </c>
      <c r="AH10" s="108"/>
      <c r="AI10" s="108"/>
      <c r="AJ10" s="108" t="str">
        <f t="shared" si="3"/>
        <v/>
      </c>
      <c r="AK10" s="108"/>
      <c r="AL10" s="108" t="str">
        <f t="shared" si="4"/>
        <v xml:space="preserve"> </v>
      </c>
      <c r="AM10" s="108"/>
      <c r="AN10" s="108" t="str">
        <f t="shared" si="5"/>
        <v xml:space="preserve"> </v>
      </c>
      <c r="AO10" s="108"/>
      <c r="AP10" s="119" t="str">
        <f t="shared" si="6"/>
        <v xml:space="preserve"> </v>
      </c>
      <c r="AQ10" s="119"/>
      <c r="AR10" s="119"/>
      <c r="AS10" s="119"/>
    </row>
    <row r="11" spans="1:45" ht="16.5" customHeight="1">
      <c r="A11" s="212" t="s">
        <v>345</v>
      </c>
      <c r="B11" s="13" t="s">
        <v>360</v>
      </c>
      <c r="C11" s="108">
        <v>1538068</v>
      </c>
      <c r="D11" s="108">
        <v>3606362</v>
      </c>
      <c r="E11" s="108">
        <v>5471650</v>
      </c>
      <c r="F11" s="108">
        <v>7058516.0000000019</v>
      </c>
      <c r="G11" s="108">
        <v>913544</v>
      </c>
      <c r="H11" s="108">
        <v>4723360.9999999981</v>
      </c>
      <c r="I11" s="108">
        <v>6822262.9999999981</v>
      </c>
      <c r="J11" s="108">
        <v>9083195.0000000056</v>
      </c>
      <c r="K11" s="108">
        <v>1847786</v>
      </c>
      <c r="L11" s="108">
        <v>1848978.9999999998</v>
      </c>
      <c r="M11" s="108">
        <f t="shared" si="0"/>
        <v>3696765</v>
      </c>
      <c r="N11" s="108">
        <v>1525029.9999999995</v>
      </c>
      <c r="O11" s="108">
        <f t="shared" si="1"/>
        <v>5221795</v>
      </c>
      <c r="P11" s="108">
        <v>725604</v>
      </c>
      <c r="Q11" s="108">
        <f t="shared" si="1"/>
        <v>5947399</v>
      </c>
      <c r="R11" s="108">
        <v>683661</v>
      </c>
      <c r="S11" s="119">
        <f t="shared" si="2"/>
        <v>-63.001072635034575</v>
      </c>
      <c r="T11" s="119"/>
      <c r="U11" s="119"/>
      <c r="V11" s="119"/>
      <c r="W11" s="44"/>
      <c r="X11" s="212" t="s">
        <v>345</v>
      </c>
      <c r="Y11" s="13" t="s">
        <v>360</v>
      </c>
      <c r="Z11" s="108">
        <v>20782</v>
      </c>
      <c r="AA11" s="111">
        <v>36734</v>
      </c>
      <c r="AB11" s="108">
        <v>57815</v>
      </c>
      <c r="AC11" s="108">
        <v>92645</v>
      </c>
      <c r="AD11" s="108">
        <v>87705</v>
      </c>
      <c r="AE11" s="108">
        <v>202315</v>
      </c>
      <c r="AF11" s="108">
        <v>227446</v>
      </c>
      <c r="AG11" s="108">
        <v>247711</v>
      </c>
      <c r="AH11" s="108">
        <v>87299</v>
      </c>
      <c r="AI11" s="108">
        <v>1470540</v>
      </c>
      <c r="AJ11" s="108">
        <f t="shared" si="3"/>
        <v>1557839</v>
      </c>
      <c r="AK11" s="108">
        <v>928978.00000000012</v>
      </c>
      <c r="AL11" s="108">
        <f t="shared" si="4"/>
        <v>2486817</v>
      </c>
      <c r="AM11" s="108">
        <v>61205</v>
      </c>
      <c r="AN11" s="108">
        <f t="shared" si="5"/>
        <v>2548022</v>
      </c>
      <c r="AO11" s="108">
        <v>33512</v>
      </c>
      <c r="AP11" s="119">
        <f t="shared" si="6"/>
        <v>-61.612389603546433</v>
      </c>
      <c r="AQ11" s="119"/>
      <c r="AR11" s="119"/>
      <c r="AS11" s="119"/>
    </row>
    <row r="12" spans="1:45" ht="16.5" customHeight="1">
      <c r="A12" s="212" t="s">
        <v>346</v>
      </c>
      <c r="B12" s="13" t="s">
        <v>361</v>
      </c>
      <c r="C12" s="108">
        <v>19200</v>
      </c>
      <c r="D12" s="108">
        <v>64604</v>
      </c>
      <c r="E12" s="108">
        <v>123966</v>
      </c>
      <c r="F12" s="108">
        <v>180663.00000000003</v>
      </c>
      <c r="G12" s="108">
        <v>75529</v>
      </c>
      <c r="H12" s="108">
        <v>138200</v>
      </c>
      <c r="I12" s="108">
        <v>246619</v>
      </c>
      <c r="J12" s="108">
        <v>309219.00000000006</v>
      </c>
      <c r="K12" s="108">
        <v>49071</v>
      </c>
      <c r="L12" s="108">
        <v>70111</v>
      </c>
      <c r="M12" s="108">
        <f t="shared" si="0"/>
        <v>119182</v>
      </c>
      <c r="N12" s="108">
        <v>86361</v>
      </c>
      <c r="O12" s="108">
        <f t="shared" si="1"/>
        <v>205543</v>
      </c>
      <c r="P12" s="108">
        <v>75871</v>
      </c>
      <c r="Q12" s="108">
        <f t="shared" si="1"/>
        <v>281414</v>
      </c>
      <c r="R12" s="108">
        <v>40877</v>
      </c>
      <c r="S12" s="119">
        <f t="shared" si="2"/>
        <v>-16.698253550977157</v>
      </c>
      <c r="T12" s="119"/>
      <c r="U12" s="119"/>
      <c r="V12" s="119"/>
      <c r="W12" s="44"/>
      <c r="X12" s="212" t="s">
        <v>346</v>
      </c>
      <c r="Y12" s="13" t="s">
        <v>361</v>
      </c>
      <c r="Z12" s="108">
        <v>13532</v>
      </c>
      <c r="AA12" s="111">
        <v>20542</v>
      </c>
      <c r="AB12" s="108">
        <v>27244</v>
      </c>
      <c r="AC12" s="108">
        <v>31813.999999999993</v>
      </c>
      <c r="AD12" s="108">
        <v>20406</v>
      </c>
      <c r="AE12" s="108">
        <v>48258</v>
      </c>
      <c r="AF12" s="108">
        <v>82166</v>
      </c>
      <c r="AG12" s="108">
        <v>108548</v>
      </c>
      <c r="AH12" s="108">
        <v>21678</v>
      </c>
      <c r="AI12" s="108">
        <v>24041</v>
      </c>
      <c r="AJ12" s="108">
        <f t="shared" si="3"/>
        <v>45719</v>
      </c>
      <c r="AK12" s="108">
        <v>64436</v>
      </c>
      <c r="AL12" s="108">
        <f t="shared" si="4"/>
        <v>110155</v>
      </c>
      <c r="AM12" s="108">
        <v>50107.000000000007</v>
      </c>
      <c r="AN12" s="108">
        <f t="shared" si="5"/>
        <v>160262</v>
      </c>
      <c r="AO12" s="108">
        <v>36367</v>
      </c>
      <c r="AP12" s="119">
        <f t="shared" si="6"/>
        <v>67.759940953962541</v>
      </c>
      <c r="AQ12" s="119"/>
      <c r="AR12" s="119"/>
      <c r="AS12" s="119"/>
    </row>
    <row r="13" spans="1:45" ht="16.5" customHeight="1">
      <c r="A13" s="212" t="s">
        <v>336</v>
      </c>
      <c r="B13" s="213" t="s">
        <v>608</v>
      </c>
      <c r="C13" s="108">
        <v>43433131</v>
      </c>
      <c r="D13" s="108">
        <v>91351643</v>
      </c>
      <c r="E13" s="108">
        <v>136950585</v>
      </c>
      <c r="F13" s="108">
        <v>182767557</v>
      </c>
      <c r="G13" s="108">
        <v>41070274</v>
      </c>
      <c r="H13" s="108">
        <v>86162412</v>
      </c>
      <c r="I13" s="108">
        <v>128206526.00000003</v>
      </c>
      <c r="J13" s="108">
        <v>177394727.99999979</v>
      </c>
      <c r="K13" s="108">
        <v>42006970.99999997</v>
      </c>
      <c r="L13" s="108">
        <v>44821967.000000022</v>
      </c>
      <c r="M13" s="108">
        <f t="shared" si="0"/>
        <v>86828938</v>
      </c>
      <c r="N13" s="108">
        <v>40042460.000000007</v>
      </c>
      <c r="O13" s="108">
        <f t="shared" si="1"/>
        <v>126871398</v>
      </c>
      <c r="P13" s="108">
        <v>42117966.00000003</v>
      </c>
      <c r="Q13" s="108">
        <f t="shared" si="1"/>
        <v>168989364.00000003</v>
      </c>
      <c r="R13" s="108">
        <v>32518345</v>
      </c>
      <c r="S13" s="119">
        <f t="shared" si="2"/>
        <v>-22.588217560366303</v>
      </c>
      <c r="T13" s="119"/>
      <c r="U13" s="119"/>
      <c r="V13" s="119"/>
      <c r="W13" s="44"/>
      <c r="X13" s="212" t="s">
        <v>336</v>
      </c>
      <c r="Y13" s="213" t="s">
        <v>608</v>
      </c>
      <c r="Z13" s="108">
        <v>6234293</v>
      </c>
      <c r="AA13" s="111">
        <v>14404989</v>
      </c>
      <c r="AB13" s="108">
        <v>23512651</v>
      </c>
      <c r="AC13" s="108">
        <v>31038942.000000007</v>
      </c>
      <c r="AD13" s="108">
        <v>5510236</v>
      </c>
      <c r="AE13" s="108">
        <v>13208301.999999993</v>
      </c>
      <c r="AF13" s="108">
        <v>20802183.000000004</v>
      </c>
      <c r="AG13" s="108">
        <v>28408469</v>
      </c>
      <c r="AH13" s="108">
        <v>5903346</v>
      </c>
      <c r="AI13" s="108">
        <v>7014924.0000000009</v>
      </c>
      <c r="AJ13" s="108">
        <f t="shared" si="3"/>
        <v>12918270</v>
      </c>
      <c r="AK13" s="108">
        <v>8528216.9999999981</v>
      </c>
      <c r="AL13" s="108">
        <f t="shared" si="4"/>
        <v>21446487</v>
      </c>
      <c r="AM13" s="108">
        <v>6658398</v>
      </c>
      <c r="AN13" s="108">
        <f t="shared" si="5"/>
        <v>28104885</v>
      </c>
      <c r="AO13" s="108">
        <v>4966068</v>
      </c>
      <c r="AP13" s="119">
        <f t="shared" si="6"/>
        <v>-15.877063617819459</v>
      </c>
      <c r="AQ13" s="119"/>
      <c r="AR13" s="119"/>
      <c r="AS13" s="119"/>
    </row>
    <row r="14" spans="1:45" ht="16.5" customHeight="1">
      <c r="A14" s="212" t="s">
        <v>347</v>
      </c>
      <c r="B14" s="213" t="s">
        <v>363</v>
      </c>
      <c r="C14" s="108">
        <v>17952212</v>
      </c>
      <c r="D14" s="108">
        <v>26248858</v>
      </c>
      <c r="E14" s="108">
        <v>27533741</v>
      </c>
      <c r="F14" s="108">
        <v>40019086.999999993</v>
      </c>
      <c r="G14" s="108">
        <v>15127244</v>
      </c>
      <c r="H14" s="108">
        <v>19671815</v>
      </c>
      <c r="I14" s="108">
        <v>19671815</v>
      </c>
      <c r="J14" s="108">
        <v>35972058</v>
      </c>
      <c r="K14" s="108">
        <v>512792</v>
      </c>
      <c r="L14" s="108">
        <v>10123144.999999991</v>
      </c>
      <c r="M14" s="108">
        <f t="shared" si="0"/>
        <v>10635936.999999991</v>
      </c>
      <c r="N14" s="108">
        <v>4829310</v>
      </c>
      <c r="O14" s="108">
        <f t="shared" si="1"/>
        <v>15465246.999999991</v>
      </c>
      <c r="P14" s="108">
        <v>8326</v>
      </c>
      <c r="Q14" s="108">
        <f t="shared" si="1"/>
        <v>15473572.999999991</v>
      </c>
      <c r="R14" s="108"/>
      <c r="S14" s="119">
        <f t="shared" si="2"/>
        <v>-100</v>
      </c>
      <c r="T14" s="119"/>
      <c r="U14" s="119"/>
      <c r="V14" s="119"/>
      <c r="W14" s="44"/>
      <c r="X14" s="212" t="s">
        <v>347</v>
      </c>
      <c r="Y14" s="213" t="s">
        <v>363</v>
      </c>
      <c r="Z14" s="108">
        <v>196899</v>
      </c>
      <c r="AA14" s="111">
        <v>739517</v>
      </c>
      <c r="AB14" s="108">
        <v>1156464</v>
      </c>
      <c r="AC14" s="108">
        <v>1597230</v>
      </c>
      <c r="AD14" s="108">
        <v>356868</v>
      </c>
      <c r="AE14" s="108">
        <v>715259</v>
      </c>
      <c r="AF14" s="108">
        <v>935961</v>
      </c>
      <c r="AG14" s="108">
        <v>1357629</v>
      </c>
      <c r="AH14" s="108">
        <v>275637</v>
      </c>
      <c r="AI14" s="108">
        <v>103262</v>
      </c>
      <c r="AJ14" s="108">
        <f t="shared" si="3"/>
        <v>378899</v>
      </c>
      <c r="AK14" s="108">
        <v>42243</v>
      </c>
      <c r="AL14" s="108">
        <f t="shared" si="4"/>
        <v>421142</v>
      </c>
      <c r="AM14" s="108">
        <v>66690</v>
      </c>
      <c r="AN14" s="108">
        <f t="shared" si="5"/>
        <v>487832</v>
      </c>
      <c r="AO14" s="108">
        <v>14885</v>
      </c>
      <c r="AP14" s="119">
        <f t="shared" si="6"/>
        <v>-94.599781596810303</v>
      </c>
      <c r="AQ14" s="119"/>
      <c r="AR14" s="119"/>
      <c r="AS14" s="119"/>
    </row>
    <row r="15" spans="1:45" ht="16.5" customHeight="1">
      <c r="A15" s="212" t="s">
        <v>348</v>
      </c>
      <c r="B15" s="213" t="s">
        <v>364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 t="str">
        <f t="shared" si="0"/>
        <v/>
      </c>
      <c r="N15" s="108"/>
      <c r="O15" s="108" t="str">
        <f t="shared" si="1"/>
        <v xml:space="preserve"> </v>
      </c>
      <c r="P15" s="108"/>
      <c r="Q15" s="108" t="str">
        <f t="shared" si="1"/>
        <v xml:space="preserve"> </v>
      </c>
      <c r="R15" s="108"/>
      <c r="S15" s="119" t="str">
        <f t="shared" si="2"/>
        <v xml:space="preserve"> </v>
      </c>
      <c r="T15" s="119"/>
      <c r="U15" s="119"/>
      <c r="V15" s="119"/>
      <c r="W15" s="79"/>
      <c r="X15" s="212" t="s">
        <v>348</v>
      </c>
      <c r="Y15" s="213" t="s">
        <v>364</v>
      </c>
      <c r="Z15" s="108"/>
      <c r="AA15" s="111"/>
      <c r="AB15" s="121"/>
      <c r="AC15" s="108"/>
      <c r="AD15" s="108"/>
      <c r="AE15" s="108"/>
      <c r="AF15" s="108"/>
      <c r="AG15" s="108"/>
      <c r="AH15" s="108"/>
      <c r="AI15" s="108"/>
      <c r="AJ15" s="108" t="str">
        <f t="shared" si="3"/>
        <v/>
      </c>
      <c r="AK15" s="108"/>
      <c r="AL15" s="108" t="str">
        <f t="shared" si="4"/>
        <v xml:space="preserve"> </v>
      </c>
      <c r="AM15" s="108"/>
      <c r="AN15" s="108" t="str">
        <f t="shared" si="5"/>
        <v xml:space="preserve"> </v>
      </c>
      <c r="AO15" s="108"/>
      <c r="AP15" s="119" t="str">
        <f t="shared" si="6"/>
        <v xml:space="preserve"> </v>
      </c>
      <c r="AQ15" s="119"/>
      <c r="AR15" s="119"/>
      <c r="AS15" s="119"/>
    </row>
    <row r="16" spans="1:45" ht="16.5" customHeight="1">
      <c r="A16" s="212" t="s">
        <v>349</v>
      </c>
      <c r="B16" s="213" t="s">
        <v>365</v>
      </c>
      <c r="C16" s="108">
        <v>0</v>
      </c>
      <c r="D16" s="108">
        <v>0</v>
      </c>
      <c r="E16" s="137">
        <v>0</v>
      </c>
      <c r="F16" s="137"/>
      <c r="G16" s="137" t="s">
        <v>338</v>
      </c>
      <c r="H16" s="137"/>
      <c r="I16" s="137"/>
      <c r="J16" s="137"/>
      <c r="K16" s="137"/>
      <c r="L16" s="137"/>
      <c r="M16" s="137" t="str">
        <f t="shared" si="0"/>
        <v/>
      </c>
      <c r="N16" s="137"/>
      <c r="O16" s="108" t="str">
        <f t="shared" si="1"/>
        <v xml:space="preserve"> </v>
      </c>
      <c r="P16" s="137"/>
      <c r="Q16" s="108" t="str">
        <f t="shared" si="1"/>
        <v xml:space="preserve"> </v>
      </c>
      <c r="R16" s="108"/>
      <c r="S16" s="119" t="str">
        <f t="shared" si="2"/>
        <v xml:space="preserve"> </v>
      </c>
      <c r="T16" s="119"/>
      <c r="U16" s="119"/>
      <c r="V16" s="119"/>
      <c r="X16" s="212" t="s">
        <v>349</v>
      </c>
      <c r="Y16" s="213" t="s">
        <v>365</v>
      </c>
      <c r="Z16" s="108">
        <v>0</v>
      </c>
      <c r="AA16" s="117">
        <v>0</v>
      </c>
      <c r="AB16" s="112">
        <v>0</v>
      </c>
      <c r="AC16" s="137">
        <v>5083077</v>
      </c>
      <c r="AD16" s="137" t="s">
        <v>338</v>
      </c>
      <c r="AE16" s="137"/>
      <c r="AF16" s="137">
        <v>0</v>
      </c>
      <c r="AG16" s="137"/>
      <c r="AH16" s="137"/>
      <c r="AI16" s="137"/>
      <c r="AJ16" s="137" t="str">
        <f t="shared" si="3"/>
        <v/>
      </c>
      <c r="AK16" s="137"/>
      <c r="AL16" s="108" t="str">
        <f t="shared" si="4"/>
        <v xml:space="preserve"> </v>
      </c>
      <c r="AM16" s="137"/>
      <c r="AN16" s="108" t="str">
        <f t="shared" si="5"/>
        <v xml:space="preserve"> </v>
      </c>
      <c r="AO16" s="108"/>
      <c r="AP16" s="119" t="str">
        <f t="shared" si="6"/>
        <v xml:space="preserve"> </v>
      </c>
      <c r="AQ16" s="119"/>
      <c r="AR16" s="119"/>
      <c r="AS16" s="119"/>
    </row>
    <row r="17" spans="1:45" ht="16.5" customHeight="1">
      <c r="A17" s="212" t="s">
        <v>350</v>
      </c>
      <c r="B17" s="96" t="s">
        <v>366</v>
      </c>
      <c r="C17" s="108">
        <v>0</v>
      </c>
      <c r="D17" s="108">
        <v>0</v>
      </c>
      <c r="E17" s="137">
        <v>0</v>
      </c>
      <c r="F17" s="137"/>
      <c r="G17" s="137">
        <v>933</v>
      </c>
      <c r="H17" s="137">
        <v>1740</v>
      </c>
      <c r="I17" s="137">
        <v>26488</v>
      </c>
      <c r="J17" s="137">
        <v>68810</v>
      </c>
      <c r="K17" s="137">
        <v>67329</v>
      </c>
      <c r="L17" s="137">
        <v>65451</v>
      </c>
      <c r="M17" s="137">
        <f t="shared" si="0"/>
        <v>132780</v>
      </c>
      <c r="N17" s="137">
        <v>34073</v>
      </c>
      <c r="O17" s="108">
        <f t="shared" si="1"/>
        <v>166853</v>
      </c>
      <c r="P17" s="137">
        <v>73328</v>
      </c>
      <c r="Q17" s="108">
        <f t="shared" si="1"/>
        <v>240181</v>
      </c>
      <c r="R17" s="108">
        <v>46605</v>
      </c>
      <c r="S17" s="119">
        <f t="shared" si="2"/>
        <v>-30.780198725660554</v>
      </c>
      <c r="T17" s="119"/>
      <c r="U17" s="119"/>
      <c r="V17" s="119"/>
      <c r="X17" s="212" t="s">
        <v>350</v>
      </c>
      <c r="Y17" s="96" t="s">
        <v>366</v>
      </c>
      <c r="Z17" s="108">
        <v>0</v>
      </c>
      <c r="AA17" s="117">
        <v>0</v>
      </c>
      <c r="AB17" s="112">
        <v>0</v>
      </c>
      <c r="AC17" s="137"/>
      <c r="AD17" s="137" t="s">
        <v>338</v>
      </c>
      <c r="AE17" s="137"/>
      <c r="AF17" s="137"/>
      <c r="AG17" s="137"/>
      <c r="AH17" s="137"/>
      <c r="AI17" s="137"/>
      <c r="AJ17" s="137" t="str">
        <f t="shared" si="3"/>
        <v/>
      </c>
      <c r="AK17" s="137"/>
      <c r="AL17" s="108" t="str">
        <f t="shared" si="4"/>
        <v xml:space="preserve"> </v>
      </c>
      <c r="AM17" s="137"/>
      <c r="AN17" s="108" t="str">
        <f t="shared" si="5"/>
        <v xml:space="preserve"> </v>
      </c>
      <c r="AO17" s="108">
        <v>1613</v>
      </c>
      <c r="AP17" s="119" t="str">
        <f t="shared" si="6"/>
        <v xml:space="preserve"> </v>
      </c>
      <c r="AQ17" s="119"/>
      <c r="AR17" s="119"/>
      <c r="AS17" s="119"/>
    </row>
    <row r="18" spans="1:45" ht="16.5" customHeight="1">
      <c r="A18" s="212" t="s">
        <v>351</v>
      </c>
      <c r="B18" s="213" t="s">
        <v>367</v>
      </c>
      <c r="C18" s="108">
        <v>0</v>
      </c>
      <c r="D18" s="108">
        <v>0</v>
      </c>
      <c r="E18" s="137">
        <v>0</v>
      </c>
      <c r="F18" s="137"/>
      <c r="G18" s="137" t="s">
        <v>338</v>
      </c>
      <c r="H18" s="137"/>
      <c r="I18" s="137">
        <v>0</v>
      </c>
      <c r="J18" s="137"/>
      <c r="K18" s="137"/>
      <c r="L18" s="137"/>
      <c r="M18" s="137" t="str">
        <f t="shared" si="0"/>
        <v/>
      </c>
      <c r="N18" s="137"/>
      <c r="O18" s="108" t="str">
        <f t="shared" si="1"/>
        <v xml:space="preserve"> </v>
      </c>
      <c r="P18" s="137"/>
      <c r="Q18" s="108" t="str">
        <f t="shared" si="1"/>
        <v xml:space="preserve"> </v>
      </c>
      <c r="R18" s="108"/>
      <c r="S18" s="119" t="str">
        <f t="shared" si="2"/>
        <v xml:space="preserve"> </v>
      </c>
      <c r="T18" s="119"/>
      <c r="U18" s="119"/>
      <c r="V18" s="119"/>
      <c r="X18" s="212" t="s">
        <v>351</v>
      </c>
      <c r="Y18" s="213" t="s">
        <v>367</v>
      </c>
      <c r="Z18" s="108">
        <v>4200</v>
      </c>
      <c r="AA18" s="117">
        <v>4200</v>
      </c>
      <c r="AB18" s="112">
        <v>4200</v>
      </c>
      <c r="AC18" s="137">
        <v>4200</v>
      </c>
      <c r="AD18" s="137">
        <v>4200</v>
      </c>
      <c r="AE18" s="137">
        <v>4200</v>
      </c>
      <c r="AF18" s="137">
        <v>4200</v>
      </c>
      <c r="AG18" s="137">
        <v>4200</v>
      </c>
      <c r="AH18" s="137"/>
      <c r="AI18" s="137"/>
      <c r="AJ18" s="137" t="str">
        <f t="shared" si="3"/>
        <v/>
      </c>
      <c r="AK18" s="137"/>
      <c r="AL18" s="108" t="str">
        <f t="shared" si="4"/>
        <v xml:space="preserve"> </v>
      </c>
      <c r="AM18" s="137"/>
      <c r="AN18" s="108" t="str">
        <f t="shared" si="5"/>
        <v xml:space="preserve"> </v>
      </c>
      <c r="AO18" s="108"/>
      <c r="AP18" s="119" t="str">
        <f t="shared" si="6"/>
        <v xml:space="preserve"> </v>
      </c>
      <c r="AQ18" s="119"/>
      <c r="AR18" s="119"/>
      <c r="AS18" s="119"/>
    </row>
    <row r="19" spans="1:45" ht="16.5" customHeight="1">
      <c r="A19" s="212" t="s">
        <v>352</v>
      </c>
      <c r="B19" s="96" t="s">
        <v>368</v>
      </c>
      <c r="C19" s="108">
        <v>169262</v>
      </c>
      <c r="D19" s="108">
        <v>169262</v>
      </c>
      <c r="E19" s="137">
        <v>169262</v>
      </c>
      <c r="F19" s="137">
        <v>169565</v>
      </c>
      <c r="G19" s="137" t="s">
        <v>338</v>
      </c>
      <c r="H19" s="137">
        <v>8193</v>
      </c>
      <c r="I19" s="137">
        <v>12877</v>
      </c>
      <c r="J19" s="137">
        <v>12877</v>
      </c>
      <c r="K19" s="137">
        <v>2976</v>
      </c>
      <c r="L19" s="137">
        <v>5005</v>
      </c>
      <c r="M19" s="137">
        <f t="shared" si="0"/>
        <v>7981</v>
      </c>
      <c r="N19" s="137">
        <v>5035</v>
      </c>
      <c r="O19" s="108">
        <f t="shared" si="1"/>
        <v>13016</v>
      </c>
      <c r="P19" s="137">
        <v>2958</v>
      </c>
      <c r="Q19" s="108">
        <f t="shared" si="1"/>
        <v>15974</v>
      </c>
      <c r="R19" s="108">
        <v>7738</v>
      </c>
      <c r="S19" s="119">
        <f t="shared" si="2"/>
        <v>160.01344086021504</v>
      </c>
      <c r="T19" s="119"/>
      <c r="U19" s="119"/>
      <c r="V19" s="119"/>
      <c r="X19" s="212" t="s">
        <v>352</v>
      </c>
      <c r="Y19" s="96" t="s">
        <v>368</v>
      </c>
      <c r="Z19" s="108">
        <v>0</v>
      </c>
      <c r="AA19" s="117">
        <v>44871</v>
      </c>
      <c r="AB19" s="112">
        <v>44871</v>
      </c>
      <c r="AC19" s="137">
        <v>46191</v>
      </c>
      <c r="AD19" s="137" t="s">
        <v>338</v>
      </c>
      <c r="AE19" s="137"/>
      <c r="AF19" s="137">
        <v>8501</v>
      </c>
      <c r="AG19" s="137">
        <v>8501</v>
      </c>
      <c r="AH19" s="137"/>
      <c r="AI19" s="137">
        <v>40</v>
      </c>
      <c r="AJ19" s="137">
        <f t="shared" si="3"/>
        <v>40</v>
      </c>
      <c r="AK19" s="137">
        <v>1983</v>
      </c>
      <c r="AL19" s="108">
        <f t="shared" si="4"/>
        <v>2023</v>
      </c>
      <c r="AM19" s="137">
        <v>1476</v>
      </c>
      <c r="AN19" s="108">
        <f t="shared" si="5"/>
        <v>3499</v>
      </c>
      <c r="AO19" s="108"/>
      <c r="AP19" s="119" t="str">
        <f t="shared" si="6"/>
        <v xml:space="preserve"> </v>
      </c>
      <c r="AQ19" s="119"/>
      <c r="AR19" s="119"/>
      <c r="AS19" s="119"/>
    </row>
    <row r="20" spans="1:45" ht="16.5" customHeight="1">
      <c r="A20" s="212" t="s">
        <v>353</v>
      </c>
      <c r="B20" s="96" t="s">
        <v>369</v>
      </c>
      <c r="C20" s="108">
        <v>2731480</v>
      </c>
      <c r="D20" s="108">
        <v>4775182</v>
      </c>
      <c r="E20" s="137">
        <v>6770776</v>
      </c>
      <c r="F20" s="137">
        <v>9287927.9999999925</v>
      </c>
      <c r="G20" s="137">
        <v>2321787</v>
      </c>
      <c r="H20" s="137">
        <v>4683127.9999999991</v>
      </c>
      <c r="I20" s="137">
        <v>7804671</v>
      </c>
      <c r="J20" s="137">
        <v>10645536.000000002</v>
      </c>
      <c r="K20" s="137">
        <v>1898075.9999999995</v>
      </c>
      <c r="L20" s="137">
        <v>2475895</v>
      </c>
      <c r="M20" s="137">
        <f t="shared" si="0"/>
        <v>4373971</v>
      </c>
      <c r="N20" s="137">
        <v>1889990.0000000002</v>
      </c>
      <c r="O20" s="108">
        <f t="shared" si="1"/>
        <v>6263961</v>
      </c>
      <c r="P20" s="137">
        <v>2135881</v>
      </c>
      <c r="Q20" s="108">
        <f t="shared" si="1"/>
        <v>8399842</v>
      </c>
      <c r="R20" s="108">
        <v>2643977</v>
      </c>
      <c r="S20" s="119">
        <f t="shared" si="2"/>
        <v>39.297741502447792</v>
      </c>
      <c r="T20" s="119"/>
      <c r="U20" s="119"/>
      <c r="V20" s="119"/>
      <c r="X20" s="212" t="s">
        <v>353</v>
      </c>
      <c r="Y20" s="96" t="s">
        <v>369</v>
      </c>
      <c r="Z20" s="108">
        <v>152218</v>
      </c>
      <c r="AA20" s="117">
        <v>390851</v>
      </c>
      <c r="AB20" s="112">
        <v>585804</v>
      </c>
      <c r="AC20" s="137">
        <v>788792</v>
      </c>
      <c r="AD20" s="137">
        <v>82954</v>
      </c>
      <c r="AE20" s="137">
        <v>264718</v>
      </c>
      <c r="AF20" s="137">
        <v>294446</v>
      </c>
      <c r="AG20" s="137">
        <v>367044.00000000023</v>
      </c>
      <c r="AH20" s="137">
        <v>204331.00000000003</v>
      </c>
      <c r="AI20" s="137">
        <v>144401</v>
      </c>
      <c r="AJ20" s="137">
        <f t="shared" si="3"/>
        <v>348732</v>
      </c>
      <c r="AK20" s="137">
        <v>239008.99999999994</v>
      </c>
      <c r="AL20" s="108">
        <f t="shared" si="4"/>
        <v>587741</v>
      </c>
      <c r="AM20" s="137">
        <v>212087.00000000003</v>
      </c>
      <c r="AN20" s="108">
        <f t="shared" si="5"/>
        <v>799828</v>
      </c>
      <c r="AO20" s="108">
        <v>48997</v>
      </c>
      <c r="AP20" s="119">
        <f t="shared" si="6"/>
        <v>-76.020770220867121</v>
      </c>
      <c r="AQ20" s="119"/>
      <c r="AR20" s="119"/>
      <c r="AS20" s="119"/>
    </row>
    <row r="21" spans="1:45" ht="16.5" customHeight="1">
      <c r="A21" s="212" t="s">
        <v>354</v>
      </c>
      <c r="B21" s="213" t="s">
        <v>609</v>
      </c>
      <c r="C21" s="108">
        <v>1543473</v>
      </c>
      <c r="D21" s="108">
        <v>3250182</v>
      </c>
      <c r="E21" s="137">
        <v>4897647</v>
      </c>
      <c r="F21" s="137">
        <v>4966017.9999999981</v>
      </c>
      <c r="G21" s="137">
        <v>1836252</v>
      </c>
      <c r="H21" s="137">
        <v>3695772.9999999991</v>
      </c>
      <c r="I21" s="137">
        <v>5746564</v>
      </c>
      <c r="J21" s="137">
        <v>5832934.0000000019</v>
      </c>
      <c r="K21" s="137">
        <v>604996</v>
      </c>
      <c r="L21" s="137">
        <v>175876.99999999997</v>
      </c>
      <c r="M21" s="137">
        <f t="shared" si="0"/>
        <v>780873</v>
      </c>
      <c r="N21" s="137">
        <v>140222.99999999997</v>
      </c>
      <c r="O21" s="108">
        <f t="shared" si="1"/>
        <v>921096</v>
      </c>
      <c r="P21" s="137">
        <v>96223.000000000029</v>
      </c>
      <c r="Q21" s="108">
        <f t="shared" si="1"/>
        <v>1017319</v>
      </c>
      <c r="R21" s="108">
        <v>162919</v>
      </c>
      <c r="S21" s="119">
        <f t="shared" si="2"/>
        <v>-73.071061626853734</v>
      </c>
      <c r="T21" s="119"/>
      <c r="U21" s="119"/>
      <c r="V21" s="119"/>
      <c r="X21" s="212" t="s">
        <v>354</v>
      </c>
      <c r="Y21" s="213" t="s">
        <v>609</v>
      </c>
      <c r="Z21" s="108">
        <v>167969</v>
      </c>
      <c r="AA21" s="117">
        <v>301151</v>
      </c>
      <c r="AB21" s="112">
        <v>368207</v>
      </c>
      <c r="AC21" s="137">
        <v>423637.99999999994</v>
      </c>
      <c r="AD21" s="137">
        <v>20190</v>
      </c>
      <c r="AE21" s="137">
        <v>30482</v>
      </c>
      <c r="AF21" s="137">
        <v>39402</v>
      </c>
      <c r="AG21" s="137">
        <v>62877.000000000007</v>
      </c>
      <c r="AH21" s="137">
        <v>26839</v>
      </c>
      <c r="AI21" s="137">
        <v>349988</v>
      </c>
      <c r="AJ21" s="137">
        <f t="shared" si="3"/>
        <v>376827</v>
      </c>
      <c r="AK21" s="137">
        <v>605715.99999999988</v>
      </c>
      <c r="AL21" s="108">
        <f t="shared" si="4"/>
        <v>982542.99999999988</v>
      </c>
      <c r="AM21" s="137">
        <v>834764</v>
      </c>
      <c r="AN21" s="108">
        <f t="shared" si="5"/>
        <v>1817307</v>
      </c>
      <c r="AO21" s="108">
        <v>740520</v>
      </c>
      <c r="AP21" s="119">
        <f t="shared" si="6"/>
        <v>2659.1191922202765</v>
      </c>
      <c r="AQ21" s="119"/>
      <c r="AR21" s="119"/>
      <c r="AS21" s="119"/>
    </row>
    <row r="22" spans="1:45" ht="16.5" customHeight="1">
      <c r="A22" s="214" t="s">
        <v>465</v>
      </c>
      <c r="B22" s="96" t="s">
        <v>371</v>
      </c>
      <c r="C22" s="108">
        <v>7262257</v>
      </c>
      <c r="D22" s="108">
        <v>16442231</v>
      </c>
      <c r="E22" s="137">
        <v>26113084</v>
      </c>
      <c r="F22" s="137">
        <v>35530485.000000015</v>
      </c>
      <c r="G22" s="137">
        <v>9273506</v>
      </c>
      <c r="H22" s="137">
        <v>19899973.000000015</v>
      </c>
      <c r="I22" s="137">
        <v>30324469.999999996</v>
      </c>
      <c r="J22" s="137">
        <v>40604862.000000037</v>
      </c>
      <c r="K22" s="137">
        <v>10317460.999999996</v>
      </c>
      <c r="L22" s="137">
        <v>11921270.000000004</v>
      </c>
      <c r="M22" s="137">
        <f t="shared" si="0"/>
        <v>22238731</v>
      </c>
      <c r="N22" s="137">
        <v>11887237.999999996</v>
      </c>
      <c r="O22" s="108">
        <f t="shared" si="1"/>
        <v>34125969</v>
      </c>
      <c r="P22" s="137">
        <v>11997675.999999993</v>
      </c>
      <c r="Q22" s="108">
        <f t="shared" si="1"/>
        <v>46123644.999999993</v>
      </c>
      <c r="R22" s="108">
        <v>10986433</v>
      </c>
      <c r="S22" s="119">
        <f t="shared" si="2"/>
        <v>6.4838820326047681</v>
      </c>
      <c r="T22" s="119"/>
      <c r="U22" s="119"/>
      <c r="V22" s="119"/>
      <c r="X22" s="214" t="s">
        <v>465</v>
      </c>
      <c r="Y22" s="96" t="s">
        <v>371</v>
      </c>
      <c r="Z22" s="108">
        <v>2416416</v>
      </c>
      <c r="AA22" s="117">
        <v>6675198</v>
      </c>
      <c r="AB22" s="112">
        <v>9757299</v>
      </c>
      <c r="AC22" s="137">
        <v>10766033.999999987</v>
      </c>
      <c r="AD22" s="137">
        <v>2861939</v>
      </c>
      <c r="AE22" s="137">
        <v>6877748.9999999991</v>
      </c>
      <c r="AF22" s="137">
        <v>8678332</v>
      </c>
      <c r="AG22" s="137">
        <v>10270113.999999998</v>
      </c>
      <c r="AH22" s="137">
        <v>3604970.0000000005</v>
      </c>
      <c r="AI22" s="137">
        <v>3674849</v>
      </c>
      <c r="AJ22" s="137">
        <f t="shared" si="3"/>
        <v>7279819</v>
      </c>
      <c r="AK22" s="137">
        <v>1752473.0000000005</v>
      </c>
      <c r="AL22" s="108">
        <f t="shared" si="4"/>
        <v>9032292</v>
      </c>
      <c r="AM22" s="137">
        <v>1559916</v>
      </c>
      <c r="AN22" s="108">
        <f t="shared" si="5"/>
        <v>10592208</v>
      </c>
      <c r="AO22" s="108">
        <v>2766089</v>
      </c>
      <c r="AP22" s="119">
        <f t="shared" si="6"/>
        <v>-23.27012430061832</v>
      </c>
      <c r="AQ22" s="119"/>
      <c r="AR22" s="119"/>
      <c r="AS22" s="119"/>
    </row>
    <row r="23" spans="1:45" ht="16.5" customHeight="1">
      <c r="A23" s="214" t="s">
        <v>466</v>
      </c>
      <c r="B23" s="96" t="s">
        <v>372</v>
      </c>
      <c r="C23" s="108">
        <v>66861334</v>
      </c>
      <c r="D23" s="108">
        <v>142283742</v>
      </c>
      <c r="E23" s="137">
        <v>209162093</v>
      </c>
      <c r="F23" s="137">
        <v>281863734.00000006</v>
      </c>
      <c r="G23" s="137">
        <v>66318452</v>
      </c>
      <c r="H23" s="137">
        <v>135977296.00000003</v>
      </c>
      <c r="I23" s="137">
        <v>196128239.00000012</v>
      </c>
      <c r="J23" s="137">
        <v>270765389.0000003</v>
      </c>
      <c r="K23" s="137">
        <v>64966285.000000104</v>
      </c>
      <c r="L23" s="137">
        <v>64572387.000000022</v>
      </c>
      <c r="M23" s="137">
        <f t="shared" si="0"/>
        <v>129538672.00000012</v>
      </c>
      <c r="N23" s="137">
        <v>54997496.999999985</v>
      </c>
      <c r="O23" s="108">
        <f t="shared" si="1"/>
        <v>184536169.00000012</v>
      </c>
      <c r="P23" s="137">
        <v>63109785.999999963</v>
      </c>
      <c r="Q23" s="108">
        <f t="shared" si="1"/>
        <v>247645955.00000009</v>
      </c>
      <c r="R23" s="108">
        <v>54226589</v>
      </c>
      <c r="S23" s="119">
        <f t="shared" si="2"/>
        <v>-16.531183828658342</v>
      </c>
      <c r="T23" s="119"/>
      <c r="U23" s="119"/>
      <c r="V23" s="119"/>
      <c r="X23" s="214" t="s">
        <v>466</v>
      </c>
      <c r="Y23" s="96" t="s">
        <v>372</v>
      </c>
      <c r="Z23" s="108">
        <v>6275943</v>
      </c>
      <c r="AA23" s="117">
        <v>14178113</v>
      </c>
      <c r="AB23" s="112">
        <v>21909428</v>
      </c>
      <c r="AC23" s="137">
        <v>28785040.999999993</v>
      </c>
      <c r="AD23" s="137">
        <v>6722691</v>
      </c>
      <c r="AE23" s="137">
        <v>13838321.000000002</v>
      </c>
      <c r="AF23" s="137">
        <v>21472325</v>
      </c>
      <c r="AG23" s="137">
        <v>28824245.000000007</v>
      </c>
      <c r="AH23" s="137">
        <v>6387782.9999999991</v>
      </c>
      <c r="AI23" s="137">
        <v>7337508.0000000019</v>
      </c>
      <c r="AJ23" s="137">
        <f t="shared" si="3"/>
        <v>13725291</v>
      </c>
      <c r="AK23" s="137">
        <v>7026092.9999999944</v>
      </c>
      <c r="AL23" s="108">
        <f t="shared" si="4"/>
        <v>20751383.999999993</v>
      </c>
      <c r="AM23" s="137">
        <v>7317262</v>
      </c>
      <c r="AN23" s="108">
        <f t="shared" si="5"/>
        <v>28068645.999999993</v>
      </c>
      <c r="AO23" s="108">
        <v>5538997</v>
      </c>
      <c r="AP23" s="119">
        <f t="shared" si="6"/>
        <v>-13.287646120727629</v>
      </c>
      <c r="AQ23" s="119"/>
      <c r="AR23" s="119"/>
      <c r="AS23" s="119"/>
    </row>
    <row r="24" spans="1:45" ht="16.5" customHeight="1">
      <c r="A24" s="214" t="s">
        <v>467</v>
      </c>
      <c r="B24" s="96" t="s">
        <v>373</v>
      </c>
      <c r="C24" s="108">
        <v>3078605</v>
      </c>
      <c r="D24" s="108">
        <v>8271039</v>
      </c>
      <c r="E24" s="137">
        <v>13281342</v>
      </c>
      <c r="F24" s="137">
        <v>19062007</v>
      </c>
      <c r="G24" s="137">
        <v>4687812</v>
      </c>
      <c r="H24" s="137">
        <v>9804628</v>
      </c>
      <c r="I24" s="137">
        <v>13920041</v>
      </c>
      <c r="J24" s="137">
        <v>18369498.999999996</v>
      </c>
      <c r="K24" s="137">
        <v>4320123.0000000009</v>
      </c>
      <c r="L24" s="137">
        <v>5165033.9999999991</v>
      </c>
      <c r="M24" s="137">
        <f t="shared" si="0"/>
        <v>9485157</v>
      </c>
      <c r="N24" s="137">
        <v>5577106.9999999991</v>
      </c>
      <c r="O24" s="108">
        <f t="shared" si="1"/>
        <v>15062264</v>
      </c>
      <c r="P24" s="137">
        <v>4318727.9999999991</v>
      </c>
      <c r="Q24" s="108">
        <f t="shared" si="1"/>
        <v>19380992</v>
      </c>
      <c r="R24" s="108">
        <v>4151191</v>
      </c>
      <c r="S24" s="119">
        <f t="shared" si="2"/>
        <v>-3.9103516265625018</v>
      </c>
      <c r="T24" s="119"/>
      <c r="U24" s="119"/>
      <c r="V24" s="119"/>
      <c r="X24" s="214" t="s">
        <v>467</v>
      </c>
      <c r="Y24" s="96" t="s">
        <v>373</v>
      </c>
      <c r="Z24" s="108">
        <v>1692761</v>
      </c>
      <c r="AA24" s="117">
        <v>3681087</v>
      </c>
      <c r="AB24" s="112">
        <v>5334949</v>
      </c>
      <c r="AC24" s="137">
        <v>6807517.0000000009</v>
      </c>
      <c r="AD24" s="137">
        <v>1489054</v>
      </c>
      <c r="AE24" s="137">
        <v>3287087.0000000005</v>
      </c>
      <c r="AF24" s="137">
        <v>5091031</v>
      </c>
      <c r="AG24" s="137">
        <v>6632696.0000000047</v>
      </c>
      <c r="AH24" s="137">
        <v>1129687.0000000009</v>
      </c>
      <c r="AI24" s="137">
        <v>1435082.9999999998</v>
      </c>
      <c r="AJ24" s="137">
        <f t="shared" si="3"/>
        <v>2564770.0000000009</v>
      </c>
      <c r="AK24" s="137">
        <v>1600529.0000000002</v>
      </c>
      <c r="AL24" s="108">
        <f t="shared" si="4"/>
        <v>4165299.0000000009</v>
      </c>
      <c r="AM24" s="137">
        <v>1218301.9999999995</v>
      </c>
      <c r="AN24" s="108">
        <f t="shared" si="5"/>
        <v>5383601</v>
      </c>
      <c r="AO24" s="108">
        <v>1904753</v>
      </c>
      <c r="AP24" s="119">
        <f t="shared" si="6"/>
        <v>68.608915566878125</v>
      </c>
      <c r="AQ24" s="119"/>
      <c r="AR24" s="119"/>
      <c r="AS24" s="119"/>
    </row>
    <row r="25" spans="1:45" ht="16.5" customHeight="1">
      <c r="A25" s="214" t="s">
        <v>468</v>
      </c>
      <c r="B25" s="96" t="s">
        <v>374</v>
      </c>
      <c r="C25" s="108">
        <v>21237583</v>
      </c>
      <c r="D25" s="108">
        <v>86289997</v>
      </c>
      <c r="E25" s="137">
        <v>139880363</v>
      </c>
      <c r="F25" s="137">
        <v>196928869.00000003</v>
      </c>
      <c r="G25" s="137">
        <v>45066248</v>
      </c>
      <c r="H25" s="137">
        <v>92339224.999999985</v>
      </c>
      <c r="I25" s="137">
        <v>120154307</v>
      </c>
      <c r="J25" s="137">
        <v>151391202.00000009</v>
      </c>
      <c r="K25" s="137">
        <v>52261361.999999978</v>
      </c>
      <c r="L25" s="137">
        <v>18621781.000000004</v>
      </c>
      <c r="M25" s="137">
        <f t="shared" si="0"/>
        <v>70883142.999999985</v>
      </c>
      <c r="N25" s="137">
        <v>39406573</v>
      </c>
      <c r="O25" s="108">
        <f t="shared" si="1"/>
        <v>110289715.99999999</v>
      </c>
      <c r="P25" s="137">
        <v>39318271.999999993</v>
      </c>
      <c r="Q25" s="108">
        <f t="shared" si="1"/>
        <v>149607987.99999997</v>
      </c>
      <c r="R25" s="108">
        <v>48268429</v>
      </c>
      <c r="S25" s="119">
        <f t="shared" si="2"/>
        <v>-7.6403156121342164</v>
      </c>
      <c r="T25" s="119"/>
      <c r="U25" s="119"/>
      <c r="V25" s="119"/>
      <c r="X25" s="214" t="s">
        <v>468</v>
      </c>
      <c r="Y25" s="96" t="s">
        <v>374</v>
      </c>
      <c r="Z25" s="108">
        <v>7218569</v>
      </c>
      <c r="AA25" s="117">
        <v>13507665</v>
      </c>
      <c r="AB25" s="112">
        <v>17942890</v>
      </c>
      <c r="AC25" s="137">
        <v>23812497.999999996</v>
      </c>
      <c r="AD25" s="137">
        <v>5015939</v>
      </c>
      <c r="AE25" s="137">
        <v>8184324.9999999991</v>
      </c>
      <c r="AF25" s="137">
        <v>16122043.999999996</v>
      </c>
      <c r="AG25" s="137">
        <v>26288523.999999989</v>
      </c>
      <c r="AH25" s="137">
        <v>6167502.9999999991</v>
      </c>
      <c r="AI25" s="137">
        <v>5397841</v>
      </c>
      <c r="AJ25" s="137">
        <f t="shared" si="3"/>
        <v>11565344</v>
      </c>
      <c r="AK25" s="137">
        <v>5076478.0000000019</v>
      </c>
      <c r="AL25" s="108">
        <f t="shared" si="4"/>
        <v>16641822.000000002</v>
      </c>
      <c r="AM25" s="137">
        <v>5710631.0000000009</v>
      </c>
      <c r="AN25" s="108">
        <f t="shared" si="5"/>
        <v>22352453.000000004</v>
      </c>
      <c r="AO25" s="108">
        <v>4642296</v>
      </c>
      <c r="AP25" s="119">
        <f t="shared" si="6"/>
        <v>-24.72973260004899</v>
      </c>
      <c r="AQ25" s="119"/>
      <c r="AR25" s="119"/>
      <c r="AS25" s="119"/>
    </row>
    <row r="26" spans="1:45" ht="16.5" customHeight="1">
      <c r="A26" s="214" t="s">
        <v>469</v>
      </c>
      <c r="B26" s="96" t="s">
        <v>375</v>
      </c>
      <c r="C26" s="108">
        <v>8282693</v>
      </c>
      <c r="D26" s="108">
        <v>19285127</v>
      </c>
      <c r="E26" s="137">
        <v>29906542</v>
      </c>
      <c r="F26" s="137">
        <v>38823322.999999978</v>
      </c>
      <c r="G26" s="137">
        <v>8716985</v>
      </c>
      <c r="H26" s="137">
        <v>19716222</v>
      </c>
      <c r="I26" s="137">
        <v>29916150.000000004</v>
      </c>
      <c r="J26" s="137">
        <v>38409228.999999993</v>
      </c>
      <c r="K26" s="137">
        <v>8668177.9999999963</v>
      </c>
      <c r="L26" s="137">
        <v>9805751</v>
      </c>
      <c r="M26" s="137">
        <f t="shared" si="0"/>
        <v>18473928.999999996</v>
      </c>
      <c r="N26" s="137">
        <v>9669813</v>
      </c>
      <c r="O26" s="108">
        <f t="shared" si="1"/>
        <v>28143741.999999996</v>
      </c>
      <c r="P26" s="137">
        <v>8573563</v>
      </c>
      <c r="Q26" s="108">
        <f t="shared" si="1"/>
        <v>36717305</v>
      </c>
      <c r="R26" s="108">
        <v>8604694</v>
      </c>
      <c r="S26" s="119">
        <f t="shared" si="2"/>
        <v>-0.73237997650713282</v>
      </c>
      <c r="T26" s="119"/>
      <c r="U26" s="119"/>
      <c r="V26" s="119"/>
      <c r="X26" s="214" t="s">
        <v>469</v>
      </c>
      <c r="Y26" s="96" t="s">
        <v>375</v>
      </c>
      <c r="Z26" s="108">
        <v>2771998</v>
      </c>
      <c r="AA26" s="117">
        <v>5491879</v>
      </c>
      <c r="AB26" s="112">
        <v>8076808</v>
      </c>
      <c r="AC26" s="137">
        <v>10050995.999999994</v>
      </c>
      <c r="AD26" s="137">
        <v>2399210</v>
      </c>
      <c r="AE26" s="137">
        <v>5405874.0000000009</v>
      </c>
      <c r="AF26" s="137">
        <v>7947338</v>
      </c>
      <c r="AG26" s="137">
        <v>10276731.000000004</v>
      </c>
      <c r="AH26" s="137">
        <v>2311847</v>
      </c>
      <c r="AI26" s="137">
        <v>3065209.9999999991</v>
      </c>
      <c r="AJ26" s="137">
        <f t="shared" si="3"/>
        <v>5377056.9999999991</v>
      </c>
      <c r="AK26" s="137">
        <v>2840240.0000000009</v>
      </c>
      <c r="AL26" s="108">
        <f t="shared" si="4"/>
        <v>8217297</v>
      </c>
      <c r="AM26" s="137">
        <v>2842316.9999999995</v>
      </c>
      <c r="AN26" s="108">
        <f t="shared" si="5"/>
        <v>11059614</v>
      </c>
      <c r="AO26" s="108">
        <v>2431785</v>
      </c>
      <c r="AP26" s="119">
        <f t="shared" si="6"/>
        <v>5.1879730795333785</v>
      </c>
      <c r="AQ26" s="119"/>
      <c r="AR26" s="119"/>
      <c r="AS26" s="119"/>
    </row>
    <row r="27" spans="1:45" ht="16.5" customHeight="1">
      <c r="A27" s="214" t="s">
        <v>470</v>
      </c>
      <c r="B27" s="96" t="s">
        <v>376</v>
      </c>
      <c r="C27" s="108">
        <v>3622288</v>
      </c>
      <c r="D27" s="108">
        <v>7043354</v>
      </c>
      <c r="E27" s="137">
        <v>11170829</v>
      </c>
      <c r="F27" s="137">
        <v>16142527.999999994</v>
      </c>
      <c r="G27" s="137">
        <v>4772941</v>
      </c>
      <c r="H27" s="137">
        <v>10145764.999999998</v>
      </c>
      <c r="I27" s="137">
        <v>14292494</v>
      </c>
      <c r="J27" s="137">
        <v>20110054.000000004</v>
      </c>
      <c r="K27" s="137">
        <v>5205791</v>
      </c>
      <c r="L27" s="137">
        <v>6724958</v>
      </c>
      <c r="M27" s="137">
        <f t="shared" si="0"/>
        <v>11930749</v>
      </c>
      <c r="N27" s="137">
        <v>6096274.0000000009</v>
      </c>
      <c r="O27" s="108">
        <f t="shared" si="1"/>
        <v>18027023</v>
      </c>
      <c r="P27" s="137">
        <v>7403372.9999999991</v>
      </c>
      <c r="Q27" s="108">
        <f t="shared" si="1"/>
        <v>25430396</v>
      </c>
      <c r="R27" s="108">
        <v>6257442</v>
      </c>
      <c r="S27" s="119">
        <f t="shared" si="2"/>
        <v>20.201560147151511</v>
      </c>
      <c r="T27" s="119"/>
      <c r="U27" s="119"/>
      <c r="V27" s="119"/>
      <c r="X27" s="214" t="s">
        <v>470</v>
      </c>
      <c r="Y27" s="96" t="s">
        <v>376</v>
      </c>
      <c r="Z27" s="108">
        <v>7472953</v>
      </c>
      <c r="AA27" s="117">
        <v>15231752</v>
      </c>
      <c r="AB27" s="112">
        <v>22154211</v>
      </c>
      <c r="AC27" s="137">
        <v>29279903.999999989</v>
      </c>
      <c r="AD27" s="137">
        <v>6460494</v>
      </c>
      <c r="AE27" s="137">
        <v>12804147.000000006</v>
      </c>
      <c r="AF27" s="137">
        <v>21251891.999999993</v>
      </c>
      <c r="AG27" s="137">
        <v>30716803.999999989</v>
      </c>
      <c r="AH27" s="137">
        <v>9068647.9999999944</v>
      </c>
      <c r="AI27" s="137">
        <v>8362644</v>
      </c>
      <c r="AJ27" s="137">
        <f t="shared" si="3"/>
        <v>17431291.999999993</v>
      </c>
      <c r="AK27" s="137">
        <v>8579528.9999999981</v>
      </c>
      <c r="AL27" s="108">
        <f t="shared" si="4"/>
        <v>26010820.999999993</v>
      </c>
      <c r="AM27" s="137">
        <v>9166559.9999999963</v>
      </c>
      <c r="AN27" s="108">
        <f t="shared" si="5"/>
        <v>35177380.999999985</v>
      </c>
      <c r="AO27" s="108">
        <v>9811192</v>
      </c>
      <c r="AP27" s="119">
        <f t="shared" si="6"/>
        <v>8.1880342031139151</v>
      </c>
      <c r="AQ27" s="119"/>
      <c r="AR27" s="119"/>
      <c r="AS27" s="119"/>
    </row>
    <row r="28" spans="1:45" ht="16.5" customHeight="1">
      <c r="A28" s="214" t="s">
        <v>471</v>
      </c>
      <c r="B28" s="96" t="s">
        <v>377</v>
      </c>
      <c r="C28" s="108">
        <v>668314</v>
      </c>
      <c r="D28" s="108">
        <v>1959236</v>
      </c>
      <c r="E28" s="137">
        <v>3267795</v>
      </c>
      <c r="F28" s="137">
        <v>4776606.9999999991</v>
      </c>
      <c r="G28" s="137">
        <v>706736</v>
      </c>
      <c r="H28" s="137">
        <v>1506125.9999999998</v>
      </c>
      <c r="I28" s="137">
        <v>2157819</v>
      </c>
      <c r="J28" s="137">
        <v>2873988.0000000005</v>
      </c>
      <c r="K28" s="137">
        <v>658834</v>
      </c>
      <c r="L28" s="137">
        <v>875018.99999999988</v>
      </c>
      <c r="M28" s="137">
        <f t="shared" si="0"/>
        <v>1533853</v>
      </c>
      <c r="N28" s="137">
        <v>748784</v>
      </c>
      <c r="O28" s="108">
        <f t="shared" si="1"/>
        <v>2282637</v>
      </c>
      <c r="P28" s="137">
        <v>752662.00000000012</v>
      </c>
      <c r="Q28" s="108">
        <f t="shared" si="1"/>
        <v>3035299</v>
      </c>
      <c r="R28" s="108">
        <v>700289</v>
      </c>
      <c r="S28" s="119">
        <f t="shared" si="2"/>
        <v>6.2921767850475163</v>
      </c>
      <c r="T28" s="119"/>
      <c r="U28" s="119"/>
      <c r="V28" s="119"/>
      <c r="X28" s="214" t="s">
        <v>471</v>
      </c>
      <c r="Y28" s="96" t="s">
        <v>377</v>
      </c>
      <c r="Z28" s="108">
        <v>5669723</v>
      </c>
      <c r="AA28" s="117">
        <v>11516979</v>
      </c>
      <c r="AB28" s="112">
        <v>17476718</v>
      </c>
      <c r="AC28" s="137">
        <v>23410326.999999974</v>
      </c>
      <c r="AD28" s="137">
        <v>5400657</v>
      </c>
      <c r="AE28" s="137">
        <v>10616865.999999998</v>
      </c>
      <c r="AF28" s="137">
        <v>16196882.999999996</v>
      </c>
      <c r="AG28" s="137">
        <v>22865399.000000011</v>
      </c>
      <c r="AH28" s="137">
        <v>6977065.9999999981</v>
      </c>
      <c r="AI28" s="137">
        <v>6462708.9999999981</v>
      </c>
      <c r="AJ28" s="137">
        <f t="shared" si="3"/>
        <v>13439774.999999996</v>
      </c>
      <c r="AK28" s="137">
        <v>7200068.9999999991</v>
      </c>
      <c r="AL28" s="108">
        <f t="shared" si="4"/>
        <v>20639843.999999996</v>
      </c>
      <c r="AM28" s="137">
        <v>6916197.9999999991</v>
      </c>
      <c r="AN28" s="108">
        <f t="shared" si="5"/>
        <v>27556041.999999996</v>
      </c>
      <c r="AO28" s="108">
        <v>6187376</v>
      </c>
      <c r="AP28" s="119">
        <f t="shared" si="6"/>
        <v>-11.318367921415657</v>
      </c>
      <c r="AQ28" s="119"/>
      <c r="AR28" s="119"/>
      <c r="AS28" s="119"/>
    </row>
    <row r="29" spans="1:45" ht="16.5" customHeight="1">
      <c r="A29" s="214" t="s">
        <v>472</v>
      </c>
      <c r="B29" s="96" t="s">
        <v>378</v>
      </c>
      <c r="C29" s="108">
        <v>3263702</v>
      </c>
      <c r="D29" s="108">
        <v>10342382</v>
      </c>
      <c r="E29" s="137">
        <v>15872768</v>
      </c>
      <c r="F29" s="137">
        <v>21295004.000000004</v>
      </c>
      <c r="G29" s="137">
        <v>5757230</v>
      </c>
      <c r="H29" s="137">
        <v>12826196.999999996</v>
      </c>
      <c r="I29" s="137">
        <v>18534114.999999996</v>
      </c>
      <c r="J29" s="137">
        <v>22688556.00000003</v>
      </c>
      <c r="K29" s="137">
        <v>3691905</v>
      </c>
      <c r="L29" s="137">
        <v>8361220.9999999944</v>
      </c>
      <c r="M29" s="137">
        <f t="shared" si="0"/>
        <v>12053125.999999994</v>
      </c>
      <c r="N29" s="137">
        <v>6412288.9999999991</v>
      </c>
      <c r="O29" s="108">
        <f t="shared" si="1"/>
        <v>18465414.999999993</v>
      </c>
      <c r="P29" s="137">
        <v>6287335.9999999944</v>
      </c>
      <c r="Q29" s="108">
        <f t="shared" si="1"/>
        <v>24752750.999999985</v>
      </c>
      <c r="R29" s="108">
        <v>5672144</v>
      </c>
      <c r="S29" s="119">
        <f t="shared" si="2"/>
        <v>53.637322737177698</v>
      </c>
      <c r="T29" s="119"/>
      <c r="U29" s="119"/>
      <c r="V29" s="119"/>
      <c r="X29" s="214" t="s">
        <v>472</v>
      </c>
      <c r="Y29" s="96" t="s">
        <v>378</v>
      </c>
      <c r="Z29" s="108">
        <v>8792692</v>
      </c>
      <c r="AA29" s="117">
        <v>17925987</v>
      </c>
      <c r="AB29" s="112">
        <v>27748655</v>
      </c>
      <c r="AC29" s="137">
        <v>36772018.00000003</v>
      </c>
      <c r="AD29" s="137">
        <v>8687644</v>
      </c>
      <c r="AE29" s="137">
        <v>18664114.000000011</v>
      </c>
      <c r="AF29" s="137">
        <v>28829602.000000015</v>
      </c>
      <c r="AG29" s="137">
        <v>40640022.999999985</v>
      </c>
      <c r="AH29" s="137">
        <v>10789837.999999996</v>
      </c>
      <c r="AI29" s="137">
        <v>11722906.000000002</v>
      </c>
      <c r="AJ29" s="137">
        <f t="shared" si="3"/>
        <v>22512744</v>
      </c>
      <c r="AK29" s="137">
        <v>11897131.000000004</v>
      </c>
      <c r="AL29" s="108">
        <f t="shared" si="4"/>
        <v>34409875</v>
      </c>
      <c r="AM29" s="137">
        <v>11600969.999999998</v>
      </c>
      <c r="AN29" s="108">
        <f t="shared" si="5"/>
        <v>46010845</v>
      </c>
      <c r="AO29" s="108">
        <v>11681064</v>
      </c>
      <c r="AP29" s="119">
        <f t="shared" si="6"/>
        <v>8.2598645132577957</v>
      </c>
      <c r="AQ29" s="119"/>
      <c r="AR29" s="119"/>
      <c r="AS29" s="119"/>
    </row>
    <row r="30" spans="1:45" ht="16.5" customHeight="1">
      <c r="A30" s="214" t="s">
        <v>473</v>
      </c>
      <c r="B30" s="96" t="s">
        <v>379</v>
      </c>
      <c r="C30" s="108">
        <v>3580296</v>
      </c>
      <c r="D30" s="108">
        <v>8104553</v>
      </c>
      <c r="E30" s="137">
        <v>11319433</v>
      </c>
      <c r="F30" s="137">
        <v>16993258.999999996</v>
      </c>
      <c r="G30" s="137">
        <v>5488433</v>
      </c>
      <c r="H30" s="137">
        <v>10962456.000000004</v>
      </c>
      <c r="I30" s="137">
        <v>13224723.999999998</v>
      </c>
      <c r="J30" s="137">
        <v>18962504.000000004</v>
      </c>
      <c r="K30" s="137">
        <v>4809094</v>
      </c>
      <c r="L30" s="137">
        <v>4609738.0000000019</v>
      </c>
      <c r="M30" s="137">
        <f t="shared" si="0"/>
        <v>9418832.0000000019</v>
      </c>
      <c r="N30" s="137">
        <v>4877632.0000000009</v>
      </c>
      <c r="O30" s="108">
        <f t="shared" si="1"/>
        <v>14296464.000000004</v>
      </c>
      <c r="P30" s="137">
        <v>5666049.9999999991</v>
      </c>
      <c r="Q30" s="108">
        <f t="shared" si="1"/>
        <v>19962514.000000004</v>
      </c>
      <c r="R30" s="108">
        <v>5277861</v>
      </c>
      <c r="S30" s="119">
        <f t="shared" si="2"/>
        <v>9.7475116934707415</v>
      </c>
      <c r="T30" s="119"/>
      <c r="U30" s="119"/>
      <c r="V30" s="119"/>
      <c r="X30" s="214" t="s">
        <v>473</v>
      </c>
      <c r="Y30" s="96" t="s">
        <v>379</v>
      </c>
      <c r="Z30" s="108">
        <v>18712067</v>
      </c>
      <c r="AA30" s="117">
        <v>33548343</v>
      </c>
      <c r="AB30" s="112">
        <v>49003550</v>
      </c>
      <c r="AC30" s="137">
        <v>67371143.999999985</v>
      </c>
      <c r="AD30" s="137">
        <v>20438698</v>
      </c>
      <c r="AE30" s="137">
        <v>37825733</v>
      </c>
      <c r="AF30" s="137">
        <v>57361651.999999985</v>
      </c>
      <c r="AG30" s="137">
        <v>76265277.000000015</v>
      </c>
      <c r="AH30" s="137">
        <v>24854537.999999996</v>
      </c>
      <c r="AI30" s="137">
        <v>18834745.999999996</v>
      </c>
      <c r="AJ30" s="137">
        <f t="shared" si="3"/>
        <v>43689283.999999993</v>
      </c>
      <c r="AK30" s="137">
        <v>20113889.000000004</v>
      </c>
      <c r="AL30" s="108">
        <f t="shared" si="4"/>
        <v>63803173</v>
      </c>
      <c r="AM30" s="137">
        <v>22985421.999999993</v>
      </c>
      <c r="AN30" s="108">
        <f t="shared" si="5"/>
        <v>86788595</v>
      </c>
      <c r="AO30" s="108">
        <v>25316956</v>
      </c>
      <c r="AP30" s="119">
        <f t="shared" si="6"/>
        <v>1.8604972661330663</v>
      </c>
      <c r="AQ30" s="119"/>
      <c r="AR30" s="119"/>
      <c r="AS30" s="119"/>
    </row>
    <row r="31" spans="1:45" ht="16.5" customHeight="1">
      <c r="A31" s="214" t="s">
        <v>474</v>
      </c>
      <c r="B31" s="96" t="s">
        <v>21</v>
      </c>
      <c r="C31" s="108">
        <v>3120352</v>
      </c>
      <c r="D31" s="108">
        <v>9270984</v>
      </c>
      <c r="E31" s="137">
        <v>15920695</v>
      </c>
      <c r="F31" s="137">
        <v>20269168.000000011</v>
      </c>
      <c r="G31" s="137">
        <v>3676011</v>
      </c>
      <c r="H31" s="137">
        <v>9849307.0000000037</v>
      </c>
      <c r="I31" s="137">
        <v>15484597</v>
      </c>
      <c r="J31" s="137">
        <v>19865961.999999989</v>
      </c>
      <c r="K31" s="137">
        <v>5011318</v>
      </c>
      <c r="L31" s="137">
        <v>10736401.999999996</v>
      </c>
      <c r="M31" s="137">
        <f t="shared" si="0"/>
        <v>15747719.999999996</v>
      </c>
      <c r="N31" s="137">
        <v>7344807.0000000009</v>
      </c>
      <c r="O31" s="108">
        <f t="shared" si="1"/>
        <v>23092526.999999996</v>
      </c>
      <c r="P31" s="137">
        <v>8173971</v>
      </c>
      <c r="Q31" s="108">
        <f t="shared" si="1"/>
        <v>31266497.999999996</v>
      </c>
      <c r="R31" s="108">
        <v>6669264</v>
      </c>
      <c r="S31" s="119">
        <f t="shared" si="2"/>
        <v>33.084030987456799</v>
      </c>
      <c r="T31" s="119"/>
      <c r="U31" s="119"/>
      <c r="V31" s="119"/>
      <c r="X31" s="214" t="s">
        <v>474</v>
      </c>
      <c r="Y31" s="96" t="s">
        <v>21</v>
      </c>
      <c r="Z31" s="108">
        <v>81558315</v>
      </c>
      <c r="AA31" s="117">
        <v>180112250</v>
      </c>
      <c r="AB31" s="112">
        <v>267758016</v>
      </c>
      <c r="AC31" s="137">
        <v>361075526.99999923</v>
      </c>
      <c r="AD31" s="137">
        <v>90354827</v>
      </c>
      <c r="AE31" s="137">
        <v>188813287.99999979</v>
      </c>
      <c r="AF31" s="137">
        <v>286420937.00000018</v>
      </c>
      <c r="AG31" s="137">
        <v>382682438.99999976</v>
      </c>
      <c r="AH31" s="137">
        <v>80473814</v>
      </c>
      <c r="AI31" s="137">
        <v>105706134.99999993</v>
      </c>
      <c r="AJ31" s="137">
        <f t="shared" si="3"/>
        <v>186179948.99999994</v>
      </c>
      <c r="AK31" s="137">
        <v>103748941.00000001</v>
      </c>
      <c r="AL31" s="108">
        <f t="shared" si="4"/>
        <v>289928889.99999994</v>
      </c>
      <c r="AM31" s="137">
        <v>102553240.99999996</v>
      </c>
      <c r="AN31" s="108">
        <f t="shared" si="5"/>
        <v>392482130.99999988</v>
      </c>
      <c r="AO31" s="108">
        <v>98959180</v>
      </c>
      <c r="AP31" s="119">
        <f t="shared" si="6"/>
        <v>22.970659747778328</v>
      </c>
      <c r="AQ31" s="119"/>
      <c r="AR31" s="119"/>
      <c r="AS31" s="119"/>
    </row>
    <row r="32" spans="1:45" ht="16.5" customHeight="1">
      <c r="A32" s="214" t="s">
        <v>475</v>
      </c>
      <c r="B32" s="96" t="s">
        <v>380</v>
      </c>
      <c r="C32" s="108">
        <v>5172</v>
      </c>
      <c r="D32" s="108">
        <v>12682</v>
      </c>
      <c r="E32" s="137">
        <v>20753</v>
      </c>
      <c r="F32" s="137">
        <v>25999</v>
      </c>
      <c r="G32" s="137">
        <v>6322</v>
      </c>
      <c r="H32" s="137">
        <v>8909</v>
      </c>
      <c r="I32" s="137">
        <v>56632</v>
      </c>
      <c r="J32" s="137">
        <v>56632</v>
      </c>
      <c r="K32" s="137"/>
      <c r="L32" s="137"/>
      <c r="M32" s="137" t="str">
        <f t="shared" si="0"/>
        <v/>
      </c>
      <c r="N32" s="137"/>
      <c r="O32" s="108" t="str">
        <f t="shared" si="1"/>
        <v xml:space="preserve"> </v>
      </c>
      <c r="P32" s="137">
        <v>17</v>
      </c>
      <c r="Q32" s="108">
        <f t="shared" si="1"/>
        <v>17</v>
      </c>
      <c r="R32" s="108"/>
      <c r="S32" s="119" t="str">
        <f t="shared" si="2"/>
        <v xml:space="preserve"> </v>
      </c>
      <c r="T32" s="119"/>
      <c r="U32" s="119"/>
      <c r="V32" s="119"/>
      <c r="X32" s="214" t="s">
        <v>475</v>
      </c>
      <c r="Y32" s="96" t="s">
        <v>380</v>
      </c>
      <c r="Z32" s="108">
        <v>2050</v>
      </c>
      <c r="AA32" s="117">
        <v>2050</v>
      </c>
      <c r="AB32" s="112">
        <v>3825</v>
      </c>
      <c r="AC32" s="137">
        <v>398241.99999999994</v>
      </c>
      <c r="AD32" s="137">
        <v>338808</v>
      </c>
      <c r="AE32" s="137">
        <v>706117</v>
      </c>
      <c r="AF32" s="137">
        <v>1144245</v>
      </c>
      <c r="AG32" s="137">
        <v>1404007</v>
      </c>
      <c r="AH32" s="137">
        <v>271722</v>
      </c>
      <c r="AI32" s="137">
        <v>358304</v>
      </c>
      <c r="AJ32" s="137">
        <f t="shared" si="3"/>
        <v>630026</v>
      </c>
      <c r="AK32" s="137">
        <v>417408</v>
      </c>
      <c r="AL32" s="108">
        <f t="shared" si="4"/>
        <v>1047434</v>
      </c>
      <c r="AM32" s="137">
        <v>277192</v>
      </c>
      <c r="AN32" s="108">
        <f t="shared" si="5"/>
        <v>1324626</v>
      </c>
      <c r="AO32" s="108">
        <v>206725</v>
      </c>
      <c r="AP32" s="119">
        <f t="shared" si="6"/>
        <v>-23.920403942264528</v>
      </c>
      <c r="AQ32" s="119"/>
      <c r="AR32" s="119"/>
      <c r="AS32" s="119"/>
    </row>
    <row r="33" spans="1:45" ht="16.5" customHeight="1">
      <c r="A33" s="214" t="s">
        <v>476</v>
      </c>
      <c r="B33" s="96" t="s">
        <v>381</v>
      </c>
      <c r="C33" s="108">
        <v>234985</v>
      </c>
      <c r="D33" s="108">
        <v>410417</v>
      </c>
      <c r="E33" s="137">
        <v>626636</v>
      </c>
      <c r="F33" s="137">
        <v>848567.99999999977</v>
      </c>
      <c r="G33" s="137">
        <v>154414</v>
      </c>
      <c r="H33" s="137">
        <v>300212</v>
      </c>
      <c r="I33" s="137">
        <v>422695</v>
      </c>
      <c r="J33" s="137">
        <v>574442.99999999977</v>
      </c>
      <c r="K33" s="137">
        <v>157193.99999999997</v>
      </c>
      <c r="L33" s="137">
        <v>129425</v>
      </c>
      <c r="M33" s="137">
        <f t="shared" si="0"/>
        <v>286619</v>
      </c>
      <c r="N33" s="137">
        <v>201887</v>
      </c>
      <c r="O33" s="108">
        <f t="shared" si="1"/>
        <v>488506</v>
      </c>
      <c r="P33" s="137">
        <v>94859.999999999985</v>
      </c>
      <c r="Q33" s="108">
        <f t="shared" si="1"/>
        <v>583366</v>
      </c>
      <c r="R33" s="108">
        <v>113682</v>
      </c>
      <c r="S33" s="119">
        <f t="shared" si="2"/>
        <v>-27.68044581854268</v>
      </c>
      <c r="T33" s="119"/>
      <c r="U33" s="119"/>
      <c r="V33" s="119"/>
      <c r="X33" s="214" t="s">
        <v>476</v>
      </c>
      <c r="Y33" s="96" t="s">
        <v>381</v>
      </c>
      <c r="Z33" s="108">
        <v>2863785</v>
      </c>
      <c r="AA33" s="117">
        <v>6181635</v>
      </c>
      <c r="AB33" s="112">
        <v>9297826</v>
      </c>
      <c r="AC33" s="137">
        <v>12121911.999999998</v>
      </c>
      <c r="AD33" s="137">
        <v>3821923</v>
      </c>
      <c r="AE33" s="137">
        <v>7284253.0000000019</v>
      </c>
      <c r="AF33" s="137">
        <v>11339427</v>
      </c>
      <c r="AG33" s="137">
        <v>14837235.999999996</v>
      </c>
      <c r="AH33" s="137">
        <v>3694980.0000000005</v>
      </c>
      <c r="AI33" s="137">
        <v>3753376.0000000009</v>
      </c>
      <c r="AJ33" s="137">
        <f t="shared" si="3"/>
        <v>7448356.0000000019</v>
      </c>
      <c r="AK33" s="137">
        <v>3104281.0000000005</v>
      </c>
      <c r="AL33" s="108">
        <f t="shared" si="4"/>
        <v>10552637.000000002</v>
      </c>
      <c r="AM33" s="137">
        <v>3096592.0000000019</v>
      </c>
      <c r="AN33" s="108">
        <f t="shared" si="5"/>
        <v>13649229.000000004</v>
      </c>
      <c r="AO33" s="108">
        <v>3508754</v>
      </c>
      <c r="AP33" s="119">
        <f t="shared" si="6"/>
        <v>-5.0399731527640341</v>
      </c>
      <c r="AQ33" s="119"/>
      <c r="AR33" s="119"/>
      <c r="AS33" s="119"/>
    </row>
    <row r="34" spans="1:45" ht="16.5" customHeight="1">
      <c r="A34" s="214" t="s">
        <v>477</v>
      </c>
      <c r="B34" s="96" t="s">
        <v>382</v>
      </c>
      <c r="C34" s="108">
        <v>3322142</v>
      </c>
      <c r="D34" s="108">
        <v>6341231</v>
      </c>
      <c r="E34" s="137">
        <v>10085912</v>
      </c>
      <c r="F34" s="137">
        <v>12830989</v>
      </c>
      <c r="G34" s="137">
        <v>3240673</v>
      </c>
      <c r="H34" s="137">
        <v>5841961.9999999953</v>
      </c>
      <c r="I34" s="137">
        <v>8042630</v>
      </c>
      <c r="J34" s="137">
        <v>10414691.999999998</v>
      </c>
      <c r="K34" s="137">
        <v>2966247.9999999995</v>
      </c>
      <c r="L34" s="137">
        <v>2910670.9999999995</v>
      </c>
      <c r="M34" s="137">
        <f t="shared" si="0"/>
        <v>5876918.9999999991</v>
      </c>
      <c r="N34" s="137">
        <v>2072958.9999999995</v>
      </c>
      <c r="O34" s="108">
        <f t="shared" si="1"/>
        <v>7949877.9999999981</v>
      </c>
      <c r="P34" s="137">
        <v>2632281.9999999995</v>
      </c>
      <c r="Q34" s="108">
        <f t="shared" si="1"/>
        <v>10582159.999999998</v>
      </c>
      <c r="R34" s="108">
        <v>1568520</v>
      </c>
      <c r="S34" s="119">
        <f t="shared" si="2"/>
        <v>-47.121076862083001</v>
      </c>
      <c r="T34" s="119"/>
      <c r="U34" s="119"/>
      <c r="V34" s="119"/>
      <c r="X34" s="214" t="s">
        <v>477</v>
      </c>
      <c r="Y34" s="96" t="s">
        <v>382</v>
      </c>
      <c r="Z34" s="108">
        <v>9422319</v>
      </c>
      <c r="AA34" s="117">
        <v>21784613</v>
      </c>
      <c r="AB34" s="112">
        <v>31799436</v>
      </c>
      <c r="AC34" s="137">
        <v>41738277.000000052</v>
      </c>
      <c r="AD34" s="137">
        <v>8743647</v>
      </c>
      <c r="AE34" s="137">
        <v>19794045</v>
      </c>
      <c r="AF34" s="137">
        <v>28201206.000000004</v>
      </c>
      <c r="AG34" s="137">
        <v>37702749.00000003</v>
      </c>
      <c r="AH34" s="137">
        <v>9427875.0000000019</v>
      </c>
      <c r="AI34" s="137">
        <v>10681878.999999996</v>
      </c>
      <c r="AJ34" s="137">
        <f t="shared" si="3"/>
        <v>20109754</v>
      </c>
      <c r="AK34" s="137">
        <v>8605417.0000000019</v>
      </c>
      <c r="AL34" s="108">
        <f t="shared" si="4"/>
        <v>28715171</v>
      </c>
      <c r="AM34" s="137">
        <v>8709110.0000000019</v>
      </c>
      <c r="AN34" s="108">
        <f t="shared" si="5"/>
        <v>37424281</v>
      </c>
      <c r="AO34" s="108">
        <v>7604775</v>
      </c>
      <c r="AP34" s="119">
        <f t="shared" si="6"/>
        <v>-19.33733741696831</v>
      </c>
      <c r="AQ34" s="119"/>
      <c r="AR34" s="119"/>
      <c r="AS34" s="119"/>
    </row>
    <row r="35" spans="1:45" ht="16.5" customHeight="1">
      <c r="A35" s="214" t="s">
        <v>478</v>
      </c>
      <c r="B35" s="96" t="s">
        <v>383</v>
      </c>
      <c r="C35" s="108">
        <v>11790274</v>
      </c>
      <c r="D35" s="108">
        <v>24112420</v>
      </c>
      <c r="E35" s="137">
        <v>37762317</v>
      </c>
      <c r="F35" s="137">
        <v>52099869.000000007</v>
      </c>
      <c r="G35" s="137">
        <v>12347823</v>
      </c>
      <c r="H35" s="137">
        <v>22545353.000000007</v>
      </c>
      <c r="I35" s="137">
        <v>35144709</v>
      </c>
      <c r="J35" s="137">
        <v>48350546.999999985</v>
      </c>
      <c r="K35" s="137">
        <v>12812751.999999996</v>
      </c>
      <c r="L35" s="137">
        <v>10875284.999999991</v>
      </c>
      <c r="M35" s="137">
        <f t="shared" si="0"/>
        <v>23688036.999999985</v>
      </c>
      <c r="N35" s="137">
        <v>13608275.000000007</v>
      </c>
      <c r="O35" s="108">
        <f t="shared" si="1"/>
        <v>37296311.999999993</v>
      </c>
      <c r="P35" s="137">
        <v>12737259.999999994</v>
      </c>
      <c r="Q35" s="108">
        <f t="shared" si="1"/>
        <v>50033571.999999985</v>
      </c>
      <c r="R35" s="108">
        <v>12680520</v>
      </c>
      <c r="S35" s="119">
        <f t="shared" si="2"/>
        <v>-1.0320343357929431</v>
      </c>
      <c r="T35" s="119"/>
      <c r="U35" s="119"/>
      <c r="V35" s="119"/>
      <c r="X35" s="214" t="s">
        <v>478</v>
      </c>
      <c r="Y35" s="96" t="s">
        <v>383</v>
      </c>
      <c r="Z35" s="108">
        <v>9552843</v>
      </c>
      <c r="AA35" s="117">
        <v>23126318</v>
      </c>
      <c r="AB35" s="112">
        <v>34690625</v>
      </c>
      <c r="AC35" s="137">
        <v>46833930.99999997</v>
      </c>
      <c r="AD35" s="137">
        <v>12867749</v>
      </c>
      <c r="AE35" s="137">
        <v>26417716.000000019</v>
      </c>
      <c r="AF35" s="137">
        <v>38000821.000000007</v>
      </c>
      <c r="AG35" s="137">
        <v>44147974.999999955</v>
      </c>
      <c r="AH35" s="137">
        <v>6481175.9999999991</v>
      </c>
      <c r="AI35" s="137">
        <v>7168975.0000000075</v>
      </c>
      <c r="AJ35" s="137">
        <f t="shared" si="3"/>
        <v>13650151.000000007</v>
      </c>
      <c r="AK35" s="137">
        <v>6741477.0000000037</v>
      </c>
      <c r="AL35" s="108">
        <f t="shared" si="4"/>
        <v>20391628.000000011</v>
      </c>
      <c r="AM35" s="137">
        <v>6868265.0000000009</v>
      </c>
      <c r="AN35" s="108">
        <f t="shared" si="5"/>
        <v>27259893.000000011</v>
      </c>
      <c r="AO35" s="108">
        <v>6641441</v>
      </c>
      <c r="AP35" s="119">
        <f t="shared" si="6"/>
        <v>2.4727765454911435</v>
      </c>
      <c r="AQ35" s="119"/>
      <c r="AR35" s="119"/>
      <c r="AS35" s="119"/>
    </row>
    <row r="36" spans="1:45" ht="16.5" customHeight="1">
      <c r="A36" s="214" t="s">
        <v>479</v>
      </c>
      <c r="B36" s="96" t="s">
        <v>384</v>
      </c>
      <c r="C36" s="108">
        <v>170053191</v>
      </c>
      <c r="D36" s="108">
        <v>319674644</v>
      </c>
      <c r="E36" s="137">
        <v>525938786</v>
      </c>
      <c r="F36" s="137">
        <v>666278322.00000262</v>
      </c>
      <c r="G36" s="137">
        <v>183733250</v>
      </c>
      <c r="H36" s="137">
        <v>339129890.0000006</v>
      </c>
      <c r="I36" s="137">
        <v>539876400.00000048</v>
      </c>
      <c r="J36" s="137">
        <v>681125607</v>
      </c>
      <c r="K36" s="137">
        <v>191045054.00000003</v>
      </c>
      <c r="L36" s="137">
        <v>121635766.99999994</v>
      </c>
      <c r="M36" s="137">
        <f t="shared" si="0"/>
        <v>312680821</v>
      </c>
      <c r="N36" s="137">
        <v>181578118.99999979</v>
      </c>
      <c r="O36" s="108">
        <f t="shared" si="1"/>
        <v>494258939.99999976</v>
      </c>
      <c r="P36" s="137">
        <v>129866423.99999988</v>
      </c>
      <c r="Q36" s="108">
        <f t="shared" si="1"/>
        <v>624125363.99999964</v>
      </c>
      <c r="R36" s="108">
        <v>149936913</v>
      </c>
      <c r="S36" s="119">
        <f t="shared" si="2"/>
        <v>-21.517511256794961</v>
      </c>
      <c r="T36" s="119"/>
      <c r="U36" s="119"/>
      <c r="V36" s="119"/>
      <c r="X36" s="214" t="s">
        <v>479</v>
      </c>
      <c r="Y36" s="96" t="s">
        <v>384</v>
      </c>
      <c r="Z36" s="108">
        <v>46176700</v>
      </c>
      <c r="AA36" s="117">
        <v>79163578</v>
      </c>
      <c r="AB36" s="112">
        <v>157354898</v>
      </c>
      <c r="AC36" s="137">
        <v>200463579.99999967</v>
      </c>
      <c r="AD36" s="137">
        <v>66838479</v>
      </c>
      <c r="AE36" s="137">
        <v>114602485.99999978</v>
      </c>
      <c r="AF36" s="137">
        <v>167159156</v>
      </c>
      <c r="AG36" s="137">
        <v>218401581.99999896</v>
      </c>
      <c r="AH36" s="137">
        <v>52185782.999999978</v>
      </c>
      <c r="AI36" s="137">
        <v>42937224.000000037</v>
      </c>
      <c r="AJ36" s="137">
        <f t="shared" si="3"/>
        <v>95123007.000000015</v>
      </c>
      <c r="AK36" s="137">
        <v>47747547.00000006</v>
      </c>
      <c r="AL36" s="108">
        <f t="shared" si="4"/>
        <v>142870554.00000006</v>
      </c>
      <c r="AM36" s="137">
        <v>41273319.999999925</v>
      </c>
      <c r="AN36" s="108">
        <f t="shared" si="5"/>
        <v>184143874</v>
      </c>
      <c r="AO36" s="108">
        <v>40745458</v>
      </c>
      <c r="AP36" s="119">
        <f t="shared" si="6"/>
        <v>-21.92230209518938</v>
      </c>
      <c r="AQ36" s="119"/>
      <c r="AR36" s="119"/>
      <c r="AS36" s="119"/>
    </row>
    <row r="37" spans="1:45" ht="16.5" customHeight="1">
      <c r="A37" s="214" t="s">
        <v>480</v>
      </c>
      <c r="B37" s="96" t="s">
        <v>385</v>
      </c>
      <c r="C37" s="108">
        <v>411414</v>
      </c>
      <c r="D37" s="108">
        <v>965455</v>
      </c>
      <c r="E37" s="137">
        <v>2298763</v>
      </c>
      <c r="F37" s="137">
        <v>2663018.0000000005</v>
      </c>
      <c r="G37" s="137">
        <v>273569</v>
      </c>
      <c r="H37" s="137">
        <v>872615.00000000012</v>
      </c>
      <c r="I37" s="137">
        <v>2162425.0000000005</v>
      </c>
      <c r="J37" s="137">
        <v>2612506.0000000005</v>
      </c>
      <c r="K37" s="137">
        <v>206074.00000000003</v>
      </c>
      <c r="L37" s="137">
        <v>560273</v>
      </c>
      <c r="M37" s="137">
        <f t="shared" si="0"/>
        <v>766347</v>
      </c>
      <c r="N37" s="137">
        <v>835295</v>
      </c>
      <c r="O37" s="108">
        <f t="shared" si="1"/>
        <v>1601642</v>
      </c>
      <c r="P37" s="137">
        <v>255809.99999999997</v>
      </c>
      <c r="Q37" s="108">
        <f t="shared" si="1"/>
        <v>1857452</v>
      </c>
      <c r="R37" s="108">
        <v>140968</v>
      </c>
      <c r="S37" s="119">
        <f t="shared" si="2"/>
        <v>-31.593505245688448</v>
      </c>
      <c r="T37" s="119"/>
      <c r="U37" s="119"/>
      <c r="V37" s="119"/>
      <c r="X37" s="214" t="s">
        <v>480</v>
      </c>
      <c r="Y37" s="96" t="s">
        <v>385</v>
      </c>
      <c r="Z37" s="108">
        <v>164986</v>
      </c>
      <c r="AA37" s="117">
        <v>1376244</v>
      </c>
      <c r="AB37" s="112">
        <v>2923781</v>
      </c>
      <c r="AC37" s="137">
        <v>3632131.9999999986</v>
      </c>
      <c r="AD37" s="137">
        <v>185138</v>
      </c>
      <c r="AE37" s="137">
        <v>526257.99999999977</v>
      </c>
      <c r="AF37" s="137">
        <v>1598952.9999999998</v>
      </c>
      <c r="AG37" s="137">
        <v>2426156</v>
      </c>
      <c r="AH37" s="137">
        <v>1029828.9999999999</v>
      </c>
      <c r="AI37" s="137">
        <v>1011082.0000000002</v>
      </c>
      <c r="AJ37" s="137">
        <f t="shared" si="3"/>
        <v>2040911</v>
      </c>
      <c r="AK37" s="137">
        <v>1477968.9999999991</v>
      </c>
      <c r="AL37" s="108">
        <f t="shared" si="4"/>
        <v>3518879.9999999991</v>
      </c>
      <c r="AM37" s="137">
        <v>833475.99999999988</v>
      </c>
      <c r="AN37" s="108">
        <f t="shared" si="5"/>
        <v>4352355.9999999991</v>
      </c>
      <c r="AO37" s="108">
        <v>87046</v>
      </c>
      <c r="AP37" s="119">
        <f t="shared" si="6"/>
        <v>-91.547528764484198</v>
      </c>
      <c r="AQ37" s="119"/>
      <c r="AR37" s="119"/>
      <c r="AS37" s="119"/>
    </row>
    <row r="38" spans="1:45" ht="16.5" customHeight="1">
      <c r="A38" s="214" t="s">
        <v>481</v>
      </c>
      <c r="B38" s="96" t="s">
        <v>386</v>
      </c>
      <c r="C38" s="108">
        <v>18188545</v>
      </c>
      <c r="D38" s="108">
        <v>29935611</v>
      </c>
      <c r="E38" s="137">
        <v>80902150</v>
      </c>
      <c r="F38" s="137">
        <v>110691275.00000003</v>
      </c>
      <c r="G38" s="137">
        <v>20599779</v>
      </c>
      <c r="H38" s="137">
        <v>32763632</v>
      </c>
      <c r="I38" s="137">
        <v>83336502.99999997</v>
      </c>
      <c r="J38" s="137">
        <v>111281005.00000004</v>
      </c>
      <c r="K38" s="137">
        <v>17978728</v>
      </c>
      <c r="L38" s="137">
        <v>11329096</v>
      </c>
      <c r="M38" s="137">
        <f t="shared" si="0"/>
        <v>29307824</v>
      </c>
      <c r="N38" s="137">
        <v>50986755.99999997</v>
      </c>
      <c r="O38" s="108">
        <f t="shared" si="1"/>
        <v>80294579.99999997</v>
      </c>
      <c r="P38" s="137">
        <v>28333491.000000019</v>
      </c>
      <c r="Q38" s="108">
        <f t="shared" si="1"/>
        <v>108628070.99999999</v>
      </c>
      <c r="R38" s="108">
        <v>20744407</v>
      </c>
      <c r="S38" s="119">
        <f t="shared" si="2"/>
        <v>15.383062694980424</v>
      </c>
      <c r="T38" s="119"/>
      <c r="U38" s="119"/>
      <c r="V38" s="119"/>
      <c r="X38" s="214" t="s">
        <v>481</v>
      </c>
      <c r="Y38" s="96" t="s">
        <v>386</v>
      </c>
      <c r="Z38" s="108">
        <v>3518376</v>
      </c>
      <c r="AA38" s="117">
        <v>6498965</v>
      </c>
      <c r="AB38" s="112">
        <v>21900166</v>
      </c>
      <c r="AC38" s="137">
        <v>30857276.999999985</v>
      </c>
      <c r="AD38" s="137">
        <v>7558996</v>
      </c>
      <c r="AE38" s="137">
        <v>12167814.000000006</v>
      </c>
      <c r="AF38" s="137">
        <v>19545461.000000004</v>
      </c>
      <c r="AG38" s="137">
        <v>26395865.999999985</v>
      </c>
      <c r="AH38" s="137">
        <v>4920850</v>
      </c>
      <c r="AI38" s="137">
        <v>4856641</v>
      </c>
      <c r="AJ38" s="137">
        <f t="shared" si="3"/>
        <v>9777491</v>
      </c>
      <c r="AK38" s="137">
        <v>6761659.0000000019</v>
      </c>
      <c r="AL38" s="108">
        <f t="shared" si="4"/>
        <v>16539150.000000002</v>
      </c>
      <c r="AM38" s="137">
        <v>5320376.9999999981</v>
      </c>
      <c r="AN38" s="108">
        <f t="shared" si="5"/>
        <v>21859527</v>
      </c>
      <c r="AO38" s="108">
        <v>3504278</v>
      </c>
      <c r="AP38" s="119">
        <f t="shared" si="6"/>
        <v>-28.787140433055271</v>
      </c>
      <c r="AQ38" s="119"/>
      <c r="AR38" s="119"/>
      <c r="AS38" s="119"/>
    </row>
    <row r="39" spans="1:45" ht="16.5" customHeight="1">
      <c r="A39" s="214" t="s">
        <v>482</v>
      </c>
      <c r="B39" s="96" t="s">
        <v>387</v>
      </c>
      <c r="C39" s="108">
        <v>21171920</v>
      </c>
      <c r="D39" s="108">
        <v>43717163</v>
      </c>
      <c r="E39" s="137">
        <v>67100917</v>
      </c>
      <c r="F39" s="137">
        <v>89900747.000000119</v>
      </c>
      <c r="G39" s="137">
        <v>25171434</v>
      </c>
      <c r="H39" s="137">
        <v>48665504.999999918</v>
      </c>
      <c r="I39" s="137">
        <v>74609363.00000003</v>
      </c>
      <c r="J39" s="137">
        <v>97411907.999999881</v>
      </c>
      <c r="K39" s="137">
        <v>26858471.999999993</v>
      </c>
      <c r="L39" s="137">
        <v>23041195</v>
      </c>
      <c r="M39" s="137">
        <f t="shared" si="0"/>
        <v>49899666.999999993</v>
      </c>
      <c r="N39" s="137">
        <v>24728945.000000004</v>
      </c>
      <c r="O39" s="108">
        <f t="shared" si="1"/>
        <v>74628612</v>
      </c>
      <c r="P39" s="137">
        <v>24802464.000000004</v>
      </c>
      <c r="Q39" s="108">
        <f t="shared" si="1"/>
        <v>99431076</v>
      </c>
      <c r="R39" s="108">
        <v>22071078</v>
      </c>
      <c r="S39" s="119">
        <f t="shared" si="2"/>
        <v>-17.824521067319068</v>
      </c>
      <c r="T39" s="119"/>
      <c r="U39" s="119"/>
      <c r="V39" s="119"/>
      <c r="X39" s="214" t="s">
        <v>482</v>
      </c>
      <c r="Y39" s="96" t="s">
        <v>387</v>
      </c>
      <c r="Z39" s="108">
        <v>17132343</v>
      </c>
      <c r="AA39" s="117">
        <v>32020240</v>
      </c>
      <c r="AB39" s="112">
        <v>45663391</v>
      </c>
      <c r="AC39" s="137">
        <v>61990972.999999978</v>
      </c>
      <c r="AD39" s="137">
        <v>17283990</v>
      </c>
      <c r="AE39" s="137">
        <v>34398394.000000037</v>
      </c>
      <c r="AF39" s="137">
        <v>49819813.000000015</v>
      </c>
      <c r="AG39" s="137">
        <v>65605287.999999948</v>
      </c>
      <c r="AH39" s="137">
        <v>15245737</v>
      </c>
      <c r="AI39" s="137">
        <v>19199360.000000026</v>
      </c>
      <c r="AJ39" s="137">
        <f t="shared" si="3"/>
        <v>34445097.00000003</v>
      </c>
      <c r="AK39" s="137">
        <v>11529121.999999996</v>
      </c>
      <c r="AL39" s="108">
        <f t="shared" si="4"/>
        <v>45974219.00000003</v>
      </c>
      <c r="AM39" s="137">
        <v>17212084.000000004</v>
      </c>
      <c r="AN39" s="108">
        <f t="shared" si="5"/>
        <v>63186303.00000003</v>
      </c>
      <c r="AO39" s="108">
        <v>12046242</v>
      </c>
      <c r="AP39" s="119">
        <f t="shared" si="6"/>
        <v>-20.986161574215799</v>
      </c>
      <c r="AQ39" s="119"/>
      <c r="AR39" s="119"/>
      <c r="AS39" s="119"/>
    </row>
    <row r="40" spans="1:45" ht="16.5" customHeight="1">
      <c r="A40" s="214" t="s">
        <v>483</v>
      </c>
      <c r="B40" s="96" t="s">
        <v>26</v>
      </c>
      <c r="C40" s="108">
        <v>23358223</v>
      </c>
      <c r="D40" s="108">
        <v>40324706</v>
      </c>
      <c r="E40" s="137">
        <v>62076230</v>
      </c>
      <c r="F40" s="137">
        <v>79092194.999999925</v>
      </c>
      <c r="G40" s="137">
        <v>19183579</v>
      </c>
      <c r="H40" s="137">
        <v>34035242.000000022</v>
      </c>
      <c r="I40" s="137">
        <v>58995540</v>
      </c>
      <c r="J40" s="137">
        <v>75782890.999999925</v>
      </c>
      <c r="K40" s="137">
        <v>23652227.000000011</v>
      </c>
      <c r="L40" s="137">
        <v>17020955.000000007</v>
      </c>
      <c r="M40" s="137">
        <f t="shared" si="0"/>
        <v>40673182.000000015</v>
      </c>
      <c r="N40" s="137">
        <v>22430177.000000011</v>
      </c>
      <c r="O40" s="108">
        <f t="shared" si="1"/>
        <v>63103359.00000003</v>
      </c>
      <c r="P40" s="137">
        <v>17740417.000000007</v>
      </c>
      <c r="Q40" s="108">
        <f t="shared" si="1"/>
        <v>80843776.00000003</v>
      </c>
      <c r="R40" s="108">
        <v>19574402</v>
      </c>
      <c r="S40" s="119">
        <f t="shared" si="2"/>
        <v>-17.240765531296518</v>
      </c>
      <c r="T40" s="119"/>
      <c r="U40" s="119"/>
      <c r="V40" s="119"/>
      <c r="X40" s="214" t="s">
        <v>483</v>
      </c>
      <c r="Y40" s="96" t="s">
        <v>26</v>
      </c>
      <c r="Z40" s="108">
        <v>112501732</v>
      </c>
      <c r="AA40" s="117">
        <v>229743275</v>
      </c>
      <c r="AB40" s="112">
        <v>363611359</v>
      </c>
      <c r="AC40" s="137">
        <v>478791690.00000006</v>
      </c>
      <c r="AD40" s="137">
        <v>133855183</v>
      </c>
      <c r="AE40" s="137">
        <v>265145940.00000033</v>
      </c>
      <c r="AF40" s="137">
        <v>400662983.00000036</v>
      </c>
      <c r="AG40" s="137">
        <v>540128937.9999994</v>
      </c>
      <c r="AH40" s="137">
        <v>145086072.99999988</v>
      </c>
      <c r="AI40" s="137">
        <v>139483576.00000024</v>
      </c>
      <c r="AJ40" s="137">
        <f t="shared" si="3"/>
        <v>284569649.00000012</v>
      </c>
      <c r="AK40" s="137">
        <v>140809916.99999988</v>
      </c>
      <c r="AL40" s="108">
        <f t="shared" si="4"/>
        <v>425379566</v>
      </c>
      <c r="AM40" s="137">
        <v>146497783.00000003</v>
      </c>
      <c r="AN40" s="108">
        <f t="shared" si="5"/>
        <v>571877349</v>
      </c>
      <c r="AO40" s="108">
        <v>122190824</v>
      </c>
      <c r="AP40" s="119">
        <f t="shared" si="6"/>
        <v>-15.78045950695757</v>
      </c>
      <c r="AQ40" s="119"/>
      <c r="AR40" s="119"/>
      <c r="AS40" s="119"/>
    </row>
    <row r="41" spans="1:45" ht="16.5" customHeight="1">
      <c r="A41" s="214" t="s">
        <v>484</v>
      </c>
      <c r="B41" s="96" t="s">
        <v>388</v>
      </c>
      <c r="C41" s="108">
        <v>3864188</v>
      </c>
      <c r="D41" s="108">
        <v>8065115</v>
      </c>
      <c r="E41" s="137">
        <v>11383804</v>
      </c>
      <c r="F41" s="137">
        <v>15205262.000000015</v>
      </c>
      <c r="G41" s="137">
        <v>4377396</v>
      </c>
      <c r="H41" s="137">
        <v>8689724.9999999963</v>
      </c>
      <c r="I41" s="137">
        <v>12504397</v>
      </c>
      <c r="J41" s="137">
        <v>17429001</v>
      </c>
      <c r="K41" s="137">
        <v>4210569.0000000009</v>
      </c>
      <c r="L41" s="137">
        <v>4184417.0000000005</v>
      </c>
      <c r="M41" s="137">
        <f t="shared" si="0"/>
        <v>8394986.0000000019</v>
      </c>
      <c r="N41" s="137">
        <v>3657006.9999999995</v>
      </c>
      <c r="O41" s="108">
        <f t="shared" si="1"/>
        <v>12051993.000000002</v>
      </c>
      <c r="P41" s="137">
        <v>3817588.0000000009</v>
      </c>
      <c r="Q41" s="108">
        <f t="shared" si="1"/>
        <v>15869581.000000004</v>
      </c>
      <c r="R41" s="108">
        <v>2866492</v>
      </c>
      <c r="S41" s="119">
        <f t="shared" si="2"/>
        <v>-31.921505145741605</v>
      </c>
      <c r="T41" s="119"/>
      <c r="U41" s="119"/>
      <c r="V41" s="119"/>
      <c r="X41" s="214" t="s">
        <v>484</v>
      </c>
      <c r="Y41" s="96" t="s">
        <v>388</v>
      </c>
      <c r="Z41" s="108">
        <v>1563818</v>
      </c>
      <c r="AA41" s="117">
        <v>3690025</v>
      </c>
      <c r="AB41" s="112">
        <v>5163354</v>
      </c>
      <c r="AC41" s="137">
        <v>6928980.9999999944</v>
      </c>
      <c r="AD41" s="137">
        <v>1280798</v>
      </c>
      <c r="AE41" s="137">
        <v>4046124.9999999977</v>
      </c>
      <c r="AF41" s="137">
        <v>6302111.9999999991</v>
      </c>
      <c r="AG41" s="137">
        <v>9232434.0000000019</v>
      </c>
      <c r="AH41" s="137">
        <v>2830432.9999999995</v>
      </c>
      <c r="AI41" s="137">
        <v>3184760.0000000005</v>
      </c>
      <c r="AJ41" s="137">
        <f t="shared" si="3"/>
        <v>6015193</v>
      </c>
      <c r="AK41" s="137">
        <v>3326487.9999999995</v>
      </c>
      <c r="AL41" s="108">
        <f t="shared" si="4"/>
        <v>9341681</v>
      </c>
      <c r="AM41" s="137">
        <v>3016736.0000000005</v>
      </c>
      <c r="AN41" s="108">
        <f t="shared" si="5"/>
        <v>12358417</v>
      </c>
      <c r="AO41" s="108">
        <v>3054650</v>
      </c>
      <c r="AP41" s="119">
        <f t="shared" si="6"/>
        <v>7.921650150348043</v>
      </c>
      <c r="AQ41" s="119"/>
      <c r="AR41" s="119"/>
      <c r="AS41" s="119"/>
    </row>
    <row r="42" spans="1:45" ht="16.5" customHeight="1">
      <c r="A42" s="214" t="s">
        <v>485</v>
      </c>
      <c r="B42" s="96" t="s">
        <v>389</v>
      </c>
      <c r="C42" s="108">
        <v>6307271</v>
      </c>
      <c r="D42" s="108">
        <v>13091551</v>
      </c>
      <c r="E42" s="137">
        <v>18524392</v>
      </c>
      <c r="F42" s="137">
        <v>24612014.000000015</v>
      </c>
      <c r="G42" s="137">
        <v>7422150</v>
      </c>
      <c r="H42" s="137">
        <v>13621678.000000011</v>
      </c>
      <c r="I42" s="137">
        <v>21243828.000000007</v>
      </c>
      <c r="J42" s="137">
        <v>28746924.999999981</v>
      </c>
      <c r="K42" s="137">
        <v>6965246.0000000009</v>
      </c>
      <c r="L42" s="137">
        <v>6835932.9999999963</v>
      </c>
      <c r="M42" s="137">
        <f t="shared" si="0"/>
        <v>13801178.999999996</v>
      </c>
      <c r="N42" s="137">
        <v>5764465.9999999981</v>
      </c>
      <c r="O42" s="108">
        <f t="shared" si="1"/>
        <v>19565644.999999993</v>
      </c>
      <c r="P42" s="137">
        <v>6910658.9999999963</v>
      </c>
      <c r="Q42" s="108">
        <f t="shared" si="1"/>
        <v>26476303.999999989</v>
      </c>
      <c r="R42" s="108">
        <v>7537564</v>
      </c>
      <c r="S42" s="119">
        <f t="shared" si="2"/>
        <v>8.2167665004222243</v>
      </c>
      <c r="T42" s="119"/>
      <c r="U42" s="119"/>
      <c r="V42" s="119"/>
      <c r="X42" s="214" t="s">
        <v>485</v>
      </c>
      <c r="Y42" s="96" t="s">
        <v>389</v>
      </c>
      <c r="Z42" s="108">
        <v>5464283</v>
      </c>
      <c r="AA42" s="117">
        <v>10637785</v>
      </c>
      <c r="AB42" s="112">
        <v>15602224</v>
      </c>
      <c r="AC42" s="137">
        <v>20310256.99999997</v>
      </c>
      <c r="AD42" s="137">
        <v>5520504</v>
      </c>
      <c r="AE42" s="137">
        <v>11383787.000000015</v>
      </c>
      <c r="AF42" s="137">
        <v>16391311.000000004</v>
      </c>
      <c r="AG42" s="137">
        <v>22091887.000000004</v>
      </c>
      <c r="AH42" s="137">
        <v>5147272.9999999944</v>
      </c>
      <c r="AI42" s="137">
        <v>5746255</v>
      </c>
      <c r="AJ42" s="137">
        <f t="shared" si="3"/>
        <v>10893527.999999994</v>
      </c>
      <c r="AK42" s="137">
        <v>5239900.0000000028</v>
      </c>
      <c r="AL42" s="108">
        <f t="shared" si="4"/>
        <v>16133427.999999996</v>
      </c>
      <c r="AM42" s="137">
        <v>4822387.9999999981</v>
      </c>
      <c r="AN42" s="108">
        <f t="shared" si="5"/>
        <v>20955815.999999993</v>
      </c>
      <c r="AO42" s="108">
        <v>4276205</v>
      </c>
      <c r="AP42" s="119">
        <f t="shared" si="6"/>
        <v>-16.922902670987057</v>
      </c>
      <c r="AQ42" s="119"/>
      <c r="AR42" s="119"/>
      <c r="AS42" s="119"/>
    </row>
    <row r="43" spans="1:45" ht="16.5" customHeight="1">
      <c r="A43" s="214" t="s">
        <v>486</v>
      </c>
      <c r="B43" s="96" t="s">
        <v>390</v>
      </c>
      <c r="C43" s="108">
        <v>22429022</v>
      </c>
      <c r="D43" s="108">
        <v>45378698</v>
      </c>
      <c r="E43" s="137">
        <v>68907750</v>
      </c>
      <c r="F43" s="137">
        <v>94001065.00000003</v>
      </c>
      <c r="G43" s="137">
        <v>24990644</v>
      </c>
      <c r="H43" s="137">
        <v>52066952.999999948</v>
      </c>
      <c r="I43" s="137">
        <v>75405716.999999955</v>
      </c>
      <c r="J43" s="137">
        <v>100990009.99999996</v>
      </c>
      <c r="K43" s="137">
        <v>22517738.999999993</v>
      </c>
      <c r="L43" s="137">
        <v>24290497.999999989</v>
      </c>
      <c r="M43" s="137">
        <f t="shared" si="0"/>
        <v>46808236.999999985</v>
      </c>
      <c r="N43" s="137">
        <v>21808068.999999989</v>
      </c>
      <c r="O43" s="108">
        <f t="shared" si="1"/>
        <v>68616305.99999997</v>
      </c>
      <c r="P43" s="137">
        <v>24336145.999999996</v>
      </c>
      <c r="Q43" s="108">
        <f t="shared" si="1"/>
        <v>92952451.99999997</v>
      </c>
      <c r="R43" s="108">
        <v>46662340</v>
      </c>
      <c r="S43" s="119">
        <f t="shared" si="2"/>
        <v>107.22480174408281</v>
      </c>
      <c r="T43" s="119"/>
      <c r="U43" s="119"/>
      <c r="V43" s="119"/>
      <c r="X43" s="214" t="s">
        <v>486</v>
      </c>
      <c r="Y43" s="96" t="s">
        <v>390</v>
      </c>
      <c r="Z43" s="108">
        <v>1075760</v>
      </c>
      <c r="AA43" s="117">
        <v>2210873</v>
      </c>
      <c r="AB43" s="112">
        <v>3793108</v>
      </c>
      <c r="AC43" s="137">
        <v>5102350.0000000019</v>
      </c>
      <c r="AD43" s="137">
        <v>1089648</v>
      </c>
      <c r="AE43" s="137">
        <v>2188393.9999999995</v>
      </c>
      <c r="AF43" s="137">
        <v>3004277.0000000005</v>
      </c>
      <c r="AG43" s="137">
        <v>4074343.9999999991</v>
      </c>
      <c r="AH43" s="137">
        <v>1298546.0000000005</v>
      </c>
      <c r="AI43" s="137">
        <v>994794</v>
      </c>
      <c r="AJ43" s="137">
        <f t="shared" si="3"/>
        <v>2293340.0000000005</v>
      </c>
      <c r="AK43" s="137">
        <v>985616.00000000035</v>
      </c>
      <c r="AL43" s="108">
        <f t="shared" si="4"/>
        <v>3278956.0000000009</v>
      </c>
      <c r="AM43" s="137">
        <v>1026608.0000000002</v>
      </c>
      <c r="AN43" s="108">
        <f t="shared" si="5"/>
        <v>4305564.0000000009</v>
      </c>
      <c r="AO43" s="108">
        <v>1109351</v>
      </c>
      <c r="AP43" s="119">
        <f t="shared" si="6"/>
        <v>-14.56975725157217</v>
      </c>
      <c r="AQ43" s="119"/>
      <c r="AR43" s="119"/>
      <c r="AS43" s="119"/>
    </row>
    <row r="44" spans="1:45" ht="16.5" customHeight="1">
      <c r="A44" s="214" t="s">
        <v>487</v>
      </c>
      <c r="B44" s="96" t="s">
        <v>391</v>
      </c>
      <c r="C44" s="108">
        <v>3115895</v>
      </c>
      <c r="D44" s="108">
        <v>7055190</v>
      </c>
      <c r="E44" s="137">
        <v>10656614</v>
      </c>
      <c r="F44" s="137">
        <v>14373659.000000015</v>
      </c>
      <c r="G44" s="137">
        <v>3188663</v>
      </c>
      <c r="H44" s="137">
        <v>6278550.0000000047</v>
      </c>
      <c r="I44" s="137">
        <v>9728157</v>
      </c>
      <c r="J44" s="137">
        <v>13161747.999999987</v>
      </c>
      <c r="K44" s="137">
        <v>3092244.0000000037</v>
      </c>
      <c r="L44" s="137">
        <v>2761937.0000000019</v>
      </c>
      <c r="M44" s="137">
        <f t="shared" si="0"/>
        <v>5854181.0000000056</v>
      </c>
      <c r="N44" s="137">
        <v>3389963.0000000028</v>
      </c>
      <c r="O44" s="108">
        <f t="shared" si="1"/>
        <v>9244144.0000000075</v>
      </c>
      <c r="P44" s="137">
        <v>2821054</v>
      </c>
      <c r="Q44" s="108">
        <f t="shared" si="1"/>
        <v>12065198.000000007</v>
      </c>
      <c r="R44" s="108">
        <v>2386898</v>
      </c>
      <c r="S44" s="119">
        <f t="shared" si="2"/>
        <v>-22.810166338749553</v>
      </c>
      <c r="T44" s="119"/>
      <c r="U44" s="119"/>
      <c r="V44" s="119"/>
      <c r="X44" s="214" t="s">
        <v>487</v>
      </c>
      <c r="Y44" s="96" t="s">
        <v>391</v>
      </c>
      <c r="Z44" s="108">
        <v>12212685</v>
      </c>
      <c r="AA44" s="117">
        <v>25059976</v>
      </c>
      <c r="AB44" s="112">
        <v>37532021</v>
      </c>
      <c r="AC44" s="137">
        <v>51635850.99999997</v>
      </c>
      <c r="AD44" s="137">
        <v>12284881</v>
      </c>
      <c r="AE44" s="137">
        <v>24571447</v>
      </c>
      <c r="AF44" s="137">
        <v>38278431.999999993</v>
      </c>
      <c r="AG44" s="137">
        <v>53048199.000000097</v>
      </c>
      <c r="AH44" s="137">
        <v>13021484.000000006</v>
      </c>
      <c r="AI44" s="137">
        <v>16133772.000000013</v>
      </c>
      <c r="AJ44" s="137">
        <f t="shared" si="3"/>
        <v>29155256.000000019</v>
      </c>
      <c r="AK44" s="137">
        <v>11827087.999999998</v>
      </c>
      <c r="AL44" s="108">
        <f t="shared" si="4"/>
        <v>40982344.000000015</v>
      </c>
      <c r="AM44" s="137">
        <v>13018807.000000013</v>
      </c>
      <c r="AN44" s="108">
        <f t="shared" si="5"/>
        <v>54001151.00000003</v>
      </c>
      <c r="AO44" s="108">
        <v>12155208</v>
      </c>
      <c r="AP44" s="119">
        <f t="shared" si="6"/>
        <v>-6.6526672382349403</v>
      </c>
      <c r="AQ44" s="119"/>
      <c r="AR44" s="119"/>
      <c r="AS44" s="119"/>
    </row>
    <row r="45" spans="1:45" ht="16.5" customHeight="1">
      <c r="A45" s="214" t="s">
        <v>488</v>
      </c>
      <c r="B45" s="96" t="s">
        <v>392</v>
      </c>
      <c r="C45" s="108">
        <v>3430</v>
      </c>
      <c r="D45" s="108">
        <v>14052</v>
      </c>
      <c r="E45" s="137">
        <v>22365</v>
      </c>
      <c r="F45" s="137">
        <v>29749</v>
      </c>
      <c r="G45" s="137">
        <v>2941</v>
      </c>
      <c r="H45" s="137">
        <v>3453</v>
      </c>
      <c r="I45" s="137">
        <v>3453</v>
      </c>
      <c r="J45" s="137">
        <v>3453</v>
      </c>
      <c r="K45" s="137">
        <v>8794</v>
      </c>
      <c r="L45" s="137">
        <v>173</v>
      </c>
      <c r="M45" s="137">
        <f t="shared" si="0"/>
        <v>8967</v>
      </c>
      <c r="N45" s="137">
        <v>1119</v>
      </c>
      <c r="O45" s="108">
        <f t="shared" si="1"/>
        <v>10086</v>
      </c>
      <c r="P45" s="137"/>
      <c r="Q45" s="108">
        <f t="shared" si="1"/>
        <v>10086</v>
      </c>
      <c r="R45" s="108">
        <v>1338</v>
      </c>
      <c r="S45" s="119">
        <f t="shared" si="2"/>
        <v>-84.78508073686605</v>
      </c>
      <c r="T45" s="119"/>
      <c r="U45" s="119"/>
      <c r="V45" s="119"/>
      <c r="X45" s="214" t="s">
        <v>488</v>
      </c>
      <c r="Y45" s="96" t="s">
        <v>392</v>
      </c>
      <c r="Z45" s="108">
        <v>366</v>
      </c>
      <c r="AA45" s="117">
        <v>553</v>
      </c>
      <c r="AB45" s="112">
        <v>553</v>
      </c>
      <c r="AC45" s="137">
        <v>921</v>
      </c>
      <c r="AD45" s="137" t="s">
        <v>338</v>
      </c>
      <c r="AE45" s="137">
        <v>41364</v>
      </c>
      <c r="AF45" s="137">
        <v>72836</v>
      </c>
      <c r="AG45" s="137">
        <v>72836</v>
      </c>
      <c r="AH45" s="137">
        <v>108</v>
      </c>
      <c r="AI45" s="137"/>
      <c r="AJ45" s="137">
        <f t="shared" si="3"/>
        <v>108</v>
      </c>
      <c r="AK45" s="137">
        <v>1727</v>
      </c>
      <c r="AL45" s="108">
        <f t="shared" si="4"/>
        <v>1835</v>
      </c>
      <c r="AM45" s="137">
        <v>1171</v>
      </c>
      <c r="AN45" s="108">
        <f t="shared" si="5"/>
        <v>3006</v>
      </c>
      <c r="AO45" s="108"/>
      <c r="AP45" s="119">
        <f t="shared" si="6"/>
        <v>-100</v>
      </c>
      <c r="AQ45" s="119"/>
      <c r="AR45" s="119"/>
      <c r="AS45" s="119"/>
    </row>
    <row r="46" spans="1:45" ht="16.5" customHeight="1">
      <c r="A46" s="214" t="s">
        <v>489</v>
      </c>
      <c r="B46" s="96" t="s">
        <v>393</v>
      </c>
      <c r="C46" s="108">
        <v>8249</v>
      </c>
      <c r="D46" s="108">
        <v>8249</v>
      </c>
      <c r="E46" s="137">
        <v>16724</v>
      </c>
      <c r="F46" s="137">
        <v>24192</v>
      </c>
      <c r="G46" s="137" t="s">
        <v>338</v>
      </c>
      <c r="H46" s="137">
        <v>7468</v>
      </c>
      <c r="I46" s="137">
        <v>7468</v>
      </c>
      <c r="J46" s="137">
        <v>16639</v>
      </c>
      <c r="K46" s="137">
        <v>18719</v>
      </c>
      <c r="L46" s="137">
        <v>19363</v>
      </c>
      <c r="M46" s="137">
        <f t="shared" si="0"/>
        <v>38082</v>
      </c>
      <c r="N46" s="137">
        <v>9422</v>
      </c>
      <c r="O46" s="108">
        <f t="shared" si="1"/>
        <v>47504</v>
      </c>
      <c r="P46" s="137">
        <v>56599</v>
      </c>
      <c r="Q46" s="108">
        <f t="shared" si="1"/>
        <v>104103</v>
      </c>
      <c r="R46" s="108">
        <v>27315</v>
      </c>
      <c r="S46" s="119">
        <f t="shared" si="2"/>
        <v>45.92125647737592</v>
      </c>
      <c r="T46" s="119"/>
      <c r="U46" s="119"/>
      <c r="V46" s="119"/>
      <c r="X46" s="214" t="s">
        <v>489</v>
      </c>
      <c r="Y46" s="96" t="s">
        <v>393</v>
      </c>
      <c r="Z46" s="108">
        <v>0</v>
      </c>
      <c r="AA46" s="117">
        <v>525</v>
      </c>
      <c r="AB46" s="112">
        <v>525</v>
      </c>
      <c r="AC46" s="137">
        <v>525</v>
      </c>
      <c r="AD46" s="137" t="s">
        <v>338</v>
      </c>
      <c r="AE46" s="137">
        <v>25382</v>
      </c>
      <c r="AF46" s="137">
        <v>25382</v>
      </c>
      <c r="AG46" s="137">
        <v>25382</v>
      </c>
      <c r="AH46" s="137"/>
      <c r="AI46" s="137"/>
      <c r="AJ46" s="137" t="str">
        <f t="shared" si="3"/>
        <v/>
      </c>
      <c r="AK46" s="137"/>
      <c r="AL46" s="108" t="str">
        <f t="shared" si="4"/>
        <v xml:space="preserve"> </v>
      </c>
      <c r="AM46" s="137"/>
      <c r="AN46" s="108" t="str">
        <f t="shared" si="5"/>
        <v xml:space="preserve"> </v>
      </c>
      <c r="AO46" s="108"/>
      <c r="AP46" s="119" t="str">
        <f t="shared" si="6"/>
        <v xml:space="preserve"> </v>
      </c>
      <c r="AQ46" s="119"/>
      <c r="AR46" s="119"/>
      <c r="AS46" s="119"/>
    </row>
    <row r="47" spans="1:45" ht="16.5" customHeight="1">
      <c r="A47" s="214" t="s">
        <v>490</v>
      </c>
      <c r="B47" s="96" t="s">
        <v>394</v>
      </c>
      <c r="C47" s="108">
        <v>266935885</v>
      </c>
      <c r="D47" s="108">
        <v>567105732</v>
      </c>
      <c r="E47" s="137">
        <v>906979317</v>
      </c>
      <c r="F47" s="137">
        <v>1124890842.000001</v>
      </c>
      <c r="G47" s="137">
        <v>309299984</v>
      </c>
      <c r="H47" s="137">
        <v>614552367.99999976</v>
      </c>
      <c r="I47" s="137">
        <v>885410117</v>
      </c>
      <c r="J47" s="137">
        <v>1155532822.0000007</v>
      </c>
      <c r="K47" s="137">
        <v>260609171.00000003</v>
      </c>
      <c r="L47" s="137">
        <v>168980882</v>
      </c>
      <c r="M47" s="137">
        <f t="shared" si="0"/>
        <v>429590053</v>
      </c>
      <c r="N47" s="137">
        <v>235822116.00000003</v>
      </c>
      <c r="O47" s="108">
        <f t="shared" si="1"/>
        <v>665412169</v>
      </c>
      <c r="P47" s="137">
        <v>195086079.00000006</v>
      </c>
      <c r="Q47" s="108">
        <f t="shared" si="1"/>
        <v>860498248</v>
      </c>
      <c r="R47" s="108">
        <v>75312884</v>
      </c>
      <c r="S47" s="119">
        <f t="shared" si="2"/>
        <v>-71.101215006742805</v>
      </c>
      <c r="T47" s="119"/>
      <c r="U47" s="119"/>
      <c r="V47" s="119"/>
      <c r="X47" s="214" t="s">
        <v>490</v>
      </c>
      <c r="Y47" s="96" t="s">
        <v>394</v>
      </c>
      <c r="Z47" s="108">
        <v>31996165</v>
      </c>
      <c r="AA47" s="117">
        <v>71936983</v>
      </c>
      <c r="AB47" s="112">
        <v>127939783</v>
      </c>
      <c r="AC47" s="137">
        <v>178721048.00000003</v>
      </c>
      <c r="AD47" s="137">
        <v>31095999</v>
      </c>
      <c r="AE47" s="137">
        <v>86013623.000000015</v>
      </c>
      <c r="AF47" s="137">
        <v>154409507</v>
      </c>
      <c r="AG47" s="137">
        <v>229497855.00000009</v>
      </c>
      <c r="AH47" s="137">
        <v>40970051.999999993</v>
      </c>
      <c r="AI47" s="137">
        <v>59471472.999999985</v>
      </c>
      <c r="AJ47" s="137">
        <f t="shared" si="3"/>
        <v>100441524.99999997</v>
      </c>
      <c r="AK47" s="137">
        <v>57253382.000000015</v>
      </c>
      <c r="AL47" s="108">
        <f t="shared" si="4"/>
        <v>157694907</v>
      </c>
      <c r="AM47" s="137">
        <v>50410291</v>
      </c>
      <c r="AN47" s="108">
        <f t="shared" si="5"/>
        <v>208105198</v>
      </c>
      <c r="AO47" s="108">
        <v>34355448</v>
      </c>
      <c r="AP47" s="119">
        <f t="shared" si="6"/>
        <v>-16.144973406428662</v>
      </c>
      <c r="AQ47" s="119"/>
      <c r="AR47" s="119"/>
      <c r="AS47" s="119"/>
    </row>
    <row r="48" spans="1:45" ht="16.5" customHeight="1">
      <c r="A48" s="214" t="s">
        <v>491</v>
      </c>
      <c r="B48" s="96" t="s">
        <v>395</v>
      </c>
      <c r="C48" s="108">
        <v>119472351</v>
      </c>
      <c r="D48" s="108">
        <v>258051861</v>
      </c>
      <c r="E48" s="137">
        <v>352804824</v>
      </c>
      <c r="F48" s="137">
        <v>443004037.99999994</v>
      </c>
      <c r="G48" s="137">
        <v>121093229</v>
      </c>
      <c r="H48" s="137">
        <v>261679341.99999943</v>
      </c>
      <c r="I48" s="137">
        <v>394276802.99999994</v>
      </c>
      <c r="J48" s="137">
        <v>522247771.00000072</v>
      </c>
      <c r="K48" s="137">
        <v>133870952.99999985</v>
      </c>
      <c r="L48" s="137">
        <v>138879561.99999979</v>
      </c>
      <c r="M48" s="137">
        <f t="shared" si="0"/>
        <v>272750514.99999964</v>
      </c>
      <c r="N48" s="137">
        <v>119445747.99999996</v>
      </c>
      <c r="O48" s="108">
        <f t="shared" si="1"/>
        <v>392196262.99999958</v>
      </c>
      <c r="P48" s="137">
        <v>103110241.99999999</v>
      </c>
      <c r="Q48" s="108">
        <f t="shared" si="1"/>
        <v>495306504.99999958</v>
      </c>
      <c r="R48" s="108">
        <v>167094749</v>
      </c>
      <c r="S48" s="119">
        <f t="shared" si="2"/>
        <v>24.817778058247029</v>
      </c>
      <c r="T48" s="119"/>
      <c r="U48" s="119"/>
      <c r="V48" s="119"/>
      <c r="X48" s="214" t="s">
        <v>491</v>
      </c>
      <c r="Y48" s="96" t="s">
        <v>395</v>
      </c>
      <c r="Z48" s="108">
        <v>29123113</v>
      </c>
      <c r="AA48" s="117">
        <v>61297945</v>
      </c>
      <c r="AB48" s="112">
        <v>85939237</v>
      </c>
      <c r="AC48" s="137">
        <v>123362284.99999988</v>
      </c>
      <c r="AD48" s="137">
        <v>24662474</v>
      </c>
      <c r="AE48" s="137">
        <v>67837536.99999997</v>
      </c>
      <c r="AF48" s="137">
        <v>116173216.99999997</v>
      </c>
      <c r="AG48" s="137">
        <v>155140333</v>
      </c>
      <c r="AH48" s="137">
        <v>22115202.000000007</v>
      </c>
      <c r="AI48" s="137">
        <v>21357418.000000004</v>
      </c>
      <c r="AJ48" s="137">
        <f t="shared" si="3"/>
        <v>43472620.000000015</v>
      </c>
      <c r="AK48" s="137">
        <v>23465692.000000011</v>
      </c>
      <c r="AL48" s="108">
        <f t="shared" si="4"/>
        <v>66938312.00000003</v>
      </c>
      <c r="AM48" s="137">
        <v>42417363.99999997</v>
      </c>
      <c r="AN48" s="108">
        <f t="shared" si="5"/>
        <v>109355676</v>
      </c>
      <c r="AO48" s="108">
        <v>40095569</v>
      </c>
      <c r="AP48" s="119">
        <f t="shared" si="6"/>
        <v>81.303200395818152</v>
      </c>
      <c r="AQ48" s="119"/>
      <c r="AR48" s="119"/>
      <c r="AS48" s="119"/>
    </row>
    <row r="49" spans="1:45" ht="16.5" customHeight="1">
      <c r="A49" s="214" t="s">
        <v>492</v>
      </c>
      <c r="B49" s="96" t="s">
        <v>396</v>
      </c>
      <c r="C49" s="108">
        <v>1161041</v>
      </c>
      <c r="D49" s="108">
        <v>2339068</v>
      </c>
      <c r="E49" s="137">
        <v>2669748</v>
      </c>
      <c r="F49" s="137">
        <v>3037751</v>
      </c>
      <c r="G49" s="137">
        <v>988472</v>
      </c>
      <c r="H49" s="137">
        <v>1786635.9999999993</v>
      </c>
      <c r="I49" s="137">
        <v>2260959.9999999995</v>
      </c>
      <c r="J49" s="137">
        <v>2698121.0000000005</v>
      </c>
      <c r="K49" s="137">
        <v>1044160.9999999998</v>
      </c>
      <c r="L49" s="137">
        <v>895952.99999999988</v>
      </c>
      <c r="M49" s="137">
        <f t="shared" si="0"/>
        <v>1940113.9999999995</v>
      </c>
      <c r="N49" s="137">
        <v>266676.99999999994</v>
      </c>
      <c r="O49" s="108">
        <f t="shared" si="1"/>
        <v>2206790.9999999995</v>
      </c>
      <c r="P49" s="137">
        <v>249790</v>
      </c>
      <c r="Q49" s="108">
        <f t="shared" si="1"/>
        <v>2456580.9999999995</v>
      </c>
      <c r="R49" s="108">
        <v>551532</v>
      </c>
      <c r="S49" s="119">
        <f t="shared" si="2"/>
        <v>-47.179410071818417</v>
      </c>
      <c r="T49" s="119"/>
      <c r="U49" s="119"/>
      <c r="V49" s="119"/>
      <c r="X49" s="214" t="s">
        <v>492</v>
      </c>
      <c r="Y49" s="96" t="s">
        <v>396</v>
      </c>
      <c r="Z49" s="108">
        <v>1243050</v>
      </c>
      <c r="AA49" s="117">
        <v>6736613</v>
      </c>
      <c r="AB49" s="112">
        <v>10530393</v>
      </c>
      <c r="AC49" s="137">
        <v>10879560.000000002</v>
      </c>
      <c r="AD49" s="137">
        <v>129826</v>
      </c>
      <c r="AE49" s="137">
        <v>711632.99999999977</v>
      </c>
      <c r="AF49" s="137">
        <v>892765.99999999988</v>
      </c>
      <c r="AG49" s="137">
        <v>1174615.9999999995</v>
      </c>
      <c r="AH49" s="137">
        <v>226649.99999999994</v>
      </c>
      <c r="AI49" s="137">
        <v>341821</v>
      </c>
      <c r="AJ49" s="137">
        <f t="shared" si="3"/>
        <v>568471</v>
      </c>
      <c r="AK49" s="137">
        <v>238287.99999999997</v>
      </c>
      <c r="AL49" s="108">
        <f t="shared" si="4"/>
        <v>806759</v>
      </c>
      <c r="AM49" s="137">
        <v>361332</v>
      </c>
      <c r="AN49" s="108">
        <f t="shared" si="5"/>
        <v>1168091</v>
      </c>
      <c r="AO49" s="108">
        <v>406625</v>
      </c>
      <c r="AP49" s="119">
        <f t="shared" si="6"/>
        <v>79.40657401279509</v>
      </c>
      <c r="AQ49" s="119"/>
      <c r="AR49" s="119"/>
      <c r="AS49" s="119"/>
    </row>
    <row r="50" spans="1:45" ht="16.5" customHeight="1">
      <c r="A50" s="214" t="s">
        <v>493</v>
      </c>
      <c r="B50" s="96" t="s">
        <v>397</v>
      </c>
      <c r="C50" s="108">
        <v>2440651</v>
      </c>
      <c r="D50" s="108">
        <v>5677556</v>
      </c>
      <c r="E50" s="137">
        <v>8338100</v>
      </c>
      <c r="F50" s="137">
        <v>11567022</v>
      </c>
      <c r="G50" s="137">
        <v>2373256</v>
      </c>
      <c r="H50" s="137">
        <v>5458750.9999999953</v>
      </c>
      <c r="I50" s="137">
        <v>7657282.0000000019</v>
      </c>
      <c r="J50" s="137">
        <v>9918454.9999999981</v>
      </c>
      <c r="K50" s="137">
        <v>2783592.9999999991</v>
      </c>
      <c r="L50" s="137">
        <v>2773050.9999999991</v>
      </c>
      <c r="M50" s="137">
        <f t="shared" si="0"/>
        <v>5556643.9999999981</v>
      </c>
      <c r="N50" s="137">
        <v>2396456.0000000019</v>
      </c>
      <c r="O50" s="108">
        <f t="shared" si="1"/>
        <v>7953100</v>
      </c>
      <c r="P50" s="137">
        <v>2179618.9999999986</v>
      </c>
      <c r="Q50" s="108">
        <f t="shared" si="1"/>
        <v>10132718.999999998</v>
      </c>
      <c r="R50" s="108">
        <v>2517305</v>
      </c>
      <c r="S50" s="119">
        <f t="shared" si="2"/>
        <v>-9.5663410563253848</v>
      </c>
      <c r="T50" s="119"/>
      <c r="U50" s="119"/>
      <c r="V50" s="119"/>
      <c r="X50" s="214" t="s">
        <v>493</v>
      </c>
      <c r="Y50" s="96" t="s">
        <v>397</v>
      </c>
      <c r="Z50" s="108">
        <v>8002597</v>
      </c>
      <c r="AA50" s="117">
        <v>18468901</v>
      </c>
      <c r="AB50" s="112">
        <v>27462860</v>
      </c>
      <c r="AC50" s="137">
        <v>38168259.00000006</v>
      </c>
      <c r="AD50" s="137">
        <v>7771356</v>
      </c>
      <c r="AE50" s="137">
        <v>17921912</v>
      </c>
      <c r="AF50" s="137">
        <v>26896077</v>
      </c>
      <c r="AG50" s="137">
        <v>35276789</v>
      </c>
      <c r="AH50" s="137">
        <v>6394484.9999999963</v>
      </c>
      <c r="AI50" s="137">
        <v>12185466</v>
      </c>
      <c r="AJ50" s="137">
        <f t="shared" si="3"/>
        <v>18579950.999999996</v>
      </c>
      <c r="AK50" s="137">
        <v>9222989.9999999981</v>
      </c>
      <c r="AL50" s="108">
        <f t="shared" si="4"/>
        <v>27802940.999999993</v>
      </c>
      <c r="AM50" s="137">
        <v>9429948.0000000037</v>
      </c>
      <c r="AN50" s="108">
        <f t="shared" si="5"/>
        <v>37232889</v>
      </c>
      <c r="AO50" s="108">
        <v>8828696</v>
      </c>
      <c r="AP50" s="119">
        <f t="shared" si="6"/>
        <v>38.067350224451303</v>
      </c>
      <c r="AQ50" s="119"/>
      <c r="AR50" s="119"/>
      <c r="AS50" s="119"/>
    </row>
    <row r="51" spans="1:45" ht="16.5" customHeight="1">
      <c r="A51" s="214" t="s">
        <v>494</v>
      </c>
      <c r="B51" s="96" t="s">
        <v>398</v>
      </c>
      <c r="C51" s="108">
        <v>22925359</v>
      </c>
      <c r="D51" s="108">
        <v>45784012</v>
      </c>
      <c r="E51" s="137">
        <v>72584855</v>
      </c>
      <c r="F51" s="137">
        <v>91012474.000000075</v>
      </c>
      <c r="G51" s="137">
        <v>27298310</v>
      </c>
      <c r="H51" s="137">
        <v>54075709.99999997</v>
      </c>
      <c r="I51" s="137">
        <v>78590880</v>
      </c>
      <c r="J51" s="137">
        <v>106715050.00000001</v>
      </c>
      <c r="K51" s="137">
        <v>25071633.000000022</v>
      </c>
      <c r="L51" s="137">
        <v>24095260.999999981</v>
      </c>
      <c r="M51" s="137">
        <f t="shared" si="0"/>
        <v>49166894</v>
      </c>
      <c r="N51" s="137">
        <v>21934790.000000004</v>
      </c>
      <c r="O51" s="108">
        <f t="shared" si="1"/>
        <v>71101684</v>
      </c>
      <c r="P51" s="137">
        <v>25323756.000000004</v>
      </c>
      <c r="Q51" s="108">
        <f t="shared" si="1"/>
        <v>96425440</v>
      </c>
      <c r="R51" s="108">
        <v>22627206</v>
      </c>
      <c r="S51" s="119">
        <f t="shared" si="2"/>
        <v>-9.7497717839121947</v>
      </c>
      <c r="T51" s="119"/>
      <c r="U51" s="119"/>
      <c r="V51" s="119"/>
      <c r="X51" s="214" t="s">
        <v>494</v>
      </c>
      <c r="Y51" s="96" t="s">
        <v>398</v>
      </c>
      <c r="Z51" s="108">
        <v>19116908</v>
      </c>
      <c r="AA51" s="117">
        <v>39109690</v>
      </c>
      <c r="AB51" s="112">
        <v>61345331</v>
      </c>
      <c r="AC51" s="137">
        <v>82011166.999999925</v>
      </c>
      <c r="AD51" s="137">
        <v>18443525</v>
      </c>
      <c r="AE51" s="137">
        <v>38459010.999999978</v>
      </c>
      <c r="AF51" s="137">
        <v>60802962.999999978</v>
      </c>
      <c r="AG51" s="137">
        <v>82433006.000000134</v>
      </c>
      <c r="AH51" s="137">
        <v>20166570.000000019</v>
      </c>
      <c r="AI51" s="137">
        <v>20046176</v>
      </c>
      <c r="AJ51" s="137">
        <f t="shared" si="3"/>
        <v>40212746.000000015</v>
      </c>
      <c r="AK51" s="137">
        <v>22764676.999999993</v>
      </c>
      <c r="AL51" s="108">
        <f t="shared" si="4"/>
        <v>62977423.000000007</v>
      </c>
      <c r="AM51" s="137">
        <v>22066144.000000004</v>
      </c>
      <c r="AN51" s="108">
        <f t="shared" si="5"/>
        <v>85043567.000000015</v>
      </c>
      <c r="AO51" s="108">
        <v>21147595</v>
      </c>
      <c r="AP51" s="119">
        <f t="shared" si="6"/>
        <v>4.8646100948251529</v>
      </c>
      <c r="AQ51" s="119"/>
      <c r="AR51" s="119"/>
      <c r="AS51" s="119"/>
    </row>
    <row r="52" spans="1:45" ht="16.5" customHeight="1">
      <c r="A52" s="214" t="s">
        <v>495</v>
      </c>
      <c r="B52" s="96" t="s">
        <v>399</v>
      </c>
      <c r="C52" s="108">
        <v>14519990</v>
      </c>
      <c r="D52" s="108">
        <v>49974491</v>
      </c>
      <c r="E52" s="137">
        <v>72622782</v>
      </c>
      <c r="F52" s="137">
        <v>86847480.999999836</v>
      </c>
      <c r="G52" s="137">
        <v>17321462</v>
      </c>
      <c r="H52" s="137">
        <v>47553318</v>
      </c>
      <c r="I52" s="137">
        <v>73351344.000000015</v>
      </c>
      <c r="J52" s="137">
        <v>88479314.000000179</v>
      </c>
      <c r="K52" s="137">
        <v>19057994.999999996</v>
      </c>
      <c r="L52" s="137">
        <v>40333998.999999963</v>
      </c>
      <c r="M52" s="137">
        <f t="shared" si="0"/>
        <v>59391993.999999955</v>
      </c>
      <c r="N52" s="137">
        <v>23332125.999999989</v>
      </c>
      <c r="O52" s="108">
        <f t="shared" si="1"/>
        <v>82724119.99999994</v>
      </c>
      <c r="P52" s="137">
        <v>31002505.000000011</v>
      </c>
      <c r="Q52" s="108">
        <f t="shared" si="1"/>
        <v>113726624.99999996</v>
      </c>
      <c r="R52" s="108">
        <v>23312515</v>
      </c>
      <c r="S52" s="119">
        <f t="shared" si="2"/>
        <v>22.32406924233112</v>
      </c>
      <c r="T52" s="119"/>
      <c r="U52" s="119"/>
      <c r="V52" s="119"/>
      <c r="X52" s="214" t="s">
        <v>495</v>
      </c>
      <c r="Y52" s="96" t="s">
        <v>399</v>
      </c>
      <c r="Z52" s="108">
        <v>2416411</v>
      </c>
      <c r="AA52" s="117">
        <v>4952040</v>
      </c>
      <c r="AB52" s="112">
        <v>7509351</v>
      </c>
      <c r="AC52" s="137">
        <v>9794104.9999999981</v>
      </c>
      <c r="AD52" s="137">
        <v>2052798</v>
      </c>
      <c r="AE52" s="137">
        <v>3944282.9999999991</v>
      </c>
      <c r="AF52" s="137">
        <v>6540928</v>
      </c>
      <c r="AG52" s="137">
        <v>8466556.0000000019</v>
      </c>
      <c r="AH52" s="137">
        <v>1949919.0000000014</v>
      </c>
      <c r="AI52" s="137">
        <v>2760807.9999999977</v>
      </c>
      <c r="AJ52" s="137">
        <f t="shared" si="3"/>
        <v>4710726.9999999991</v>
      </c>
      <c r="AK52" s="137">
        <v>2371896.9999999995</v>
      </c>
      <c r="AL52" s="108">
        <f t="shared" si="4"/>
        <v>7082623.9999999981</v>
      </c>
      <c r="AM52" s="137">
        <v>2302967</v>
      </c>
      <c r="AN52" s="108">
        <f t="shared" si="5"/>
        <v>9385590.9999999981</v>
      </c>
      <c r="AO52" s="108">
        <v>2747650</v>
      </c>
      <c r="AP52" s="119">
        <f t="shared" si="6"/>
        <v>40.910981430510589</v>
      </c>
      <c r="AQ52" s="119"/>
      <c r="AR52" s="119"/>
      <c r="AS52" s="119"/>
    </row>
    <row r="53" spans="1:45" ht="16.5" customHeight="1">
      <c r="A53" s="214" t="s">
        <v>496</v>
      </c>
      <c r="B53" s="96" t="s">
        <v>400</v>
      </c>
      <c r="C53" s="108">
        <v>1705440</v>
      </c>
      <c r="D53" s="108">
        <v>3390486</v>
      </c>
      <c r="E53" s="137">
        <v>5168452</v>
      </c>
      <c r="F53" s="137">
        <v>6733886.9999999991</v>
      </c>
      <c r="G53" s="137">
        <v>2477780</v>
      </c>
      <c r="H53" s="137">
        <v>4982479</v>
      </c>
      <c r="I53" s="137">
        <v>6883580</v>
      </c>
      <c r="J53" s="137">
        <v>8395366</v>
      </c>
      <c r="K53" s="137">
        <v>1989538</v>
      </c>
      <c r="L53" s="137">
        <v>2098967</v>
      </c>
      <c r="M53" s="137">
        <f t="shared" si="0"/>
        <v>4088505</v>
      </c>
      <c r="N53" s="137">
        <v>1523881.9999999998</v>
      </c>
      <c r="O53" s="108">
        <f t="shared" si="1"/>
        <v>5612387</v>
      </c>
      <c r="P53" s="137">
        <v>1384565</v>
      </c>
      <c r="Q53" s="108">
        <f t="shared" si="1"/>
        <v>6996952</v>
      </c>
      <c r="R53" s="108">
        <v>1709074</v>
      </c>
      <c r="S53" s="119">
        <f t="shared" si="2"/>
        <v>-14.09694109888828</v>
      </c>
      <c r="T53" s="119"/>
      <c r="U53" s="119"/>
      <c r="V53" s="119"/>
      <c r="X53" s="214" t="s">
        <v>496</v>
      </c>
      <c r="Y53" s="96" t="s">
        <v>400</v>
      </c>
      <c r="Z53" s="108">
        <v>57159</v>
      </c>
      <c r="AA53" s="117">
        <v>85889</v>
      </c>
      <c r="AB53" s="112">
        <v>130105</v>
      </c>
      <c r="AC53" s="137">
        <v>146363</v>
      </c>
      <c r="AD53" s="137">
        <v>29047</v>
      </c>
      <c r="AE53" s="137">
        <v>256158.99999999994</v>
      </c>
      <c r="AF53" s="137">
        <v>363737</v>
      </c>
      <c r="AG53" s="137">
        <v>421868.99999999983</v>
      </c>
      <c r="AH53" s="137">
        <v>158694.99999999997</v>
      </c>
      <c r="AI53" s="137">
        <v>86117</v>
      </c>
      <c r="AJ53" s="137">
        <f t="shared" si="3"/>
        <v>244811.99999999997</v>
      </c>
      <c r="AK53" s="137">
        <v>106837.99999999999</v>
      </c>
      <c r="AL53" s="108">
        <f t="shared" si="4"/>
        <v>351649.99999999994</v>
      </c>
      <c r="AM53" s="137">
        <v>112156.99999999999</v>
      </c>
      <c r="AN53" s="108">
        <f t="shared" si="5"/>
        <v>463806.99999999994</v>
      </c>
      <c r="AO53" s="108">
        <v>103098</v>
      </c>
      <c r="AP53" s="119">
        <f t="shared" si="6"/>
        <v>-35.033870002205475</v>
      </c>
      <c r="AQ53" s="119"/>
      <c r="AR53" s="119"/>
      <c r="AS53" s="119"/>
    </row>
    <row r="54" spans="1:45" ht="16.5" customHeight="1">
      <c r="A54" s="214" t="s">
        <v>497</v>
      </c>
      <c r="B54" s="96" t="s">
        <v>401</v>
      </c>
      <c r="C54" s="108">
        <v>2161283</v>
      </c>
      <c r="D54" s="108">
        <v>5154895</v>
      </c>
      <c r="E54" s="137">
        <v>6625532</v>
      </c>
      <c r="F54" s="137">
        <v>8144705.9999999991</v>
      </c>
      <c r="G54" s="137">
        <v>1715959</v>
      </c>
      <c r="H54" s="137">
        <v>3117732.0000000005</v>
      </c>
      <c r="I54" s="137">
        <v>4185550</v>
      </c>
      <c r="J54" s="137">
        <v>4975398.0000000009</v>
      </c>
      <c r="K54" s="137">
        <v>1268318.0000000005</v>
      </c>
      <c r="L54" s="137">
        <v>1640285</v>
      </c>
      <c r="M54" s="137">
        <f t="shared" si="0"/>
        <v>2908603.0000000005</v>
      </c>
      <c r="N54" s="137">
        <v>2426184.0000000005</v>
      </c>
      <c r="O54" s="108">
        <f t="shared" si="1"/>
        <v>5334787.0000000009</v>
      </c>
      <c r="P54" s="137">
        <v>2020967</v>
      </c>
      <c r="Q54" s="108">
        <f t="shared" si="1"/>
        <v>7355754.0000000009</v>
      </c>
      <c r="R54" s="108">
        <v>2434102</v>
      </c>
      <c r="S54" s="119">
        <f t="shared" si="2"/>
        <v>91.915749835608977</v>
      </c>
      <c r="T54" s="119"/>
      <c r="U54" s="119"/>
      <c r="V54" s="119"/>
      <c r="X54" s="214" t="s">
        <v>497</v>
      </c>
      <c r="Y54" s="96" t="s">
        <v>401</v>
      </c>
      <c r="Z54" s="108">
        <v>398760</v>
      </c>
      <c r="AA54" s="117">
        <v>705457</v>
      </c>
      <c r="AB54" s="112">
        <v>1117881</v>
      </c>
      <c r="AC54" s="137">
        <v>1748030.0000000002</v>
      </c>
      <c r="AD54" s="137">
        <v>370163</v>
      </c>
      <c r="AE54" s="137">
        <v>1104448</v>
      </c>
      <c r="AF54" s="137">
        <v>1599861</v>
      </c>
      <c r="AG54" s="137">
        <v>2129240.0000000009</v>
      </c>
      <c r="AH54" s="137">
        <v>665178</v>
      </c>
      <c r="AI54" s="137">
        <v>743602</v>
      </c>
      <c r="AJ54" s="137">
        <f t="shared" si="3"/>
        <v>1408780</v>
      </c>
      <c r="AK54" s="137">
        <v>662893.00000000012</v>
      </c>
      <c r="AL54" s="108">
        <f t="shared" si="4"/>
        <v>2071673</v>
      </c>
      <c r="AM54" s="137">
        <v>633296</v>
      </c>
      <c r="AN54" s="108">
        <f t="shared" si="5"/>
        <v>2704969</v>
      </c>
      <c r="AO54" s="108">
        <v>874763</v>
      </c>
      <c r="AP54" s="119">
        <f t="shared" si="6"/>
        <v>31.508107604280355</v>
      </c>
      <c r="AQ54" s="119"/>
      <c r="AR54" s="119"/>
      <c r="AS54" s="119"/>
    </row>
    <row r="55" spans="1:45" ht="16.5" customHeight="1">
      <c r="A55" s="214" t="s">
        <v>498</v>
      </c>
      <c r="B55" s="96" t="s">
        <v>402</v>
      </c>
      <c r="C55" s="108">
        <v>1940884</v>
      </c>
      <c r="D55" s="108">
        <v>3823411</v>
      </c>
      <c r="E55" s="137">
        <v>5593954</v>
      </c>
      <c r="F55" s="137">
        <v>7247155</v>
      </c>
      <c r="G55" s="137">
        <v>1518877</v>
      </c>
      <c r="H55" s="137">
        <v>3231196.9999999995</v>
      </c>
      <c r="I55" s="137">
        <v>4785669.9999999991</v>
      </c>
      <c r="J55" s="137">
        <v>6646119</v>
      </c>
      <c r="K55" s="137">
        <v>1749392.9999999998</v>
      </c>
      <c r="L55" s="137">
        <v>2235175.0000000005</v>
      </c>
      <c r="M55" s="137">
        <f t="shared" si="0"/>
        <v>3984568</v>
      </c>
      <c r="N55" s="137">
        <v>1936231</v>
      </c>
      <c r="O55" s="108">
        <f t="shared" si="1"/>
        <v>5920799</v>
      </c>
      <c r="P55" s="137">
        <v>1888595</v>
      </c>
      <c r="Q55" s="108">
        <f t="shared" si="1"/>
        <v>7809394</v>
      </c>
      <c r="R55" s="108">
        <v>1932857</v>
      </c>
      <c r="S55" s="119">
        <f t="shared" si="2"/>
        <v>10.487294735945568</v>
      </c>
      <c r="T55" s="119"/>
      <c r="U55" s="119"/>
      <c r="V55" s="119"/>
      <c r="X55" s="214" t="s">
        <v>498</v>
      </c>
      <c r="Y55" s="96" t="s">
        <v>402</v>
      </c>
      <c r="Z55" s="108">
        <v>3635771</v>
      </c>
      <c r="AA55" s="117">
        <v>7605254</v>
      </c>
      <c r="AB55" s="112">
        <v>11146622</v>
      </c>
      <c r="AC55" s="137">
        <v>14075621.999999998</v>
      </c>
      <c r="AD55" s="137">
        <v>2722780</v>
      </c>
      <c r="AE55" s="137">
        <v>5249793</v>
      </c>
      <c r="AF55" s="137">
        <v>8244301</v>
      </c>
      <c r="AG55" s="137">
        <v>10877499.999999998</v>
      </c>
      <c r="AH55" s="137">
        <v>2316372</v>
      </c>
      <c r="AI55" s="137">
        <v>1766249.0000000002</v>
      </c>
      <c r="AJ55" s="137">
        <f t="shared" si="3"/>
        <v>4082621</v>
      </c>
      <c r="AK55" s="137">
        <v>2238241.0000000005</v>
      </c>
      <c r="AL55" s="108">
        <f t="shared" si="4"/>
        <v>6320862</v>
      </c>
      <c r="AM55" s="137">
        <v>2268239.0000000009</v>
      </c>
      <c r="AN55" s="108">
        <f t="shared" si="5"/>
        <v>8589101</v>
      </c>
      <c r="AO55" s="108">
        <v>1625702</v>
      </c>
      <c r="AP55" s="119">
        <f t="shared" si="6"/>
        <v>-29.816886061478897</v>
      </c>
      <c r="AQ55" s="119"/>
      <c r="AR55" s="119"/>
      <c r="AS55" s="119"/>
    </row>
    <row r="56" spans="1:45" ht="16.5" customHeight="1">
      <c r="A56" s="214" t="s">
        <v>499</v>
      </c>
      <c r="B56" s="96" t="s">
        <v>403</v>
      </c>
      <c r="C56" s="108">
        <v>5211727</v>
      </c>
      <c r="D56" s="108">
        <v>12198739</v>
      </c>
      <c r="E56" s="137">
        <v>17420282</v>
      </c>
      <c r="F56" s="137">
        <v>22737519.000000007</v>
      </c>
      <c r="G56" s="137">
        <v>5585458</v>
      </c>
      <c r="H56" s="137">
        <v>12002766</v>
      </c>
      <c r="I56" s="137">
        <v>18714819.999999993</v>
      </c>
      <c r="J56" s="137">
        <v>26464583.000000022</v>
      </c>
      <c r="K56" s="137">
        <v>5399996</v>
      </c>
      <c r="L56" s="137">
        <v>6350904.0000000028</v>
      </c>
      <c r="M56" s="137">
        <f t="shared" si="0"/>
        <v>11750900.000000004</v>
      </c>
      <c r="N56" s="137">
        <v>7078967.0000000009</v>
      </c>
      <c r="O56" s="108">
        <f t="shared" si="1"/>
        <v>18829867.000000004</v>
      </c>
      <c r="P56" s="137">
        <v>6742164.9999999888</v>
      </c>
      <c r="Q56" s="108">
        <f t="shared" si="1"/>
        <v>25572031.999999993</v>
      </c>
      <c r="R56" s="108">
        <v>6121131</v>
      </c>
      <c r="S56" s="119">
        <f t="shared" si="2"/>
        <v>13.354361743971666</v>
      </c>
      <c r="T56" s="119"/>
      <c r="U56" s="119"/>
      <c r="V56" s="119"/>
      <c r="X56" s="214" t="s">
        <v>499</v>
      </c>
      <c r="Y56" s="96" t="s">
        <v>403</v>
      </c>
      <c r="Z56" s="108">
        <v>2789242</v>
      </c>
      <c r="AA56" s="117">
        <v>6414586</v>
      </c>
      <c r="AB56" s="112">
        <v>9132317</v>
      </c>
      <c r="AC56" s="137">
        <v>11964910.000000004</v>
      </c>
      <c r="AD56" s="137">
        <v>2625835</v>
      </c>
      <c r="AE56" s="137">
        <v>6244733.9999999935</v>
      </c>
      <c r="AF56" s="137">
        <v>8515643.9999999981</v>
      </c>
      <c r="AG56" s="137">
        <v>11313205.000000004</v>
      </c>
      <c r="AH56" s="137">
        <v>2143744</v>
      </c>
      <c r="AI56" s="137">
        <v>2501695.9999999991</v>
      </c>
      <c r="AJ56" s="137">
        <f t="shared" si="3"/>
        <v>4645439.9999999991</v>
      </c>
      <c r="AK56" s="137">
        <v>2010805.9999999998</v>
      </c>
      <c r="AL56" s="108">
        <f t="shared" si="4"/>
        <v>6656245.9999999991</v>
      </c>
      <c r="AM56" s="137">
        <v>2337544.9999999995</v>
      </c>
      <c r="AN56" s="108">
        <f t="shared" si="5"/>
        <v>8993790.9999999981</v>
      </c>
      <c r="AO56" s="108">
        <v>2454583</v>
      </c>
      <c r="AP56" s="119">
        <f t="shared" si="6"/>
        <v>14.499819008239797</v>
      </c>
      <c r="AQ56" s="119"/>
      <c r="AR56" s="119"/>
      <c r="AS56" s="119"/>
    </row>
    <row r="57" spans="1:45" ht="16.5" customHeight="1">
      <c r="A57" s="214" t="s">
        <v>500</v>
      </c>
      <c r="B57" s="96" t="s">
        <v>404</v>
      </c>
      <c r="C57" s="108">
        <v>20339763</v>
      </c>
      <c r="D57" s="108">
        <v>42343442</v>
      </c>
      <c r="E57" s="137">
        <v>61447274</v>
      </c>
      <c r="F57" s="137">
        <v>82307195.999999925</v>
      </c>
      <c r="G57" s="137">
        <v>23610946</v>
      </c>
      <c r="H57" s="137">
        <v>45297298.999999993</v>
      </c>
      <c r="I57" s="137">
        <v>65283698.999999985</v>
      </c>
      <c r="J57" s="137">
        <v>87055566.000000045</v>
      </c>
      <c r="K57" s="137">
        <v>23696526.000000019</v>
      </c>
      <c r="L57" s="137">
        <v>24400244.000000015</v>
      </c>
      <c r="M57" s="137">
        <f t="shared" si="0"/>
        <v>48096770.00000003</v>
      </c>
      <c r="N57" s="137">
        <v>22526250.999999993</v>
      </c>
      <c r="O57" s="108">
        <f t="shared" si="1"/>
        <v>70623021.00000003</v>
      </c>
      <c r="P57" s="137">
        <v>21165758.000000022</v>
      </c>
      <c r="Q57" s="108">
        <f t="shared" si="1"/>
        <v>91788779.00000006</v>
      </c>
      <c r="R57" s="108">
        <v>24800889</v>
      </c>
      <c r="S57" s="119">
        <f t="shared" si="2"/>
        <v>4.6604426319705112</v>
      </c>
      <c r="T57" s="119"/>
      <c r="U57" s="119"/>
      <c r="V57" s="119"/>
      <c r="X57" s="214" t="s">
        <v>500</v>
      </c>
      <c r="Y57" s="96" t="s">
        <v>404</v>
      </c>
      <c r="Z57" s="108">
        <v>32970923</v>
      </c>
      <c r="AA57" s="117">
        <v>70690423</v>
      </c>
      <c r="AB57" s="112">
        <v>105784208</v>
      </c>
      <c r="AC57" s="137">
        <v>139667342.99999964</v>
      </c>
      <c r="AD57" s="137">
        <v>36876339</v>
      </c>
      <c r="AE57" s="137">
        <v>74370106.999999717</v>
      </c>
      <c r="AF57" s="137">
        <v>107278917.99999994</v>
      </c>
      <c r="AG57" s="137">
        <v>138341048.00000009</v>
      </c>
      <c r="AH57" s="137">
        <v>30906709.000000045</v>
      </c>
      <c r="AI57" s="137">
        <v>32742485</v>
      </c>
      <c r="AJ57" s="137">
        <f t="shared" si="3"/>
        <v>63649194.000000045</v>
      </c>
      <c r="AK57" s="137">
        <v>30270906.000000041</v>
      </c>
      <c r="AL57" s="108">
        <f t="shared" si="4"/>
        <v>93920100.000000089</v>
      </c>
      <c r="AM57" s="137">
        <v>31046171.999999966</v>
      </c>
      <c r="AN57" s="108">
        <f t="shared" si="5"/>
        <v>124966272.00000006</v>
      </c>
      <c r="AO57" s="108">
        <v>34540589</v>
      </c>
      <c r="AP57" s="119">
        <f t="shared" si="6"/>
        <v>11.757576647840267</v>
      </c>
      <c r="AQ57" s="119"/>
      <c r="AR57" s="119"/>
      <c r="AS57" s="119"/>
    </row>
    <row r="58" spans="1:45" ht="16.5" customHeight="1">
      <c r="A58" s="214" t="s">
        <v>501</v>
      </c>
      <c r="B58" s="96" t="s">
        <v>34</v>
      </c>
      <c r="C58" s="108">
        <v>12160665</v>
      </c>
      <c r="D58" s="108">
        <v>26580123</v>
      </c>
      <c r="E58" s="137">
        <v>38478999</v>
      </c>
      <c r="F58" s="137">
        <v>47903008.999999985</v>
      </c>
      <c r="G58" s="137">
        <v>9295359</v>
      </c>
      <c r="H58" s="137">
        <v>20327691.000000004</v>
      </c>
      <c r="I58" s="137">
        <v>30051681.000000007</v>
      </c>
      <c r="J58" s="137">
        <v>39438119.000000075</v>
      </c>
      <c r="K58" s="137">
        <v>8901049.9999999963</v>
      </c>
      <c r="L58" s="137">
        <v>8978456.9999999907</v>
      </c>
      <c r="M58" s="137">
        <f t="shared" si="0"/>
        <v>17879506.999999985</v>
      </c>
      <c r="N58" s="137">
        <v>8737948.0000000112</v>
      </c>
      <c r="O58" s="108">
        <f t="shared" si="1"/>
        <v>26617454.999999996</v>
      </c>
      <c r="P58" s="137">
        <v>7845078</v>
      </c>
      <c r="Q58" s="108">
        <f t="shared" si="1"/>
        <v>34462533</v>
      </c>
      <c r="R58" s="108">
        <v>7913367</v>
      </c>
      <c r="S58" s="119">
        <f t="shared" si="2"/>
        <v>-11.096252689289429</v>
      </c>
      <c r="T58" s="119"/>
      <c r="U58" s="119"/>
      <c r="V58" s="119"/>
      <c r="X58" s="214" t="s">
        <v>501</v>
      </c>
      <c r="Y58" s="96" t="s">
        <v>34</v>
      </c>
      <c r="Z58" s="108">
        <v>20908593</v>
      </c>
      <c r="AA58" s="117">
        <v>47673719</v>
      </c>
      <c r="AB58" s="112">
        <v>77503138</v>
      </c>
      <c r="AC58" s="137">
        <v>108220901.99999967</v>
      </c>
      <c r="AD58" s="137">
        <v>26443589</v>
      </c>
      <c r="AE58" s="137">
        <v>59656750.000000052</v>
      </c>
      <c r="AF58" s="137">
        <v>96451371.99999994</v>
      </c>
      <c r="AG58" s="137">
        <v>134316451.99999985</v>
      </c>
      <c r="AH58" s="137">
        <v>23955156.000000004</v>
      </c>
      <c r="AI58" s="137">
        <v>28750977.999999989</v>
      </c>
      <c r="AJ58" s="137">
        <f t="shared" si="3"/>
        <v>52706133.999999993</v>
      </c>
      <c r="AK58" s="137">
        <v>34370712.000000015</v>
      </c>
      <c r="AL58" s="108">
        <f t="shared" si="4"/>
        <v>87076846</v>
      </c>
      <c r="AM58" s="137">
        <v>32976504.999999996</v>
      </c>
      <c r="AN58" s="108">
        <f t="shared" si="5"/>
        <v>120053351</v>
      </c>
      <c r="AO58" s="108">
        <v>21983222</v>
      </c>
      <c r="AP58" s="119">
        <f t="shared" si="6"/>
        <v>-8.2317727340201969</v>
      </c>
      <c r="AQ58" s="119"/>
      <c r="AR58" s="119"/>
      <c r="AS58" s="119"/>
    </row>
    <row r="59" spans="1:45" ht="16.5" customHeight="1">
      <c r="A59" s="214" t="s">
        <v>502</v>
      </c>
      <c r="B59" s="96" t="s">
        <v>405</v>
      </c>
      <c r="C59" s="108">
        <v>302478</v>
      </c>
      <c r="D59" s="108">
        <v>1164179</v>
      </c>
      <c r="E59" s="137">
        <v>4062286</v>
      </c>
      <c r="F59" s="137">
        <v>4651636.9999999991</v>
      </c>
      <c r="G59" s="137">
        <v>511062</v>
      </c>
      <c r="H59" s="137">
        <v>815947.99999999977</v>
      </c>
      <c r="I59" s="137">
        <v>4349154</v>
      </c>
      <c r="J59" s="137">
        <v>4860046.0000000009</v>
      </c>
      <c r="K59" s="137">
        <v>382765</v>
      </c>
      <c r="L59" s="137">
        <v>336385.00000000006</v>
      </c>
      <c r="M59" s="137">
        <f t="shared" si="0"/>
        <v>719150</v>
      </c>
      <c r="N59" s="137">
        <v>519369.99999999994</v>
      </c>
      <c r="O59" s="108">
        <f t="shared" si="1"/>
        <v>1238520</v>
      </c>
      <c r="P59" s="137">
        <v>408918.00000000006</v>
      </c>
      <c r="Q59" s="108">
        <f t="shared" si="1"/>
        <v>1647438</v>
      </c>
      <c r="R59" s="108">
        <v>219857</v>
      </c>
      <c r="S59" s="119">
        <f t="shared" si="2"/>
        <v>-42.560840202212844</v>
      </c>
      <c r="T59" s="119"/>
      <c r="U59" s="119"/>
      <c r="V59" s="119"/>
      <c r="X59" s="214" t="s">
        <v>502</v>
      </c>
      <c r="Y59" s="96" t="s">
        <v>405</v>
      </c>
      <c r="Z59" s="108">
        <v>49130</v>
      </c>
      <c r="AA59" s="117">
        <v>480416</v>
      </c>
      <c r="AB59" s="112">
        <v>563006</v>
      </c>
      <c r="AC59" s="137">
        <v>2367396.9999999995</v>
      </c>
      <c r="AD59" s="137">
        <v>104983</v>
      </c>
      <c r="AE59" s="137">
        <v>243986</v>
      </c>
      <c r="AF59" s="137">
        <v>316800.00000000006</v>
      </c>
      <c r="AG59" s="137">
        <v>412504.99999999971</v>
      </c>
      <c r="AH59" s="137">
        <v>94325.000000000015</v>
      </c>
      <c r="AI59" s="137">
        <v>233999.00000000006</v>
      </c>
      <c r="AJ59" s="137">
        <f t="shared" si="3"/>
        <v>328324.00000000006</v>
      </c>
      <c r="AK59" s="137">
        <v>80602</v>
      </c>
      <c r="AL59" s="108">
        <f t="shared" si="4"/>
        <v>408926.00000000006</v>
      </c>
      <c r="AM59" s="137">
        <v>87936.999999999985</v>
      </c>
      <c r="AN59" s="108">
        <f t="shared" si="5"/>
        <v>496863.00000000006</v>
      </c>
      <c r="AO59" s="108">
        <v>281999</v>
      </c>
      <c r="AP59" s="119">
        <f t="shared" si="6"/>
        <v>198.96527961834079</v>
      </c>
      <c r="AQ59" s="119"/>
      <c r="AR59" s="119"/>
      <c r="AS59" s="119"/>
    </row>
    <row r="60" spans="1:45" ht="16.5" customHeight="1">
      <c r="A60" s="214" t="s">
        <v>503</v>
      </c>
      <c r="B60" s="96" t="s">
        <v>406</v>
      </c>
      <c r="C60" s="108">
        <v>339924</v>
      </c>
      <c r="D60" s="108">
        <v>713434</v>
      </c>
      <c r="E60" s="137">
        <v>933605</v>
      </c>
      <c r="F60" s="137">
        <v>958541.00000000012</v>
      </c>
      <c r="G60" s="137">
        <v>28408</v>
      </c>
      <c r="H60" s="137">
        <v>74734</v>
      </c>
      <c r="I60" s="137">
        <v>121657</v>
      </c>
      <c r="J60" s="137">
        <v>204654.00000000003</v>
      </c>
      <c r="K60" s="137">
        <v>67848</v>
      </c>
      <c r="L60" s="137">
        <v>41478</v>
      </c>
      <c r="M60" s="137">
        <f t="shared" si="0"/>
        <v>109326</v>
      </c>
      <c r="N60" s="137">
        <v>69682</v>
      </c>
      <c r="O60" s="108">
        <f t="shared" si="1"/>
        <v>179008</v>
      </c>
      <c r="P60" s="137">
        <v>35661</v>
      </c>
      <c r="Q60" s="108">
        <f t="shared" si="1"/>
        <v>214669</v>
      </c>
      <c r="R60" s="108">
        <v>28899</v>
      </c>
      <c r="S60" s="119">
        <f t="shared" si="2"/>
        <v>-57.406261054120975</v>
      </c>
      <c r="T60" s="119"/>
      <c r="U60" s="119"/>
      <c r="V60" s="119"/>
      <c r="X60" s="214" t="s">
        <v>503</v>
      </c>
      <c r="Y60" s="96" t="s">
        <v>406</v>
      </c>
      <c r="Z60" s="108">
        <v>133398</v>
      </c>
      <c r="AA60" s="117">
        <v>408756</v>
      </c>
      <c r="AB60" s="112">
        <v>751259</v>
      </c>
      <c r="AC60" s="137">
        <v>1034092</v>
      </c>
      <c r="AD60" s="137">
        <v>444067</v>
      </c>
      <c r="AE60" s="137">
        <v>863332</v>
      </c>
      <c r="AF60" s="137">
        <v>1337496</v>
      </c>
      <c r="AG60" s="137">
        <v>1637766.9999999998</v>
      </c>
      <c r="AH60" s="137">
        <v>319231</v>
      </c>
      <c r="AI60" s="137">
        <v>539545.99999999988</v>
      </c>
      <c r="AJ60" s="137">
        <f t="shared" si="3"/>
        <v>858776.99999999988</v>
      </c>
      <c r="AK60" s="137">
        <v>627915</v>
      </c>
      <c r="AL60" s="108">
        <f t="shared" si="4"/>
        <v>1486692</v>
      </c>
      <c r="AM60" s="137">
        <v>419998.00000000006</v>
      </c>
      <c r="AN60" s="108">
        <f t="shared" si="5"/>
        <v>1906690</v>
      </c>
      <c r="AO60" s="108">
        <v>480135</v>
      </c>
      <c r="AP60" s="119">
        <f t="shared" si="6"/>
        <v>50.403626214246088</v>
      </c>
      <c r="AQ60" s="119"/>
      <c r="AR60" s="119"/>
      <c r="AS60" s="119"/>
    </row>
    <row r="61" spans="1:45" ht="16.5" customHeight="1">
      <c r="A61" s="214" t="s">
        <v>504</v>
      </c>
      <c r="B61" s="96" t="s">
        <v>407</v>
      </c>
      <c r="C61" s="108">
        <v>5128409</v>
      </c>
      <c r="D61" s="108">
        <v>8885851</v>
      </c>
      <c r="E61" s="137">
        <v>12435218</v>
      </c>
      <c r="F61" s="137">
        <v>18621598.000000015</v>
      </c>
      <c r="G61" s="137">
        <v>4770935</v>
      </c>
      <c r="H61" s="137">
        <v>13873577.999999996</v>
      </c>
      <c r="I61" s="137">
        <v>18968770.999999996</v>
      </c>
      <c r="J61" s="137">
        <v>24642225.000000011</v>
      </c>
      <c r="K61" s="137">
        <v>5469134.0000000019</v>
      </c>
      <c r="L61" s="137">
        <v>4806853</v>
      </c>
      <c r="M61" s="137">
        <f t="shared" si="0"/>
        <v>10275987.000000002</v>
      </c>
      <c r="N61" s="137">
        <v>4869433.0000000028</v>
      </c>
      <c r="O61" s="108">
        <f t="shared" si="1"/>
        <v>15145420.000000004</v>
      </c>
      <c r="P61" s="137">
        <v>5660548.0000000009</v>
      </c>
      <c r="Q61" s="108">
        <f t="shared" si="1"/>
        <v>20805968.000000004</v>
      </c>
      <c r="R61" s="108">
        <v>4402839</v>
      </c>
      <c r="S61" s="119">
        <f t="shared" si="2"/>
        <v>-19.496596718968689</v>
      </c>
      <c r="T61" s="119"/>
      <c r="U61" s="119"/>
      <c r="V61" s="119"/>
      <c r="X61" s="214" t="s">
        <v>504</v>
      </c>
      <c r="Y61" s="96" t="s">
        <v>407</v>
      </c>
      <c r="Z61" s="108">
        <v>1457156</v>
      </c>
      <c r="AA61" s="117">
        <v>2522023</v>
      </c>
      <c r="AB61" s="112">
        <v>3296787</v>
      </c>
      <c r="AC61" s="137">
        <v>4349338.9999999981</v>
      </c>
      <c r="AD61" s="137">
        <v>1095798</v>
      </c>
      <c r="AE61" s="137">
        <v>2342642.9999999981</v>
      </c>
      <c r="AF61" s="137">
        <v>3585021.0000000005</v>
      </c>
      <c r="AG61" s="137">
        <v>4729539.0000000019</v>
      </c>
      <c r="AH61" s="137">
        <v>1111535</v>
      </c>
      <c r="AI61" s="137">
        <v>1357319.0000000002</v>
      </c>
      <c r="AJ61" s="137">
        <f t="shared" si="3"/>
        <v>2468854</v>
      </c>
      <c r="AK61" s="137">
        <v>1048487.9999999997</v>
      </c>
      <c r="AL61" s="108">
        <f t="shared" si="4"/>
        <v>3517341.9999999995</v>
      </c>
      <c r="AM61" s="137">
        <v>1229690.0000000005</v>
      </c>
      <c r="AN61" s="108">
        <f t="shared" si="5"/>
        <v>4747032</v>
      </c>
      <c r="AO61" s="108">
        <v>1040601</v>
      </c>
      <c r="AP61" s="119">
        <f t="shared" si="6"/>
        <v>-6.3816254099061211</v>
      </c>
      <c r="AQ61" s="119"/>
      <c r="AR61" s="119"/>
      <c r="AS61" s="119"/>
    </row>
    <row r="62" spans="1:45" ht="16.5" customHeight="1">
      <c r="A62" s="214" t="s">
        <v>505</v>
      </c>
      <c r="B62" s="96" t="s">
        <v>408</v>
      </c>
      <c r="C62" s="108">
        <v>3911372</v>
      </c>
      <c r="D62" s="108">
        <v>8089342</v>
      </c>
      <c r="E62" s="137">
        <v>11883358</v>
      </c>
      <c r="F62" s="137">
        <v>15030746.999999998</v>
      </c>
      <c r="G62" s="137">
        <v>4273439</v>
      </c>
      <c r="H62" s="137">
        <v>9237717</v>
      </c>
      <c r="I62" s="137">
        <v>13749956</v>
      </c>
      <c r="J62" s="137">
        <v>18260888.000000004</v>
      </c>
      <c r="K62" s="137">
        <v>4909153</v>
      </c>
      <c r="L62" s="137">
        <v>4068255</v>
      </c>
      <c r="M62" s="137">
        <f t="shared" si="0"/>
        <v>8977408</v>
      </c>
      <c r="N62" s="137">
        <v>4244241</v>
      </c>
      <c r="O62" s="108">
        <f t="shared" si="1"/>
        <v>13221649</v>
      </c>
      <c r="P62" s="137">
        <v>4061463</v>
      </c>
      <c r="Q62" s="108">
        <f t="shared" si="1"/>
        <v>17283112</v>
      </c>
      <c r="R62" s="108">
        <v>4092986</v>
      </c>
      <c r="S62" s="119">
        <f t="shared" si="2"/>
        <v>-16.62541379337739</v>
      </c>
      <c r="T62" s="119"/>
      <c r="U62" s="119"/>
      <c r="V62" s="119"/>
      <c r="X62" s="214" t="s">
        <v>505</v>
      </c>
      <c r="Y62" s="96" t="s">
        <v>408</v>
      </c>
      <c r="Z62" s="108">
        <v>6545</v>
      </c>
      <c r="AA62" s="117">
        <v>21152</v>
      </c>
      <c r="AB62" s="112">
        <v>44693</v>
      </c>
      <c r="AC62" s="137">
        <v>47690</v>
      </c>
      <c r="AD62" s="137">
        <v>1204</v>
      </c>
      <c r="AE62" s="137">
        <v>1204</v>
      </c>
      <c r="AF62" s="137">
        <v>4709</v>
      </c>
      <c r="AG62" s="137">
        <v>4710</v>
      </c>
      <c r="AH62" s="137">
        <v>3860</v>
      </c>
      <c r="AI62" s="137">
        <v>3850</v>
      </c>
      <c r="AJ62" s="137">
        <f t="shared" si="3"/>
        <v>7710</v>
      </c>
      <c r="AK62" s="137">
        <v>17</v>
      </c>
      <c r="AL62" s="108">
        <f t="shared" si="4"/>
        <v>7727</v>
      </c>
      <c r="AM62" s="137">
        <v>4670</v>
      </c>
      <c r="AN62" s="108">
        <f t="shared" si="5"/>
        <v>12397</v>
      </c>
      <c r="AO62" s="108">
        <v>5904</v>
      </c>
      <c r="AP62" s="119">
        <f t="shared" si="6"/>
        <v>52.953367875647672</v>
      </c>
      <c r="AQ62" s="119"/>
      <c r="AR62" s="119"/>
      <c r="AS62" s="119"/>
    </row>
    <row r="63" spans="1:45" ht="16.5" customHeight="1">
      <c r="A63" s="214" t="s">
        <v>506</v>
      </c>
      <c r="B63" s="96" t="s">
        <v>409</v>
      </c>
      <c r="C63" s="108">
        <v>2400588</v>
      </c>
      <c r="D63" s="108">
        <v>5199367</v>
      </c>
      <c r="E63" s="137">
        <v>6772131</v>
      </c>
      <c r="F63" s="137">
        <v>9016999.9999999925</v>
      </c>
      <c r="G63" s="137">
        <v>1831387</v>
      </c>
      <c r="H63" s="137">
        <v>3621550.9999999991</v>
      </c>
      <c r="I63" s="137">
        <v>4440327</v>
      </c>
      <c r="J63" s="137">
        <v>5539371</v>
      </c>
      <c r="K63" s="137">
        <v>1443698.0000000002</v>
      </c>
      <c r="L63" s="137">
        <v>835605.99999999988</v>
      </c>
      <c r="M63" s="137">
        <f t="shared" si="0"/>
        <v>2279304</v>
      </c>
      <c r="N63" s="137">
        <v>1356836</v>
      </c>
      <c r="O63" s="108">
        <f t="shared" si="1"/>
        <v>3636140</v>
      </c>
      <c r="P63" s="137">
        <v>917409.00000000012</v>
      </c>
      <c r="Q63" s="108">
        <f t="shared" si="1"/>
        <v>4553549</v>
      </c>
      <c r="R63" s="108">
        <v>851221</v>
      </c>
      <c r="S63" s="119">
        <f t="shared" si="2"/>
        <v>-41.038846074456025</v>
      </c>
      <c r="T63" s="119"/>
      <c r="U63" s="119"/>
      <c r="V63" s="119"/>
      <c r="X63" s="214" t="s">
        <v>506</v>
      </c>
      <c r="Y63" s="96" t="s">
        <v>409</v>
      </c>
      <c r="Z63" s="108">
        <v>349921</v>
      </c>
      <c r="AA63" s="117">
        <v>642907</v>
      </c>
      <c r="AB63" s="112">
        <v>1197154</v>
      </c>
      <c r="AC63" s="137">
        <v>1706412.0000000012</v>
      </c>
      <c r="AD63" s="137">
        <v>895458</v>
      </c>
      <c r="AE63" s="137">
        <v>2080978.9999999995</v>
      </c>
      <c r="AF63" s="137">
        <v>2343352</v>
      </c>
      <c r="AG63" s="137">
        <v>2957069.0000000014</v>
      </c>
      <c r="AH63" s="137">
        <v>466787.00000000012</v>
      </c>
      <c r="AI63" s="137">
        <v>604731.99999999988</v>
      </c>
      <c r="AJ63" s="137">
        <f t="shared" si="3"/>
        <v>1071519</v>
      </c>
      <c r="AK63" s="137">
        <v>644304.99999999988</v>
      </c>
      <c r="AL63" s="108">
        <f t="shared" si="4"/>
        <v>1715824</v>
      </c>
      <c r="AM63" s="137">
        <v>366944.99999999994</v>
      </c>
      <c r="AN63" s="108">
        <f t="shared" si="5"/>
        <v>2082769</v>
      </c>
      <c r="AO63" s="108">
        <v>474914</v>
      </c>
      <c r="AP63" s="119">
        <f t="shared" si="6"/>
        <v>1.7410510575487166</v>
      </c>
      <c r="AQ63" s="119"/>
      <c r="AR63" s="119"/>
      <c r="AS63" s="119"/>
    </row>
    <row r="64" spans="1:45" ht="16.5" customHeight="1">
      <c r="A64" s="214" t="s">
        <v>507</v>
      </c>
      <c r="B64" s="96" t="s">
        <v>35</v>
      </c>
      <c r="C64" s="108">
        <v>144977</v>
      </c>
      <c r="D64" s="108">
        <v>407709</v>
      </c>
      <c r="E64" s="137">
        <v>601718</v>
      </c>
      <c r="F64" s="137">
        <v>823549.00000000012</v>
      </c>
      <c r="G64" s="137">
        <v>224543</v>
      </c>
      <c r="H64" s="137">
        <v>387272.99999999988</v>
      </c>
      <c r="I64" s="137">
        <v>501088</v>
      </c>
      <c r="J64" s="137">
        <v>821642.99999999953</v>
      </c>
      <c r="K64" s="137">
        <v>217461.99999999994</v>
      </c>
      <c r="L64" s="137">
        <v>181045.00000000003</v>
      </c>
      <c r="M64" s="137">
        <f t="shared" si="0"/>
        <v>398507</v>
      </c>
      <c r="N64" s="137">
        <v>187725</v>
      </c>
      <c r="O64" s="108">
        <f t="shared" si="1"/>
        <v>586232</v>
      </c>
      <c r="P64" s="137">
        <v>204584.99999999994</v>
      </c>
      <c r="Q64" s="108">
        <f t="shared" si="1"/>
        <v>790817</v>
      </c>
      <c r="R64" s="108">
        <v>108129</v>
      </c>
      <c r="S64" s="119">
        <f t="shared" si="2"/>
        <v>-50.276829974892152</v>
      </c>
      <c r="T64" s="119"/>
      <c r="U64" s="119"/>
      <c r="V64" s="119"/>
      <c r="X64" s="214" t="s">
        <v>507</v>
      </c>
      <c r="Y64" s="96" t="s">
        <v>35</v>
      </c>
      <c r="Z64" s="108">
        <v>372564</v>
      </c>
      <c r="AA64" s="117">
        <v>1343302</v>
      </c>
      <c r="AB64" s="112">
        <v>1928088</v>
      </c>
      <c r="AC64" s="137">
        <v>2850727.9999999995</v>
      </c>
      <c r="AD64" s="137">
        <v>516443</v>
      </c>
      <c r="AE64" s="137">
        <v>1180210</v>
      </c>
      <c r="AF64" s="137">
        <v>1789198.0000000002</v>
      </c>
      <c r="AG64" s="137">
        <v>2616974.0000000005</v>
      </c>
      <c r="AH64" s="137">
        <v>306242.99999999994</v>
      </c>
      <c r="AI64" s="137">
        <v>797937</v>
      </c>
      <c r="AJ64" s="137">
        <f t="shared" si="3"/>
        <v>1104180</v>
      </c>
      <c r="AK64" s="137">
        <v>643250</v>
      </c>
      <c r="AL64" s="108">
        <f t="shared" si="4"/>
        <v>1747430</v>
      </c>
      <c r="AM64" s="137">
        <v>982986.00000000035</v>
      </c>
      <c r="AN64" s="108">
        <f t="shared" si="5"/>
        <v>2730416.0000000005</v>
      </c>
      <c r="AO64" s="108">
        <v>474543</v>
      </c>
      <c r="AP64" s="119">
        <f t="shared" si="6"/>
        <v>54.956358186146332</v>
      </c>
      <c r="AQ64" s="119"/>
      <c r="AR64" s="119"/>
      <c r="AS64" s="119"/>
    </row>
    <row r="65" spans="1:45" ht="16.5" customHeight="1">
      <c r="A65" s="214" t="s">
        <v>508</v>
      </c>
      <c r="B65" s="96" t="s">
        <v>410</v>
      </c>
      <c r="C65" s="108">
        <v>5081964</v>
      </c>
      <c r="D65" s="108">
        <v>9573291</v>
      </c>
      <c r="E65" s="137">
        <v>13819866</v>
      </c>
      <c r="F65" s="137">
        <v>18213263.999999985</v>
      </c>
      <c r="G65" s="137">
        <v>4729709</v>
      </c>
      <c r="H65" s="137">
        <v>9567540.0000000019</v>
      </c>
      <c r="I65" s="137">
        <v>13258582.000000004</v>
      </c>
      <c r="J65" s="137">
        <v>17613153.999999996</v>
      </c>
      <c r="K65" s="137">
        <v>4881181</v>
      </c>
      <c r="L65" s="137">
        <v>4654860.9999999991</v>
      </c>
      <c r="M65" s="137">
        <f t="shared" si="0"/>
        <v>9536042</v>
      </c>
      <c r="N65" s="137">
        <v>4389396.0000000009</v>
      </c>
      <c r="O65" s="108">
        <f t="shared" si="1"/>
        <v>13925438</v>
      </c>
      <c r="P65" s="137">
        <v>4570008</v>
      </c>
      <c r="Q65" s="108">
        <f t="shared" si="1"/>
        <v>18495446</v>
      </c>
      <c r="R65" s="108">
        <v>4835118</v>
      </c>
      <c r="S65" s="119">
        <f t="shared" si="2"/>
        <v>-0.94368555478683902</v>
      </c>
      <c r="T65" s="119"/>
      <c r="U65" s="119"/>
      <c r="V65" s="119"/>
      <c r="X65" s="214" t="s">
        <v>508</v>
      </c>
      <c r="Y65" s="96" t="s">
        <v>410</v>
      </c>
      <c r="Z65" s="108">
        <v>6499707</v>
      </c>
      <c r="AA65" s="117">
        <v>13827879</v>
      </c>
      <c r="AB65" s="112">
        <v>19480336</v>
      </c>
      <c r="AC65" s="137">
        <v>25810608.999999978</v>
      </c>
      <c r="AD65" s="137">
        <v>6445279</v>
      </c>
      <c r="AE65" s="137">
        <v>14634118.999999996</v>
      </c>
      <c r="AF65" s="137">
        <v>21119333</v>
      </c>
      <c r="AG65" s="137">
        <v>28050502.99999997</v>
      </c>
      <c r="AH65" s="137">
        <v>5726517.9999999963</v>
      </c>
      <c r="AI65" s="137">
        <v>6997797.0000000009</v>
      </c>
      <c r="AJ65" s="137">
        <f t="shared" si="3"/>
        <v>12724314.999999996</v>
      </c>
      <c r="AK65" s="137">
        <v>6573316.9999999972</v>
      </c>
      <c r="AL65" s="108">
        <f t="shared" si="4"/>
        <v>19297631.999999993</v>
      </c>
      <c r="AM65" s="137">
        <v>6714271.0000000028</v>
      </c>
      <c r="AN65" s="108">
        <f t="shared" si="5"/>
        <v>26011902.999999996</v>
      </c>
      <c r="AO65" s="108">
        <v>6382077</v>
      </c>
      <c r="AP65" s="119">
        <f t="shared" si="6"/>
        <v>11.447776816557706</v>
      </c>
      <c r="AQ65" s="119"/>
      <c r="AR65" s="119"/>
      <c r="AS65" s="119"/>
    </row>
    <row r="66" spans="1:45" ht="16.5" customHeight="1">
      <c r="A66" s="214" t="s">
        <v>509</v>
      </c>
      <c r="B66" s="96" t="s">
        <v>411</v>
      </c>
      <c r="C66" s="108">
        <v>55713146</v>
      </c>
      <c r="D66" s="108">
        <v>95324846</v>
      </c>
      <c r="E66" s="137">
        <v>167230489</v>
      </c>
      <c r="F66" s="137">
        <v>210351965.00000003</v>
      </c>
      <c r="G66" s="137">
        <v>65723332</v>
      </c>
      <c r="H66" s="137">
        <v>118886833.00000009</v>
      </c>
      <c r="I66" s="137">
        <v>192909339.99999994</v>
      </c>
      <c r="J66" s="137">
        <v>239930705.00000003</v>
      </c>
      <c r="K66" s="137">
        <v>59542244</v>
      </c>
      <c r="L66" s="137">
        <v>37697332.000000007</v>
      </c>
      <c r="M66" s="137">
        <f t="shared" si="0"/>
        <v>97239576</v>
      </c>
      <c r="N66" s="137">
        <v>53824265.999999978</v>
      </c>
      <c r="O66" s="108">
        <f t="shared" si="1"/>
        <v>151063841.99999997</v>
      </c>
      <c r="P66" s="137">
        <v>42806773.999999978</v>
      </c>
      <c r="Q66" s="108">
        <f t="shared" si="1"/>
        <v>193870615.99999994</v>
      </c>
      <c r="R66" s="108">
        <v>36747481</v>
      </c>
      <c r="S66" s="119">
        <f t="shared" si="2"/>
        <v>-38.283345518519596</v>
      </c>
      <c r="T66" s="119"/>
      <c r="U66" s="119"/>
      <c r="V66" s="119"/>
      <c r="X66" s="214" t="s">
        <v>509</v>
      </c>
      <c r="Y66" s="96" t="s">
        <v>411</v>
      </c>
      <c r="Z66" s="108">
        <v>9221280</v>
      </c>
      <c r="AA66" s="117">
        <v>19820861</v>
      </c>
      <c r="AB66" s="112">
        <v>31939571</v>
      </c>
      <c r="AC66" s="137">
        <v>44601056.00000003</v>
      </c>
      <c r="AD66" s="137">
        <v>13615648</v>
      </c>
      <c r="AE66" s="137">
        <v>28765893.999999996</v>
      </c>
      <c r="AF66" s="137">
        <v>49556258</v>
      </c>
      <c r="AG66" s="137">
        <v>64025485.99999994</v>
      </c>
      <c r="AH66" s="137">
        <v>12832309.999999994</v>
      </c>
      <c r="AI66" s="137">
        <v>14996281</v>
      </c>
      <c r="AJ66" s="137">
        <f t="shared" si="3"/>
        <v>27828590.999999993</v>
      </c>
      <c r="AK66" s="137">
        <v>13245341.000000007</v>
      </c>
      <c r="AL66" s="108">
        <f t="shared" si="4"/>
        <v>41073932</v>
      </c>
      <c r="AM66" s="137">
        <v>12065116.999999994</v>
      </c>
      <c r="AN66" s="108">
        <f t="shared" si="5"/>
        <v>53139048.999999993</v>
      </c>
      <c r="AO66" s="108">
        <v>14421209</v>
      </c>
      <c r="AP66" s="119">
        <f t="shared" si="6"/>
        <v>12.382018514203637</v>
      </c>
      <c r="AQ66" s="119"/>
      <c r="AR66" s="119"/>
      <c r="AS66" s="119"/>
    </row>
    <row r="67" spans="1:45" ht="16.5" customHeight="1">
      <c r="A67" s="214" t="s">
        <v>510</v>
      </c>
      <c r="B67" s="96" t="s">
        <v>412</v>
      </c>
      <c r="C67" s="108">
        <v>4776240</v>
      </c>
      <c r="D67" s="108">
        <v>8559963</v>
      </c>
      <c r="E67" s="137">
        <v>11858764</v>
      </c>
      <c r="F67" s="137">
        <v>17469084.000000007</v>
      </c>
      <c r="G67" s="137">
        <v>6116886</v>
      </c>
      <c r="H67" s="137">
        <v>10876527.999999993</v>
      </c>
      <c r="I67" s="137">
        <v>15862081</v>
      </c>
      <c r="J67" s="137">
        <v>21773521.999999989</v>
      </c>
      <c r="K67" s="137">
        <v>4234510</v>
      </c>
      <c r="L67" s="137">
        <v>2627994.0000000014</v>
      </c>
      <c r="M67" s="137">
        <f t="shared" si="0"/>
        <v>6862504.0000000019</v>
      </c>
      <c r="N67" s="137">
        <v>3910375.9999999995</v>
      </c>
      <c r="O67" s="108">
        <f t="shared" si="1"/>
        <v>10772880.000000002</v>
      </c>
      <c r="P67" s="137">
        <v>2552161.0000000005</v>
      </c>
      <c r="Q67" s="108">
        <f t="shared" si="1"/>
        <v>13325041.000000002</v>
      </c>
      <c r="R67" s="108">
        <v>2266482</v>
      </c>
      <c r="S67" s="119">
        <f t="shared" si="2"/>
        <v>-46.475932280240215</v>
      </c>
      <c r="T67" s="119"/>
      <c r="U67" s="119"/>
      <c r="V67" s="119"/>
      <c r="X67" s="214" t="s">
        <v>510</v>
      </c>
      <c r="Y67" s="96" t="s">
        <v>412</v>
      </c>
      <c r="Z67" s="108">
        <v>583412</v>
      </c>
      <c r="AA67" s="117">
        <v>2306787</v>
      </c>
      <c r="AB67" s="112">
        <v>3699606</v>
      </c>
      <c r="AC67" s="137">
        <v>5528625.0000000028</v>
      </c>
      <c r="AD67" s="137">
        <v>725999</v>
      </c>
      <c r="AE67" s="137">
        <v>1429374.9999999991</v>
      </c>
      <c r="AF67" s="137">
        <v>2181938</v>
      </c>
      <c r="AG67" s="137">
        <v>2791623</v>
      </c>
      <c r="AH67" s="137">
        <v>861968.00000000012</v>
      </c>
      <c r="AI67" s="137">
        <v>1583490.0000000005</v>
      </c>
      <c r="AJ67" s="137">
        <f t="shared" si="3"/>
        <v>2445458.0000000005</v>
      </c>
      <c r="AK67" s="137">
        <v>537710.99999999988</v>
      </c>
      <c r="AL67" s="108">
        <f t="shared" si="4"/>
        <v>2983169.0000000005</v>
      </c>
      <c r="AM67" s="137">
        <v>1373142.9999999993</v>
      </c>
      <c r="AN67" s="108">
        <f t="shared" si="5"/>
        <v>4356312</v>
      </c>
      <c r="AO67" s="108">
        <v>8475428</v>
      </c>
      <c r="AP67" s="119">
        <f t="shared" si="6"/>
        <v>883.26480797430986</v>
      </c>
      <c r="AQ67" s="119"/>
      <c r="AR67" s="119"/>
      <c r="AS67" s="119"/>
    </row>
    <row r="68" spans="1:45" ht="16.5" customHeight="1">
      <c r="A68" s="214" t="s">
        <v>511</v>
      </c>
      <c r="B68" s="96" t="s">
        <v>413</v>
      </c>
      <c r="C68" s="108">
        <v>1015615</v>
      </c>
      <c r="D68" s="108">
        <v>2224979</v>
      </c>
      <c r="E68" s="137">
        <v>3191953</v>
      </c>
      <c r="F68" s="137">
        <v>4917143.0000000028</v>
      </c>
      <c r="G68" s="137">
        <v>1601288</v>
      </c>
      <c r="H68" s="137">
        <v>2952724.0000000009</v>
      </c>
      <c r="I68" s="137">
        <v>4940187.9999999991</v>
      </c>
      <c r="J68" s="137">
        <v>6154598.0000000047</v>
      </c>
      <c r="K68" s="137">
        <v>1402043.9999999998</v>
      </c>
      <c r="L68" s="137">
        <v>2284036</v>
      </c>
      <c r="M68" s="137">
        <f t="shared" si="0"/>
        <v>3686080</v>
      </c>
      <c r="N68" s="137">
        <v>1931970.9999999995</v>
      </c>
      <c r="O68" s="108">
        <f t="shared" si="1"/>
        <v>5618051</v>
      </c>
      <c r="P68" s="137">
        <v>1819148</v>
      </c>
      <c r="Q68" s="108">
        <f t="shared" si="1"/>
        <v>7437199</v>
      </c>
      <c r="R68" s="108">
        <v>2523723</v>
      </c>
      <c r="S68" s="119">
        <f t="shared" si="2"/>
        <v>80.003124010373455</v>
      </c>
      <c r="T68" s="119"/>
      <c r="U68" s="119"/>
      <c r="V68" s="119"/>
      <c r="X68" s="214" t="s">
        <v>511</v>
      </c>
      <c r="Y68" s="96" t="s">
        <v>413</v>
      </c>
      <c r="Z68" s="108">
        <v>1755544</v>
      </c>
      <c r="AA68" s="117">
        <v>2640144</v>
      </c>
      <c r="AB68" s="112">
        <v>3587723</v>
      </c>
      <c r="AC68" s="137">
        <v>5216198.9999999981</v>
      </c>
      <c r="AD68" s="137">
        <v>1661071</v>
      </c>
      <c r="AE68" s="137">
        <v>4621523</v>
      </c>
      <c r="AF68" s="137">
        <v>7019903.0000000019</v>
      </c>
      <c r="AG68" s="137">
        <v>11682603.999999998</v>
      </c>
      <c r="AH68" s="137">
        <v>1846143.0000000002</v>
      </c>
      <c r="AI68" s="137">
        <v>3203794.9999999981</v>
      </c>
      <c r="AJ68" s="137">
        <f t="shared" si="3"/>
        <v>5049937.9999999981</v>
      </c>
      <c r="AK68" s="137">
        <v>1864332.9999999993</v>
      </c>
      <c r="AL68" s="108">
        <f t="shared" si="4"/>
        <v>6914270.9999999972</v>
      </c>
      <c r="AM68" s="137">
        <v>2088497.0000000005</v>
      </c>
      <c r="AN68" s="108">
        <f t="shared" si="5"/>
        <v>9002767.9999999981</v>
      </c>
      <c r="AO68" s="108">
        <v>1729612</v>
      </c>
      <c r="AP68" s="119">
        <f t="shared" si="6"/>
        <v>-6.3121329171142264</v>
      </c>
      <c r="AQ68" s="119"/>
      <c r="AR68" s="119"/>
      <c r="AS68" s="119"/>
    </row>
    <row r="69" spans="1:45" ht="16.5" customHeight="1">
      <c r="A69" s="214" t="s">
        <v>512</v>
      </c>
      <c r="B69" s="96" t="s">
        <v>414</v>
      </c>
      <c r="C69" s="108">
        <v>27203290</v>
      </c>
      <c r="D69" s="108">
        <v>53897568</v>
      </c>
      <c r="E69" s="137">
        <v>86661671</v>
      </c>
      <c r="F69" s="137">
        <v>121569941.00000003</v>
      </c>
      <c r="G69" s="137">
        <v>33848683</v>
      </c>
      <c r="H69" s="137">
        <v>74175760.000000015</v>
      </c>
      <c r="I69" s="137">
        <v>105641418.00000003</v>
      </c>
      <c r="J69" s="137">
        <v>133931272.99999982</v>
      </c>
      <c r="K69" s="137">
        <v>28801998.999999989</v>
      </c>
      <c r="L69" s="137">
        <v>36383070.000000007</v>
      </c>
      <c r="M69" s="137">
        <f t="shared" si="0"/>
        <v>65185069</v>
      </c>
      <c r="N69" s="137">
        <v>25175891.999999981</v>
      </c>
      <c r="O69" s="108">
        <f t="shared" si="1"/>
        <v>90360960.999999985</v>
      </c>
      <c r="P69" s="137">
        <v>25008792.000000004</v>
      </c>
      <c r="Q69" s="108">
        <f t="shared" si="1"/>
        <v>115369752.99999999</v>
      </c>
      <c r="R69" s="108">
        <v>21734795</v>
      </c>
      <c r="S69" s="119">
        <f t="shared" si="2"/>
        <v>-24.537199657565395</v>
      </c>
      <c r="T69" s="119"/>
      <c r="U69" s="119"/>
      <c r="V69" s="119"/>
      <c r="X69" s="214" t="s">
        <v>512</v>
      </c>
      <c r="Y69" s="96" t="s">
        <v>414</v>
      </c>
      <c r="Z69" s="108">
        <v>66222557</v>
      </c>
      <c r="AA69" s="117">
        <v>119279677</v>
      </c>
      <c r="AB69" s="112">
        <v>176669232</v>
      </c>
      <c r="AC69" s="137">
        <v>238020020.00000024</v>
      </c>
      <c r="AD69" s="137">
        <v>70902927</v>
      </c>
      <c r="AE69" s="137">
        <v>141011761.99999997</v>
      </c>
      <c r="AF69" s="137">
        <v>204167128</v>
      </c>
      <c r="AG69" s="137">
        <v>263650272.99999991</v>
      </c>
      <c r="AH69" s="137">
        <v>66521876</v>
      </c>
      <c r="AI69" s="137">
        <v>72525380</v>
      </c>
      <c r="AJ69" s="137">
        <f t="shared" si="3"/>
        <v>139047256</v>
      </c>
      <c r="AK69" s="137">
        <v>62751798.999999978</v>
      </c>
      <c r="AL69" s="108">
        <f t="shared" si="4"/>
        <v>201799054.99999997</v>
      </c>
      <c r="AM69" s="137">
        <v>54252659.999999993</v>
      </c>
      <c r="AN69" s="108">
        <f t="shared" si="5"/>
        <v>256051714.99999997</v>
      </c>
      <c r="AO69" s="108">
        <v>63602463</v>
      </c>
      <c r="AP69" s="119">
        <f t="shared" si="6"/>
        <v>-4.3886510356382615</v>
      </c>
      <c r="AQ69" s="119"/>
      <c r="AR69" s="119"/>
      <c r="AS69" s="119"/>
    </row>
    <row r="70" spans="1:45" ht="16.5" customHeight="1">
      <c r="A70" s="214" t="s">
        <v>513</v>
      </c>
      <c r="B70" s="96" t="s">
        <v>415</v>
      </c>
      <c r="C70" s="108">
        <v>533162</v>
      </c>
      <c r="D70" s="108">
        <v>631006</v>
      </c>
      <c r="E70" s="137">
        <v>860014</v>
      </c>
      <c r="F70" s="137">
        <v>1062553</v>
      </c>
      <c r="G70" s="137">
        <v>100902</v>
      </c>
      <c r="H70" s="137">
        <v>386861.00000000006</v>
      </c>
      <c r="I70" s="137">
        <v>570496</v>
      </c>
      <c r="J70" s="137">
        <v>671268</v>
      </c>
      <c r="K70" s="137">
        <v>131180.00000000006</v>
      </c>
      <c r="L70" s="137">
        <v>195406</v>
      </c>
      <c r="M70" s="137">
        <f t="shared" si="0"/>
        <v>326586.00000000006</v>
      </c>
      <c r="N70" s="137">
        <v>185639</v>
      </c>
      <c r="O70" s="108">
        <f t="shared" si="1"/>
        <v>512225.00000000006</v>
      </c>
      <c r="P70" s="137">
        <v>155280</v>
      </c>
      <c r="Q70" s="108">
        <f t="shared" si="1"/>
        <v>667505</v>
      </c>
      <c r="R70" s="108">
        <v>123947</v>
      </c>
      <c r="S70" s="119">
        <f t="shared" si="2"/>
        <v>-5.5137978350358736</v>
      </c>
      <c r="T70" s="119"/>
      <c r="U70" s="119"/>
      <c r="V70" s="119"/>
      <c r="X70" s="214" t="s">
        <v>513</v>
      </c>
      <c r="Y70" s="96" t="s">
        <v>415</v>
      </c>
      <c r="Z70" s="108">
        <v>60597</v>
      </c>
      <c r="AA70" s="117">
        <v>162802</v>
      </c>
      <c r="AB70" s="112">
        <v>225182</v>
      </c>
      <c r="AC70" s="137">
        <v>328421.00000000012</v>
      </c>
      <c r="AD70" s="137">
        <v>91024</v>
      </c>
      <c r="AE70" s="137">
        <v>128989.00000000003</v>
      </c>
      <c r="AF70" s="137">
        <v>138409</v>
      </c>
      <c r="AG70" s="137">
        <v>146382.99999999997</v>
      </c>
      <c r="AH70" s="137">
        <v>7589</v>
      </c>
      <c r="AI70" s="137">
        <v>8850</v>
      </c>
      <c r="AJ70" s="137">
        <f t="shared" si="3"/>
        <v>16439</v>
      </c>
      <c r="AK70" s="137">
        <v>11196</v>
      </c>
      <c r="AL70" s="108">
        <f t="shared" si="4"/>
        <v>27635</v>
      </c>
      <c r="AM70" s="137">
        <v>22444</v>
      </c>
      <c r="AN70" s="108">
        <f t="shared" si="5"/>
        <v>50079</v>
      </c>
      <c r="AO70" s="108">
        <v>10642</v>
      </c>
      <c r="AP70" s="119">
        <f t="shared" si="6"/>
        <v>40.229279219923569</v>
      </c>
      <c r="AQ70" s="119"/>
      <c r="AR70" s="119"/>
      <c r="AS70" s="119"/>
    </row>
    <row r="71" spans="1:45" ht="16.5" customHeight="1">
      <c r="A71" s="214" t="s">
        <v>514</v>
      </c>
      <c r="B71" s="96" t="s">
        <v>416</v>
      </c>
      <c r="C71" s="108">
        <v>2662399</v>
      </c>
      <c r="D71" s="108">
        <v>5876873</v>
      </c>
      <c r="E71" s="137">
        <v>8226715</v>
      </c>
      <c r="F71" s="137">
        <v>11309719.000000002</v>
      </c>
      <c r="G71" s="137">
        <v>28780046</v>
      </c>
      <c r="H71" s="137">
        <v>31428522</v>
      </c>
      <c r="I71" s="137">
        <v>61797722.00000003</v>
      </c>
      <c r="J71" s="137">
        <v>65050091.000000015</v>
      </c>
      <c r="K71" s="137">
        <v>2731191</v>
      </c>
      <c r="L71" s="137">
        <v>4773744.0000000009</v>
      </c>
      <c r="M71" s="137">
        <f t="shared" ref="M71:M125" si="7">IF(SUM(L71,K71)=0,"",SUM(L71,K71))</f>
        <v>7504935.0000000009</v>
      </c>
      <c r="N71" s="137">
        <v>2616938.0000000014</v>
      </c>
      <c r="O71" s="108">
        <f t="shared" ref="O71:Q125" si="8">IF(SUM(M71:N71)=0," ",SUM(M71:N71))</f>
        <v>10121873.000000002</v>
      </c>
      <c r="P71" s="137">
        <v>2683380.9999999991</v>
      </c>
      <c r="Q71" s="108">
        <f t="shared" si="8"/>
        <v>12805254</v>
      </c>
      <c r="R71" s="108">
        <v>2449724</v>
      </c>
      <c r="S71" s="119">
        <f t="shared" ref="S71:S126" si="9">IFERROR(R71/K71*100-100," ")</f>
        <v>-10.305650538537947</v>
      </c>
      <c r="T71" s="119"/>
      <c r="U71" s="119"/>
      <c r="V71" s="119"/>
      <c r="X71" s="214" t="s">
        <v>514</v>
      </c>
      <c r="Y71" s="96" t="s">
        <v>416</v>
      </c>
      <c r="Z71" s="108">
        <v>14374705</v>
      </c>
      <c r="AA71" s="117">
        <v>32584538</v>
      </c>
      <c r="AB71" s="112">
        <v>70172083</v>
      </c>
      <c r="AC71" s="137">
        <v>89135763</v>
      </c>
      <c r="AD71" s="137">
        <v>15247801</v>
      </c>
      <c r="AE71" s="137">
        <v>39796975.999999985</v>
      </c>
      <c r="AF71" s="137">
        <v>56842865</v>
      </c>
      <c r="AG71" s="137">
        <v>79364118.00000003</v>
      </c>
      <c r="AH71" s="137">
        <v>17401303</v>
      </c>
      <c r="AI71" s="137">
        <v>20969676.999999989</v>
      </c>
      <c r="AJ71" s="137">
        <f t="shared" ref="AJ71:AJ125" si="10">IF(SUM(AI71,AH71)=0,"",SUM(AI71,AH71))</f>
        <v>38370979.999999985</v>
      </c>
      <c r="AK71" s="137">
        <v>17837824</v>
      </c>
      <c r="AL71" s="108">
        <f t="shared" ref="AL71:AL125" si="11">IF(SUM(AJ71:AK71)=0," ",SUM(AJ71:AK71))</f>
        <v>56208803.999999985</v>
      </c>
      <c r="AM71" s="137">
        <v>21915324.000000004</v>
      </c>
      <c r="AN71" s="108">
        <f t="shared" ref="AN71:AN125" si="12">IF(SUM(AL71:AM71)=0," ",SUM(AL71:AM71))</f>
        <v>78124127.999999985</v>
      </c>
      <c r="AO71" s="108">
        <v>15161979</v>
      </c>
      <c r="AP71" s="119">
        <f t="shared" ref="AP71:AP126" si="13">IFERROR(AO71/AH71*100-100," ")</f>
        <v>-12.868714486495634</v>
      </c>
      <c r="AQ71" s="119"/>
      <c r="AR71" s="119"/>
      <c r="AS71" s="119"/>
    </row>
    <row r="72" spans="1:45" ht="16.5" customHeight="1">
      <c r="A72" s="214" t="s">
        <v>515</v>
      </c>
      <c r="B72" s="96" t="s">
        <v>417</v>
      </c>
      <c r="C72" s="108">
        <v>589647</v>
      </c>
      <c r="D72" s="108">
        <v>1140319</v>
      </c>
      <c r="E72" s="137">
        <v>1564933</v>
      </c>
      <c r="F72" s="137">
        <v>10943544.000000006</v>
      </c>
      <c r="G72" s="137">
        <v>626337</v>
      </c>
      <c r="H72" s="137">
        <v>1419326.0000000002</v>
      </c>
      <c r="I72" s="137">
        <v>1963553</v>
      </c>
      <c r="J72" s="137">
        <v>2658002.9999999995</v>
      </c>
      <c r="K72" s="137">
        <v>555149.00000000012</v>
      </c>
      <c r="L72" s="137">
        <v>708390</v>
      </c>
      <c r="M72" s="137">
        <f t="shared" si="7"/>
        <v>1263539</v>
      </c>
      <c r="N72" s="137">
        <v>1012755</v>
      </c>
      <c r="O72" s="108">
        <f t="shared" si="8"/>
        <v>2276294</v>
      </c>
      <c r="P72" s="137">
        <v>3647153</v>
      </c>
      <c r="Q72" s="108">
        <f t="shared" si="8"/>
        <v>5923447</v>
      </c>
      <c r="R72" s="108">
        <v>673403</v>
      </c>
      <c r="S72" s="119">
        <f t="shared" si="9"/>
        <v>21.301308297412021</v>
      </c>
      <c r="T72" s="119"/>
      <c r="U72" s="119"/>
      <c r="V72" s="119"/>
      <c r="X72" s="214" t="s">
        <v>515</v>
      </c>
      <c r="Y72" s="96" t="s">
        <v>417</v>
      </c>
      <c r="Z72" s="108">
        <v>2896394</v>
      </c>
      <c r="AA72" s="117">
        <v>4740127</v>
      </c>
      <c r="AB72" s="112">
        <v>7549461</v>
      </c>
      <c r="AC72" s="137">
        <v>8763699</v>
      </c>
      <c r="AD72" s="137">
        <v>1555113</v>
      </c>
      <c r="AE72" s="137">
        <v>3293698</v>
      </c>
      <c r="AF72" s="137">
        <v>6677654.9999999991</v>
      </c>
      <c r="AG72" s="137">
        <v>8387169.9999999991</v>
      </c>
      <c r="AH72" s="137">
        <v>398951</v>
      </c>
      <c r="AI72" s="137">
        <v>1500095</v>
      </c>
      <c r="AJ72" s="137">
        <f t="shared" si="10"/>
        <v>1899046</v>
      </c>
      <c r="AK72" s="137">
        <v>2819149.0000000005</v>
      </c>
      <c r="AL72" s="108">
        <f t="shared" si="11"/>
        <v>4718195</v>
      </c>
      <c r="AM72" s="137">
        <v>1184351.0000000002</v>
      </c>
      <c r="AN72" s="108">
        <f t="shared" si="12"/>
        <v>5902546</v>
      </c>
      <c r="AO72" s="108">
        <v>1376746</v>
      </c>
      <c r="AP72" s="119">
        <f t="shared" si="13"/>
        <v>245.091502465215</v>
      </c>
      <c r="AQ72" s="119"/>
      <c r="AR72" s="119"/>
      <c r="AS72" s="119"/>
    </row>
    <row r="73" spans="1:45" ht="16.5" customHeight="1">
      <c r="A73" s="214" t="s">
        <v>516</v>
      </c>
      <c r="B73" s="96" t="s">
        <v>418</v>
      </c>
      <c r="C73" s="108">
        <v>716225</v>
      </c>
      <c r="D73" s="108">
        <v>1054813</v>
      </c>
      <c r="E73" s="137">
        <v>1722466</v>
      </c>
      <c r="F73" s="137">
        <v>1887985.0000000002</v>
      </c>
      <c r="G73" s="137">
        <v>578315</v>
      </c>
      <c r="H73" s="137">
        <v>761106.99999999977</v>
      </c>
      <c r="I73" s="137">
        <v>1078176</v>
      </c>
      <c r="J73" s="137">
        <v>1102776</v>
      </c>
      <c r="K73" s="137">
        <v>386506</v>
      </c>
      <c r="L73" s="137">
        <v>70974</v>
      </c>
      <c r="M73" s="137">
        <f t="shared" si="7"/>
        <v>457480</v>
      </c>
      <c r="N73" s="137">
        <v>40746</v>
      </c>
      <c r="O73" s="108">
        <f t="shared" si="8"/>
        <v>498226</v>
      </c>
      <c r="P73" s="137">
        <v>612629</v>
      </c>
      <c r="Q73" s="108">
        <f t="shared" si="8"/>
        <v>1110855</v>
      </c>
      <c r="R73" s="108">
        <v>39790</v>
      </c>
      <c r="S73" s="119">
        <f t="shared" si="9"/>
        <v>-89.705205093840718</v>
      </c>
      <c r="T73" s="119"/>
      <c r="U73" s="119"/>
      <c r="V73" s="119"/>
      <c r="X73" s="214" t="s">
        <v>516</v>
      </c>
      <c r="Y73" s="96" t="s">
        <v>418</v>
      </c>
      <c r="Z73" s="108">
        <v>205152</v>
      </c>
      <c r="AA73" s="117">
        <v>313552</v>
      </c>
      <c r="AB73" s="112">
        <v>419448</v>
      </c>
      <c r="AC73" s="137">
        <v>918011.99999999977</v>
      </c>
      <c r="AD73" s="137">
        <v>304562</v>
      </c>
      <c r="AE73" s="137">
        <v>650687</v>
      </c>
      <c r="AF73" s="137">
        <v>943771</v>
      </c>
      <c r="AG73" s="137">
        <v>1258203.9999999998</v>
      </c>
      <c r="AH73" s="137">
        <v>428006.99999999994</v>
      </c>
      <c r="AI73" s="137">
        <v>178317</v>
      </c>
      <c r="AJ73" s="137">
        <f t="shared" si="10"/>
        <v>606324</v>
      </c>
      <c r="AK73" s="137">
        <v>288144</v>
      </c>
      <c r="AL73" s="108">
        <f t="shared" si="11"/>
        <v>894468</v>
      </c>
      <c r="AM73" s="137">
        <v>387870.99999999994</v>
      </c>
      <c r="AN73" s="108">
        <f t="shared" si="12"/>
        <v>1282339</v>
      </c>
      <c r="AO73" s="108">
        <v>579226</v>
      </c>
      <c r="AP73" s="119">
        <f t="shared" si="13"/>
        <v>35.330964213202151</v>
      </c>
      <c r="AQ73" s="119"/>
      <c r="AR73" s="119"/>
      <c r="AS73" s="119"/>
    </row>
    <row r="74" spans="1:45" ht="16.5" customHeight="1">
      <c r="A74" s="214" t="s">
        <v>517</v>
      </c>
      <c r="B74" s="96" t="s">
        <v>419</v>
      </c>
      <c r="C74" s="108">
        <v>24311</v>
      </c>
      <c r="D74" s="108">
        <v>65040</v>
      </c>
      <c r="E74" s="137">
        <v>88781</v>
      </c>
      <c r="F74" s="137">
        <v>118154.99999999999</v>
      </c>
      <c r="G74" s="137">
        <v>33532</v>
      </c>
      <c r="H74" s="137">
        <v>72485</v>
      </c>
      <c r="I74" s="137">
        <v>102735</v>
      </c>
      <c r="J74" s="137">
        <v>119146.00000000001</v>
      </c>
      <c r="K74" s="137">
        <v>23268.000000000004</v>
      </c>
      <c r="L74" s="137">
        <v>49096</v>
      </c>
      <c r="M74" s="137">
        <f t="shared" si="7"/>
        <v>72364</v>
      </c>
      <c r="N74" s="137">
        <v>20068</v>
      </c>
      <c r="O74" s="108">
        <f t="shared" si="8"/>
        <v>92432</v>
      </c>
      <c r="P74" s="137">
        <v>37830</v>
      </c>
      <c r="Q74" s="108">
        <f t="shared" si="8"/>
        <v>130262</v>
      </c>
      <c r="R74" s="108">
        <v>34044</v>
      </c>
      <c r="S74" s="119">
        <f t="shared" si="9"/>
        <v>46.312532233109835</v>
      </c>
      <c r="T74" s="119"/>
      <c r="U74" s="119"/>
      <c r="V74" s="119"/>
      <c r="X74" s="214" t="s">
        <v>517</v>
      </c>
      <c r="Y74" s="96" t="s">
        <v>419</v>
      </c>
      <c r="Z74" s="108">
        <v>85015</v>
      </c>
      <c r="AA74" s="117">
        <v>187497</v>
      </c>
      <c r="AB74" s="112">
        <v>283205</v>
      </c>
      <c r="AC74" s="137">
        <v>498553</v>
      </c>
      <c r="AD74" s="137">
        <v>100142</v>
      </c>
      <c r="AE74" s="137">
        <v>211410</v>
      </c>
      <c r="AF74" s="137">
        <v>303974</v>
      </c>
      <c r="AG74" s="137">
        <v>447758</v>
      </c>
      <c r="AH74" s="137">
        <v>94967</v>
      </c>
      <c r="AI74" s="137">
        <v>205720.99999999997</v>
      </c>
      <c r="AJ74" s="137">
        <f t="shared" si="10"/>
        <v>300688</v>
      </c>
      <c r="AK74" s="137">
        <v>98627</v>
      </c>
      <c r="AL74" s="108">
        <f t="shared" si="11"/>
        <v>399315</v>
      </c>
      <c r="AM74" s="137">
        <v>161769.00000000003</v>
      </c>
      <c r="AN74" s="108">
        <f t="shared" si="12"/>
        <v>561084</v>
      </c>
      <c r="AO74" s="108">
        <v>131596</v>
      </c>
      <c r="AP74" s="119">
        <f t="shared" si="13"/>
        <v>38.570240188697113</v>
      </c>
      <c r="AQ74" s="119"/>
      <c r="AR74" s="119"/>
      <c r="AS74" s="119"/>
    </row>
    <row r="75" spans="1:45" ht="16.5" customHeight="1">
      <c r="A75" s="214" t="s">
        <v>518</v>
      </c>
      <c r="B75" s="96" t="s">
        <v>420</v>
      </c>
      <c r="C75" s="108">
        <v>17788683</v>
      </c>
      <c r="D75" s="108">
        <v>41821665</v>
      </c>
      <c r="E75" s="137">
        <v>61297022</v>
      </c>
      <c r="F75" s="137">
        <v>84701786.999999851</v>
      </c>
      <c r="G75" s="137">
        <v>17108344</v>
      </c>
      <c r="H75" s="137">
        <v>34919231.999999993</v>
      </c>
      <c r="I75" s="137">
        <v>55042204</v>
      </c>
      <c r="J75" s="137">
        <v>74506810.000000075</v>
      </c>
      <c r="K75" s="137">
        <v>20102031.999999996</v>
      </c>
      <c r="L75" s="137">
        <v>18344833.000000011</v>
      </c>
      <c r="M75" s="137">
        <f t="shared" si="7"/>
        <v>38446865.000000007</v>
      </c>
      <c r="N75" s="137">
        <v>14429554</v>
      </c>
      <c r="O75" s="108">
        <f t="shared" si="8"/>
        <v>52876419.000000007</v>
      </c>
      <c r="P75" s="137">
        <v>12417345.000000002</v>
      </c>
      <c r="Q75" s="108">
        <f t="shared" si="8"/>
        <v>65293764.000000007</v>
      </c>
      <c r="R75" s="108">
        <v>12163975</v>
      </c>
      <c r="S75" s="119">
        <f t="shared" si="9"/>
        <v>-39.488828791039623</v>
      </c>
      <c r="T75" s="119"/>
      <c r="U75" s="119"/>
      <c r="V75" s="119"/>
      <c r="X75" s="214" t="s">
        <v>518</v>
      </c>
      <c r="Y75" s="96" t="s">
        <v>420</v>
      </c>
      <c r="Z75" s="108">
        <v>23277926</v>
      </c>
      <c r="AA75" s="117">
        <v>51449627</v>
      </c>
      <c r="AB75" s="112">
        <v>76520107</v>
      </c>
      <c r="AC75" s="137">
        <v>110073567.99999994</v>
      </c>
      <c r="AD75" s="137">
        <v>21914057</v>
      </c>
      <c r="AE75" s="137">
        <v>41539235.000000015</v>
      </c>
      <c r="AF75" s="137">
        <v>64031563</v>
      </c>
      <c r="AG75" s="137">
        <v>85405581.000000119</v>
      </c>
      <c r="AH75" s="137">
        <v>15391812.000000007</v>
      </c>
      <c r="AI75" s="137">
        <v>18685516.000000004</v>
      </c>
      <c r="AJ75" s="137">
        <f t="shared" si="10"/>
        <v>34077328.000000015</v>
      </c>
      <c r="AK75" s="137">
        <v>14028600.000000007</v>
      </c>
      <c r="AL75" s="108">
        <f t="shared" si="11"/>
        <v>48105928.000000022</v>
      </c>
      <c r="AM75" s="137">
        <v>18543737.999999989</v>
      </c>
      <c r="AN75" s="108">
        <f t="shared" si="12"/>
        <v>66649666.000000015</v>
      </c>
      <c r="AO75" s="108">
        <v>15565731</v>
      </c>
      <c r="AP75" s="119">
        <f t="shared" si="13"/>
        <v>1.1299449343585621</v>
      </c>
      <c r="AQ75" s="119"/>
      <c r="AR75" s="119"/>
      <c r="AS75" s="119"/>
    </row>
    <row r="76" spans="1:45" ht="16.5" customHeight="1">
      <c r="A76" s="214" t="s">
        <v>519</v>
      </c>
      <c r="B76" s="96" t="s">
        <v>421</v>
      </c>
      <c r="C76" s="108">
        <v>8905659</v>
      </c>
      <c r="D76" s="108">
        <v>17681343</v>
      </c>
      <c r="E76" s="137">
        <v>25706148</v>
      </c>
      <c r="F76" s="137">
        <v>35448097.000000007</v>
      </c>
      <c r="G76" s="137">
        <v>9161909</v>
      </c>
      <c r="H76" s="137">
        <v>18045218.00000003</v>
      </c>
      <c r="I76" s="137">
        <v>25702597.999999996</v>
      </c>
      <c r="J76" s="137">
        <v>33089336.999999981</v>
      </c>
      <c r="K76" s="137">
        <v>8547967.0000000019</v>
      </c>
      <c r="L76" s="137">
        <v>9608375</v>
      </c>
      <c r="M76" s="137">
        <f t="shared" si="7"/>
        <v>18156342</v>
      </c>
      <c r="N76" s="137">
        <v>7663534.9999999991</v>
      </c>
      <c r="O76" s="108">
        <f t="shared" si="8"/>
        <v>25819877</v>
      </c>
      <c r="P76" s="137">
        <v>9022167.9999999925</v>
      </c>
      <c r="Q76" s="108">
        <f t="shared" si="8"/>
        <v>34842044.999999993</v>
      </c>
      <c r="R76" s="108">
        <v>10691631</v>
      </c>
      <c r="S76" s="119">
        <f t="shared" si="9"/>
        <v>25.078056571814059</v>
      </c>
      <c r="T76" s="119"/>
      <c r="U76" s="119"/>
      <c r="V76" s="119"/>
      <c r="X76" s="214" t="s">
        <v>519</v>
      </c>
      <c r="Y76" s="96" t="s">
        <v>421</v>
      </c>
      <c r="Z76" s="108">
        <v>23130904</v>
      </c>
      <c r="AA76" s="117">
        <v>46998731</v>
      </c>
      <c r="AB76" s="112">
        <v>68659676</v>
      </c>
      <c r="AC76" s="137">
        <v>88736890</v>
      </c>
      <c r="AD76" s="137">
        <v>23388540</v>
      </c>
      <c r="AE76" s="137">
        <v>47694388.999999925</v>
      </c>
      <c r="AF76" s="137">
        <v>65543764.999999911</v>
      </c>
      <c r="AG76" s="137">
        <v>82680436</v>
      </c>
      <c r="AH76" s="137">
        <v>21832864.000000015</v>
      </c>
      <c r="AI76" s="137">
        <v>23744057.999999996</v>
      </c>
      <c r="AJ76" s="137">
        <f t="shared" si="10"/>
        <v>45576922.000000015</v>
      </c>
      <c r="AK76" s="137">
        <v>18674793.999999996</v>
      </c>
      <c r="AL76" s="108">
        <f t="shared" si="11"/>
        <v>64251716.000000015</v>
      </c>
      <c r="AM76" s="137">
        <v>19480978.999999993</v>
      </c>
      <c r="AN76" s="108">
        <f t="shared" si="12"/>
        <v>83732695</v>
      </c>
      <c r="AO76" s="108">
        <v>22841359</v>
      </c>
      <c r="AP76" s="119">
        <f t="shared" si="13"/>
        <v>4.6191603630196312</v>
      </c>
      <c r="AQ76" s="119"/>
      <c r="AR76" s="119"/>
      <c r="AS76" s="119"/>
    </row>
    <row r="77" spans="1:45" ht="16.5" customHeight="1">
      <c r="A77" s="214" t="s">
        <v>520</v>
      </c>
      <c r="B77" s="96" t="s">
        <v>422</v>
      </c>
      <c r="C77" s="108">
        <v>914882</v>
      </c>
      <c r="D77" s="108">
        <v>1663391</v>
      </c>
      <c r="E77" s="137">
        <v>2312017</v>
      </c>
      <c r="F77" s="137">
        <v>3315254.0000000014</v>
      </c>
      <c r="G77" s="137">
        <v>949069</v>
      </c>
      <c r="H77" s="137">
        <v>1818249</v>
      </c>
      <c r="I77" s="137">
        <v>2538998.0000000005</v>
      </c>
      <c r="J77" s="137">
        <v>3349229.9999999977</v>
      </c>
      <c r="K77" s="137">
        <v>1440408.9999999998</v>
      </c>
      <c r="L77" s="137">
        <v>1065222.0000000002</v>
      </c>
      <c r="M77" s="137">
        <f t="shared" si="7"/>
        <v>2505631</v>
      </c>
      <c r="N77" s="137">
        <v>924189</v>
      </c>
      <c r="O77" s="108">
        <f t="shared" si="8"/>
        <v>3429820</v>
      </c>
      <c r="P77" s="137">
        <v>917659.99999999988</v>
      </c>
      <c r="Q77" s="108">
        <f t="shared" si="8"/>
        <v>4347480</v>
      </c>
      <c r="R77" s="108">
        <v>777540</v>
      </c>
      <c r="S77" s="119">
        <f t="shared" si="9"/>
        <v>-46.019498628514533</v>
      </c>
      <c r="T77" s="119"/>
      <c r="U77" s="119"/>
      <c r="V77" s="119"/>
      <c r="X77" s="214" t="s">
        <v>520</v>
      </c>
      <c r="Y77" s="96" t="s">
        <v>422</v>
      </c>
      <c r="Z77" s="108">
        <v>1132585</v>
      </c>
      <c r="AA77" s="117">
        <v>1907203</v>
      </c>
      <c r="AB77" s="112">
        <v>2366841</v>
      </c>
      <c r="AC77" s="137">
        <v>4090429.0000000005</v>
      </c>
      <c r="AD77" s="137">
        <v>668300</v>
      </c>
      <c r="AE77" s="137">
        <v>1162966</v>
      </c>
      <c r="AF77" s="137">
        <v>1750619.0000000005</v>
      </c>
      <c r="AG77" s="137">
        <v>2537261.9999999991</v>
      </c>
      <c r="AH77" s="137">
        <v>864293.00000000023</v>
      </c>
      <c r="AI77" s="137">
        <v>1380107</v>
      </c>
      <c r="AJ77" s="137">
        <f t="shared" si="10"/>
        <v>2244400</v>
      </c>
      <c r="AK77" s="137">
        <v>1002702.0000000002</v>
      </c>
      <c r="AL77" s="108">
        <f t="shared" si="11"/>
        <v>3247102</v>
      </c>
      <c r="AM77" s="137">
        <v>2567782.9999999991</v>
      </c>
      <c r="AN77" s="108">
        <f t="shared" si="12"/>
        <v>5814884.9999999991</v>
      </c>
      <c r="AO77" s="108">
        <v>2306071</v>
      </c>
      <c r="AP77" s="119">
        <f t="shared" si="13"/>
        <v>166.81588303966356</v>
      </c>
      <c r="AQ77" s="119"/>
      <c r="AR77" s="119"/>
      <c r="AS77" s="119"/>
    </row>
    <row r="78" spans="1:45" ht="16.5" customHeight="1">
      <c r="A78" s="214" t="s">
        <v>521</v>
      </c>
      <c r="B78" s="96" t="s">
        <v>423</v>
      </c>
      <c r="C78" s="108">
        <v>4663110</v>
      </c>
      <c r="D78" s="108">
        <v>8489745</v>
      </c>
      <c r="E78" s="137">
        <v>12416880</v>
      </c>
      <c r="F78" s="137">
        <v>17333129.999999996</v>
      </c>
      <c r="G78" s="137">
        <v>4605897</v>
      </c>
      <c r="H78" s="137">
        <v>10224457.000000002</v>
      </c>
      <c r="I78" s="137">
        <v>16637040.000000002</v>
      </c>
      <c r="J78" s="137">
        <v>21452691.999999985</v>
      </c>
      <c r="K78" s="137">
        <v>4303575</v>
      </c>
      <c r="L78" s="137">
        <v>7103197.0000000028</v>
      </c>
      <c r="M78" s="137">
        <f t="shared" si="7"/>
        <v>11406772.000000004</v>
      </c>
      <c r="N78" s="137">
        <v>6970332.0000000028</v>
      </c>
      <c r="O78" s="108">
        <f t="shared" si="8"/>
        <v>18377104.000000007</v>
      </c>
      <c r="P78" s="137">
        <v>8733982.9999999963</v>
      </c>
      <c r="Q78" s="108">
        <f t="shared" si="8"/>
        <v>27111087.000000004</v>
      </c>
      <c r="R78" s="108">
        <v>5624272</v>
      </c>
      <c r="S78" s="119">
        <f t="shared" si="9"/>
        <v>30.688369553220298</v>
      </c>
      <c r="T78" s="119"/>
      <c r="U78" s="119"/>
      <c r="V78" s="119"/>
      <c r="X78" s="214" t="s">
        <v>521</v>
      </c>
      <c r="Y78" s="96" t="s">
        <v>423</v>
      </c>
      <c r="Z78" s="108">
        <v>2559366</v>
      </c>
      <c r="AA78" s="117">
        <v>4909216</v>
      </c>
      <c r="AB78" s="112">
        <v>7242741</v>
      </c>
      <c r="AC78" s="137">
        <v>9904404.9999999981</v>
      </c>
      <c r="AD78" s="137">
        <v>2799243</v>
      </c>
      <c r="AE78" s="137">
        <v>5594558.0000000047</v>
      </c>
      <c r="AF78" s="137">
        <v>8401980.0000000019</v>
      </c>
      <c r="AG78" s="137">
        <v>10971984.000000009</v>
      </c>
      <c r="AH78" s="137">
        <v>3251129.0000000009</v>
      </c>
      <c r="AI78" s="137">
        <v>3404748</v>
      </c>
      <c r="AJ78" s="137">
        <f t="shared" si="10"/>
        <v>6655877.0000000009</v>
      </c>
      <c r="AK78" s="137">
        <v>2204755.9999999986</v>
      </c>
      <c r="AL78" s="108">
        <f t="shared" si="11"/>
        <v>8860633</v>
      </c>
      <c r="AM78" s="137">
        <v>2186993.0000000005</v>
      </c>
      <c r="AN78" s="108">
        <f t="shared" si="12"/>
        <v>11047626</v>
      </c>
      <c r="AO78" s="108">
        <v>2574588</v>
      </c>
      <c r="AP78" s="119">
        <f t="shared" si="13"/>
        <v>-20.809417282427148</v>
      </c>
      <c r="AQ78" s="119"/>
      <c r="AR78" s="119"/>
      <c r="AS78" s="119"/>
    </row>
    <row r="79" spans="1:45" ht="16.5" customHeight="1">
      <c r="A79" s="214" t="s">
        <v>522</v>
      </c>
      <c r="B79" s="96" t="s">
        <v>424</v>
      </c>
      <c r="C79" s="108">
        <v>1529827</v>
      </c>
      <c r="D79" s="108">
        <v>2609889</v>
      </c>
      <c r="E79" s="137">
        <v>4474231</v>
      </c>
      <c r="F79" s="137">
        <v>6079601.0000000019</v>
      </c>
      <c r="G79" s="137">
        <v>1561993</v>
      </c>
      <c r="H79" s="137">
        <v>3284177</v>
      </c>
      <c r="I79" s="137">
        <v>5164640</v>
      </c>
      <c r="J79" s="137">
        <v>7343669.9999999991</v>
      </c>
      <c r="K79" s="137">
        <v>2505172</v>
      </c>
      <c r="L79" s="137">
        <v>2447620.9999999995</v>
      </c>
      <c r="M79" s="137">
        <f t="shared" si="7"/>
        <v>4952793</v>
      </c>
      <c r="N79" s="137">
        <v>1277761</v>
      </c>
      <c r="O79" s="108">
        <f t="shared" si="8"/>
        <v>6230554</v>
      </c>
      <c r="P79" s="137">
        <v>4653481</v>
      </c>
      <c r="Q79" s="108">
        <f t="shared" si="8"/>
        <v>10884035</v>
      </c>
      <c r="R79" s="108">
        <v>2372268</v>
      </c>
      <c r="S79" s="119">
        <f t="shared" si="9"/>
        <v>-5.305184634029132</v>
      </c>
      <c r="T79" s="119"/>
      <c r="U79" s="119"/>
      <c r="V79" s="119"/>
      <c r="X79" s="214" t="s">
        <v>522</v>
      </c>
      <c r="Y79" s="96" t="s">
        <v>424</v>
      </c>
      <c r="Z79" s="108">
        <v>919166</v>
      </c>
      <c r="AA79" s="117">
        <v>1793317</v>
      </c>
      <c r="AB79" s="112">
        <v>2289996</v>
      </c>
      <c r="AC79" s="137">
        <v>3069246.0000000009</v>
      </c>
      <c r="AD79" s="137">
        <v>1139383</v>
      </c>
      <c r="AE79" s="137">
        <v>2019804.0000000005</v>
      </c>
      <c r="AF79" s="137">
        <v>3173128</v>
      </c>
      <c r="AG79" s="137">
        <v>3766794.9999999995</v>
      </c>
      <c r="AH79" s="137">
        <v>598251.00000000012</v>
      </c>
      <c r="AI79" s="137">
        <v>482145</v>
      </c>
      <c r="AJ79" s="137">
        <f t="shared" si="10"/>
        <v>1080396</v>
      </c>
      <c r="AK79" s="137">
        <v>622645.00000000023</v>
      </c>
      <c r="AL79" s="108">
        <f t="shared" si="11"/>
        <v>1703041.0000000002</v>
      </c>
      <c r="AM79" s="137">
        <v>1171433.0000000002</v>
      </c>
      <c r="AN79" s="108">
        <f t="shared" si="12"/>
        <v>2874474.0000000005</v>
      </c>
      <c r="AO79" s="108">
        <v>683088</v>
      </c>
      <c r="AP79" s="119">
        <f t="shared" si="13"/>
        <v>14.180837140263861</v>
      </c>
      <c r="AQ79" s="119"/>
      <c r="AR79" s="119"/>
      <c r="AS79" s="119"/>
    </row>
    <row r="80" spans="1:45" ht="16.5" customHeight="1">
      <c r="A80" s="214" t="s">
        <v>523</v>
      </c>
      <c r="B80" s="96" t="s">
        <v>425</v>
      </c>
      <c r="C80" s="108">
        <v>3322329</v>
      </c>
      <c r="D80" s="108">
        <v>6921542</v>
      </c>
      <c r="E80" s="137">
        <v>11002918</v>
      </c>
      <c r="F80" s="137">
        <v>16020028.000000002</v>
      </c>
      <c r="G80" s="137">
        <v>3536809</v>
      </c>
      <c r="H80" s="137">
        <v>7984067.9999999935</v>
      </c>
      <c r="I80" s="137">
        <v>11132886.000000002</v>
      </c>
      <c r="J80" s="137">
        <v>15593937.000000015</v>
      </c>
      <c r="K80" s="137">
        <v>5154660.0000000009</v>
      </c>
      <c r="L80" s="137">
        <v>4189841.9999999995</v>
      </c>
      <c r="M80" s="137">
        <f t="shared" si="7"/>
        <v>9344502</v>
      </c>
      <c r="N80" s="137">
        <v>4325656.0000000019</v>
      </c>
      <c r="O80" s="108">
        <f t="shared" si="8"/>
        <v>13670158.000000002</v>
      </c>
      <c r="P80" s="137">
        <v>4089314.9999999981</v>
      </c>
      <c r="Q80" s="108">
        <f t="shared" si="8"/>
        <v>17759473</v>
      </c>
      <c r="R80" s="108">
        <v>3409530</v>
      </c>
      <c r="S80" s="119">
        <f t="shared" si="9"/>
        <v>-33.855385224243705</v>
      </c>
      <c r="T80" s="119"/>
      <c r="U80" s="119"/>
      <c r="V80" s="119"/>
      <c r="X80" s="214" t="s">
        <v>523</v>
      </c>
      <c r="Y80" s="96" t="s">
        <v>425</v>
      </c>
      <c r="Z80" s="108">
        <v>325897</v>
      </c>
      <c r="AA80" s="117">
        <v>621232</v>
      </c>
      <c r="AB80" s="112">
        <v>864754</v>
      </c>
      <c r="AC80" s="137">
        <v>1078150.0000000002</v>
      </c>
      <c r="AD80" s="137">
        <v>292871</v>
      </c>
      <c r="AE80" s="137">
        <v>562723.00000000035</v>
      </c>
      <c r="AF80" s="137">
        <v>798602</v>
      </c>
      <c r="AG80" s="137">
        <v>1195380.0000000007</v>
      </c>
      <c r="AH80" s="137">
        <v>506795</v>
      </c>
      <c r="AI80" s="137">
        <v>382380.00000000006</v>
      </c>
      <c r="AJ80" s="137">
        <f t="shared" si="10"/>
        <v>889175</v>
      </c>
      <c r="AK80" s="137">
        <v>327159</v>
      </c>
      <c r="AL80" s="108">
        <f t="shared" si="11"/>
        <v>1216334</v>
      </c>
      <c r="AM80" s="137">
        <v>452260.00000000006</v>
      </c>
      <c r="AN80" s="108">
        <f t="shared" si="12"/>
        <v>1668594</v>
      </c>
      <c r="AO80" s="108">
        <v>645865</v>
      </c>
      <c r="AP80" s="119">
        <f t="shared" si="13"/>
        <v>27.441075780147784</v>
      </c>
      <c r="AQ80" s="119"/>
      <c r="AR80" s="119"/>
      <c r="AS80" s="119"/>
    </row>
    <row r="81" spans="1:45" ht="16.5" customHeight="1">
      <c r="A81" s="214" t="s">
        <v>524</v>
      </c>
      <c r="B81" s="96" t="s">
        <v>426</v>
      </c>
      <c r="C81" s="108">
        <v>7874890</v>
      </c>
      <c r="D81" s="108">
        <v>17470118</v>
      </c>
      <c r="E81" s="137">
        <v>31638091</v>
      </c>
      <c r="F81" s="137">
        <v>47334181.999999978</v>
      </c>
      <c r="G81" s="137">
        <v>9255574</v>
      </c>
      <c r="H81" s="137">
        <v>21760863.000000015</v>
      </c>
      <c r="I81" s="137">
        <v>33834471.000000007</v>
      </c>
      <c r="J81" s="137">
        <v>47345053.999999963</v>
      </c>
      <c r="K81" s="137">
        <v>11826320.999999998</v>
      </c>
      <c r="L81" s="137">
        <v>19563015.000000004</v>
      </c>
      <c r="M81" s="137">
        <f t="shared" si="7"/>
        <v>31389336</v>
      </c>
      <c r="N81" s="137">
        <v>22463622.000000011</v>
      </c>
      <c r="O81" s="108">
        <f t="shared" si="8"/>
        <v>53852958.000000015</v>
      </c>
      <c r="P81" s="137">
        <v>20502252.000000007</v>
      </c>
      <c r="Q81" s="108">
        <f t="shared" si="8"/>
        <v>74355210.00000003</v>
      </c>
      <c r="R81" s="108">
        <v>9869146</v>
      </c>
      <c r="S81" s="119">
        <f t="shared" si="9"/>
        <v>-16.549314025891888</v>
      </c>
      <c r="T81" s="119"/>
      <c r="U81" s="119"/>
      <c r="V81" s="119"/>
      <c r="X81" s="214" t="s">
        <v>524</v>
      </c>
      <c r="Y81" s="96" t="s">
        <v>426</v>
      </c>
      <c r="Z81" s="108">
        <v>9025576</v>
      </c>
      <c r="AA81" s="117">
        <v>17844045</v>
      </c>
      <c r="AB81" s="112">
        <v>25225684</v>
      </c>
      <c r="AC81" s="137">
        <v>35502637.000000022</v>
      </c>
      <c r="AD81" s="137">
        <v>8727854</v>
      </c>
      <c r="AE81" s="137">
        <v>18559489.999999989</v>
      </c>
      <c r="AF81" s="137">
        <v>25667011</v>
      </c>
      <c r="AG81" s="137">
        <v>34451275</v>
      </c>
      <c r="AH81" s="137">
        <v>8042926.9999999944</v>
      </c>
      <c r="AI81" s="137">
        <v>8375098</v>
      </c>
      <c r="AJ81" s="137">
        <f t="shared" si="10"/>
        <v>16418024.999999994</v>
      </c>
      <c r="AK81" s="137">
        <v>8703024.0000000019</v>
      </c>
      <c r="AL81" s="108">
        <f t="shared" si="11"/>
        <v>25121048.999999996</v>
      </c>
      <c r="AM81" s="137">
        <v>8151833.0000000009</v>
      </c>
      <c r="AN81" s="108">
        <f t="shared" si="12"/>
        <v>33272881.999999996</v>
      </c>
      <c r="AO81" s="108">
        <v>10795982</v>
      </c>
      <c r="AP81" s="119">
        <f t="shared" si="13"/>
        <v>34.229516194788374</v>
      </c>
      <c r="AQ81" s="119"/>
      <c r="AR81" s="119"/>
      <c r="AS81" s="119"/>
    </row>
    <row r="82" spans="1:45" ht="16.5" customHeight="1">
      <c r="A82" s="214" t="s">
        <v>525</v>
      </c>
      <c r="B82" s="96" t="s">
        <v>427</v>
      </c>
      <c r="C82" s="108">
        <v>608564</v>
      </c>
      <c r="D82" s="108">
        <v>1447078</v>
      </c>
      <c r="E82" s="137">
        <v>1954704</v>
      </c>
      <c r="F82" s="137">
        <v>3118075</v>
      </c>
      <c r="G82" s="137">
        <v>412771</v>
      </c>
      <c r="H82" s="137">
        <v>1423769.0000000005</v>
      </c>
      <c r="I82" s="137">
        <v>1962516</v>
      </c>
      <c r="J82" s="137">
        <v>2555021.0000000005</v>
      </c>
      <c r="K82" s="137">
        <v>904576</v>
      </c>
      <c r="L82" s="137">
        <v>1084118</v>
      </c>
      <c r="M82" s="137">
        <f t="shared" si="7"/>
        <v>1988694</v>
      </c>
      <c r="N82" s="137">
        <v>591656</v>
      </c>
      <c r="O82" s="108">
        <f t="shared" si="8"/>
        <v>2580350</v>
      </c>
      <c r="P82" s="137">
        <v>1266529</v>
      </c>
      <c r="Q82" s="108">
        <f t="shared" si="8"/>
        <v>3846879</v>
      </c>
      <c r="R82" s="108">
        <v>1245021</v>
      </c>
      <c r="S82" s="119">
        <f t="shared" si="9"/>
        <v>37.635864758737796</v>
      </c>
      <c r="T82" s="119"/>
      <c r="U82" s="119"/>
      <c r="V82" s="119"/>
      <c r="X82" s="214" t="s">
        <v>525</v>
      </c>
      <c r="Y82" s="96" t="s">
        <v>427</v>
      </c>
      <c r="Z82" s="108">
        <v>236604</v>
      </c>
      <c r="AA82" s="117">
        <v>479267</v>
      </c>
      <c r="AB82" s="112">
        <v>724629</v>
      </c>
      <c r="AC82" s="137">
        <v>961030.99999999988</v>
      </c>
      <c r="AD82" s="137">
        <v>1312346</v>
      </c>
      <c r="AE82" s="137">
        <v>1459279</v>
      </c>
      <c r="AF82" s="137">
        <v>1635657.0000000002</v>
      </c>
      <c r="AG82" s="137">
        <v>1725947.0000000002</v>
      </c>
      <c r="AH82" s="137">
        <v>87523</v>
      </c>
      <c r="AI82" s="137">
        <v>331175</v>
      </c>
      <c r="AJ82" s="137">
        <f t="shared" si="10"/>
        <v>418698</v>
      </c>
      <c r="AK82" s="137">
        <v>386771.99999999994</v>
      </c>
      <c r="AL82" s="108">
        <f t="shared" si="11"/>
        <v>805470</v>
      </c>
      <c r="AM82" s="137">
        <v>252487</v>
      </c>
      <c r="AN82" s="108">
        <f t="shared" si="12"/>
        <v>1057957</v>
      </c>
      <c r="AO82" s="108">
        <v>343177</v>
      </c>
      <c r="AP82" s="119">
        <f t="shared" si="13"/>
        <v>292.09921963369629</v>
      </c>
      <c r="AQ82" s="119"/>
      <c r="AR82" s="119"/>
      <c r="AS82" s="119"/>
    </row>
    <row r="83" spans="1:45" ht="16.5" customHeight="1">
      <c r="A83" s="214" t="s">
        <v>526</v>
      </c>
      <c r="B83" s="96" t="s">
        <v>428</v>
      </c>
      <c r="C83" s="108">
        <v>110958</v>
      </c>
      <c r="D83" s="108">
        <v>920179</v>
      </c>
      <c r="E83" s="137">
        <v>1187368</v>
      </c>
      <c r="F83" s="137">
        <v>1502856.0000000005</v>
      </c>
      <c r="G83" s="137">
        <v>509660</v>
      </c>
      <c r="H83" s="137">
        <v>918213</v>
      </c>
      <c r="I83" s="137">
        <v>1304598</v>
      </c>
      <c r="J83" s="137">
        <v>1626282.9999999995</v>
      </c>
      <c r="K83" s="137">
        <v>596452.99999999988</v>
      </c>
      <c r="L83" s="137">
        <v>388450</v>
      </c>
      <c r="M83" s="137">
        <f t="shared" si="7"/>
        <v>984902.99999999988</v>
      </c>
      <c r="N83" s="137">
        <v>295357.99999999994</v>
      </c>
      <c r="O83" s="108">
        <f t="shared" si="8"/>
        <v>1280260.9999999998</v>
      </c>
      <c r="P83" s="137">
        <v>744628</v>
      </c>
      <c r="Q83" s="108">
        <f t="shared" si="8"/>
        <v>2024888.9999999998</v>
      </c>
      <c r="R83" s="108">
        <v>196862</v>
      </c>
      <c r="S83" s="119">
        <f t="shared" si="9"/>
        <v>-66.99454944480118</v>
      </c>
      <c r="T83" s="119"/>
      <c r="U83" s="119"/>
      <c r="V83" s="119"/>
      <c r="X83" s="214" t="s">
        <v>526</v>
      </c>
      <c r="Y83" s="96" t="s">
        <v>428</v>
      </c>
      <c r="Z83" s="108">
        <v>1171701</v>
      </c>
      <c r="AA83" s="117">
        <v>1278193</v>
      </c>
      <c r="AB83" s="112">
        <v>1512034</v>
      </c>
      <c r="AC83" s="137">
        <v>1961750.0000000005</v>
      </c>
      <c r="AD83" s="137">
        <v>823251</v>
      </c>
      <c r="AE83" s="137">
        <v>3928779.0000000014</v>
      </c>
      <c r="AF83" s="137">
        <v>5258483.0000000019</v>
      </c>
      <c r="AG83" s="137">
        <v>5962852.9999999991</v>
      </c>
      <c r="AH83" s="137">
        <v>389197.99999999988</v>
      </c>
      <c r="AI83" s="137">
        <v>1605444.9999999998</v>
      </c>
      <c r="AJ83" s="137">
        <f t="shared" si="10"/>
        <v>1994642.9999999995</v>
      </c>
      <c r="AK83" s="137">
        <v>356909</v>
      </c>
      <c r="AL83" s="108">
        <f t="shared" si="11"/>
        <v>2351551.9999999995</v>
      </c>
      <c r="AM83" s="137">
        <v>267210.99999999994</v>
      </c>
      <c r="AN83" s="108">
        <f t="shared" si="12"/>
        <v>2618762.9999999995</v>
      </c>
      <c r="AO83" s="108">
        <v>218089</v>
      </c>
      <c r="AP83" s="119">
        <f t="shared" si="13"/>
        <v>-43.964511636750423</v>
      </c>
      <c r="AQ83" s="119"/>
      <c r="AR83" s="119"/>
      <c r="AS83" s="119"/>
    </row>
    <row r="84" spans="1:45" ht="16.5" customHeight="1">
      <c r="A84" s="214" t="s">
        <v>527</v>
      </c>
      <c r="B84" s="96" t="s">
        <v>429</v>
      </c>
      <c r="C84" s="108">
        <v>880</v>
      </c>
      <c r="D84" s="108">
        <v>14668</v>
      </c>
      <c r="E84" s="137">
        <v>25013</v>
      </c>
      <c r="F84" s="137">
        <v>40114</v>
      </c>
      <c r="G84" s="137">
        <v>17122</v>
      </c>
      <c r="H84" s="137">
        <v>37437</v>
      </c>
      <c r="I84" s="137">
        <v>46697</v>
      </c>
      <c r="J84" s="137">
        <v>57434</v>
      </c>
      <c r="K84" s="137">
        <v>15463</v>
      </c>
      <c r="L84" s="137">
        <v>16455</v>
      </c>
      <c r="M84" s="137">
        <f t="shared" si="7"/>
        <v>31918</v>
      </c>
      <c r="N84" s="137">
        <v>18122</v>
      </c>
      <c r="O84" s="108">
        <f t="shared" si="8"/>
        <v>50040</v>
      </c>
      <c r="P84" s="137">
        <v>11570</v>
      </c>
      <c r="Q84" s="108">
        <f t="shared" si="8"/>
        <v>61610</v>
      </c>
      <c r="R84" s="108">
        <v>9630</v>
      </c>
      <c r="S84" s="119">
        <f t="shared" si="9"/>
        <v>-37.722304856754832</v>
      </c>
      <c r="T84" s="119"/>
      <c r="U84" s="119"/>
      <c r="V84" s="119"/>
      <c r="X84" s="214" t="s">
        <v>527</v>
      </c>
      <c r="Y84" s="96" t="s">
        <v>429</v>
      </c>
      <c r="Z84" s="108">
        <v>21108</v>
      </c>
      <c r="AA84" s="117">
        <v>52839</v>
      </c>
      <c r="AB84" s="112">
        <v>81897</v>
      </c>
      <c r="AC84" s="137">
        <v>136421.00000000003</v>
      </c>
      <c r="AD84" s="137">
        <v>45885</v>
      </c>
      <c r="AE84" s="137">
        <v>70753</v>
      </c>
      <c r="AF84" s="137">
        <v>92058</v>
      </c>
      <c r="AG84" s="137">
        <v>102868.00000000001</v>
      </c>
      <c r="AH84" s="137">
        <v>27024</v>
      </c>
      <c r="AI84" s="137">
        <v>8661</v>
      </c>
      <c r="AJ84" s="137">
        <f t="shared" si="10"/>
        <v>35685</v>
      </c>
      <c r="AK84" s="137">
        <v>8438</v>
      </c>
      <c r="AL84" s="108">
        <f t="shared" si="11"/>
        <v>44123</v>
      </c>
      <c r="AM84" s="137">
        <v>3735</v>
      </c>
      <c r="AN84" s="108">
        <f t="shared" si="12"/>
        <v>47858</v>
      </c>
      <c r="AO84" s="108">
        <v>12756</v>
      </c>
      <c r="AP84" s="119">
        <f t="shared" si="13"/>
        <v>-52.797513321492005</v>
      </c>
      <c r="AQ84" s="119"/>
      <c r="AR84" s="119"/>
      <c r="AS84" s="119"/>
    </row>
    <row r="85" spans="1:45" ht="16.5" customHeight="1">
      <c r="A85" s="214" t="s">
        <v>528</v>
      </c>
      <c r="B85" s="96" t="s">
        <v>430</v>
      </c>
      <c r="C85" s="108">
        <v>23331431</v>
      </c>
      <c r="D85" s="108">
        <v>39328779</v>
      </c>
      <c r="E85" s="137">
        <v>52609618</v>
      </c>
      <c r="F85" s="137">
        <v>69821990.000000075</v>
      </c>
      <c r="G85" s="137">
        <v>18443209</v>
      </c>
      <c r="H85" s="137">
        <v>40851879.000000015</v>
      </c>
      <c r="I85" s="137">
        <v>59300404.999999993</v>
      </c>
      <c r="J85" s="137">
        <v>94183095.999999985</v>
      </c>
      <c r="K85" s="137">
        <v>28988392.999999993</v>
      </c>
      <c r="L85" s="137">
        <v>23921088.999999993</v>
      </c>
      <c r="M85" s="137">
        <f t="shared" si="7"/>
        <v>52909481.999999985</v>
      </c>
      <c r="N85" s="137">
        <v>21201221.999999996</v>
      </c>
      <c r="O85" s="108">
        <f t="shared" si="8"/>
        <v>74110703.999999985</v>
      </c>
      <c r="P85" s="137">
        <v>15628671.000000002</v>
      </c>
      <c r="Q85" s="108">
        <f t="shared" si="8"/>
        <v>89739374.999999985</v>
      </c>
      <c r="R85" s="108">
        <v>31729583</v>
      </c>
      <c r="S85" s="119">
        <f t="shared" si="9"/>
        <v>9.4561640584906144</v>
      </c>
      <c r="T85" s="119"/>
      <c r="U85" s="119"/>
      <c r="V85" s="119"/>
      <c r="X85" s="214" t="s">
        <v>528</v>
      </c>
      <c r="Y85" s="96" t="s">
        <v>430</v>
      </c>
      <c r="Z85" s="108">
        <v>51116070</v>
      </c>
      <c r="AA85" s="117">
        <v>125229769</v>
      </c>
      <c r="AB85" s="112">
        <v>170975630</v>
      </c>
      <c r="AC85" s="137">
        <v>247189256.99999985</v>
      </c>
      <c r="AD85" s="137">
        <v>65600212</v>
      </c>
      <c r="AE85" s="137">
        <v>133024269.99999987</v>
      </c>
      <c r="AF85" s="137">
        <v>227717582.00000006</v>
      </c>
      <c r="AG85" s="137">
        <v>285515608.99999988</v>
      </c>
      <c r="AH85" s="137">
        <v>51293707.000000007</v>
      </c>
      <c r="AI85" s="137">
        <v>57032558.999999993</v>
      </c>
      <c r="AJ85" s="137">
        <f t="shared" si="10"/>
        <v>108326266</v>
      </c>
      <c r="AK85" s="137">
        <v>50270890.000000007</v>
      </c>
      <c r="AL85" s="108">
        <f t="shared" si="11"/>
        <v>158597156</v>
      </c>
      <c r="AM85" s="137">
        <v>58613564.00000003</v>
      </c>
      <c r="AN85" s="108">
        <f t="shared" si="12"/>
        <v>217210720.00000003</v>
      </c>
      <c r="AO85" s="108">
        <v>46493479</v>
      </c>
      <c r="AP85" s="119">
        <f t="shared" si="13"/>
        <v>-9.3583175807511907</v>
      </c>
      <c r="AQ85" s="119"/>
      <c r="AR85" s="119"/>
      <c r="AS85" s="119"/>
    </row>
    <row r="86" spans="1:45" ht="16.5" customHeight="1">
      <c r="A86" s="214" t="s">
        <v>529</v>
      </c>
      <c r="B86" s="96" t="s">
        <v>431</v>
      </c>
      <c r="C86" s="108">
        <v>636629</v>
      </c>
      <c r="D86" s="108">
        <v>1488368</v>
      </c>
      <c r="E86" s="137">
        <v>2107555</v>
      </c>
      <c r="F86" s="137">
        <v>3072826.9999999944</v>
      </c>
      <c r="G86" s="137">
        <v>1788496</v>
      </c>
      <c r="H86" s="137">
        <v>2705056</v>
      </c>
      <c r="I86" s="137">
        <v>3525528.9999999995</v>
      </c>
      <c r="J86" s="137">
        <v>5791071.0000000037</v>
      </c>
      <c r="K86" s="137">
        <v>2552256.9999999995</v>
      </c>
      <c r="L86" s="137">
        <v>1351367</v>
      </c>
      <c r="M86" s="137">
        <f t="shared" si="7"/>
        <v>3903623.9999999995</v>
      </c>
      <c r="N86" s="137">
        <v>1216502.0000000007</v>
      </c>
      <c r="O86" s="108">
        <f t="shared" si="8"/>
        <v>5120126</v>
      </c>
      <c r="P86" s="137">
        <v>2095276.0000000005</v>
      </c>
      <c r="Q86" s="108">
        <f t="shared" si="8"/>
        <v>7215402</v>
      </c>
      <c r="R86" s="108">
        <v>2394619</v>
      </c>
      <c r="S86" s="119">
        <f t="shared" si="9"/>
        <v>-6.1764156195868907</v>
      </c>
      <c r="T86" s="119"/>
      <c r="U86" s="119"/>
      <c r="V86" s="119"/>
      <c r="X86" s="214" t="s">
        <v>529</v>
      </c>
      <c r="Y86" s="96" t="s">
        <v>431</v>
      </c>
      <c r="Z86" s="108">
        <v>48449</v>
      </c>
      <c r="AA86" s="117">
        <v>167504</v>
      </c>
      <c r="AB86" s="112">
        <v>279934</v>
      </c>
      <c r="AC86" s="137">
        <v>312302.99999999988</v>
      </c>
      <c r="AD86" s="137">
        <v>188575</v>
      </c>
      <c r="AE86" s="137">
        <v>629527.00000000012</v>
      </c>
      <c r="AF86" s="137">
        <v>746301</v>
      </c>
      <c r="AG86" s="137">
        <v>1063709.9999999993</v>
      </c>
      <c r="AH86" s="137">
        <v>253019.99999999994</v>
      </c>
      <c r="AI86" s="137">
        <v>987559.00000000012</v>
      </c>
      <c r="AJ86" s="137">
        <f t="shared" si="10"/>
        <v>1240579</v>
      </c>
      <c r="AK86" s="137">
        <v>111166</v>
      </c>
      <c r="AL86" s="108">
        <f t="shared" si="11"/>
        <v>1351745</v>
      </c>
      <c r="AM86" s="137">
        <v>242549.00000000006</v>
      </c>
      <c r="AN86" s="108">
        <f t="shared" si="12"/>
        <v>1594294</v>
      </c>
      <c r="AO86" s="108">
        <v>847432</v>
      </c>
      <c r="AP86" s="119">
        <f t="shared" si="13"/>
        <v>234.92688325033606</v>
      </c>
      <c r="AQ86" s="119"/>
      <c r="AR86" s="119"/>
      <c r="AS86" s="119"/>
    </row>
    <row r="87" spans="1:45" ht="16.5" customHeight="1">
      <c r="A87" s="214" t="s">
        <v>530</v>
      </c>
      <c r="B87" s="96" t="s">
        <v>432</v>
      </c>
      <c r="C87" s="108">
        <v>4488212</v>
      </c>
      <c r="D87" s="108">
        <v>8620101</v>
      </c>
      <c r="E87" s="137">
        <v>12944400</v>
      </c>
      <c r="F87" s="137">
        <v>16758645.999999985</v>
      </c>
      <c r="G87" s="137">
        <v>4597082</v>
      </c>
      <c r="H87" s="137">
        <v>11462842.999999996</v>
      </c>
      <c r="I87" s="137">
        <v>18489318.000000004</v>
      </c>
      <c r="J87" s="137">
        <v>22822197.000000019</v>
      </c>
      <c r="K87" s="137">
        <v>4137706.0000000028</v>
      </c>
      <c r="L87" s="137">
        <v>6044015.0000000056</v>
      </c>
      <c r="M87" s="137">
        <f t="shared" si="7"/>
        <v>10181721.000000007</v>
      </c>
      <c r="N87" s="137">
        <v>5961053.9999999972</v>
      </c>
      <c r="O87" s="108">
        <f t="shared" si="8"/>
        <v>16142775.000000004</v>
      </c>
      <c r="P87" s="137">
        <v>4145731.9999999986</v>
      </c>
      <c r="Q87" s="108">
        <f t="shared" si="8"/>
        <v>20288507.000000004</v>
      </c>
      <c r="R87" s="108">
        <v>3484858</v>
      </c>
      <c r="S87" s="119">
        <f t="shared" si="9"/>
        <v>-15.778018061215619</v>
      </c>
      <c r="T87" s="119"/>
      <c r="U87" s="119"/>
      <c r="V87" s="119"/>
      <c r="X87" s="214" t="s">
        <v>530</v>
      </c>
      <c r="Y87" s="96" t="s">
        <v>432</v>
      </c>
      <c r="Z87" s="108">
        <v>3235449</v>
      </c>
      <c r="AA87" s="117">
        <v>5746848</v>
      </c>
      <c r="AB87" s="112">
        <v>8073317</v>
      </c>
      <c r="AC87" s="137">
        <v>10766950</v>
      </c>
      <c r="AD87" s="137">
        <v>2401129</v>
      </c>
      <c r="AE87" s="137">
        <v>5555452.0000000019</v>
      </c>
      <c r="AF87" s="137">
        <v>8100945</v>
      </c>
      <c r="AG87" s="137">
        <v>11314890.999999994</v>
      </c>
      <c r="AH87" s="137">
        <v>3335703.0000000009</v>
      </c>
      <c r="AI87" s="137">
        <v>4317861.9999999991</v>
      </c>
      <c r="AJ87" s="137">
        <f t="shared" si="10"/>
        <v>7653565</v>
      </c>
      <c r="AK87" s="137">
        <v>3350326.0000000014</v>
      </c>
      <c r="AL87" s="108">
        <f t="shared" si="11"/>
        <v>11003891.000000002</v>
      </c>
      <c r="AM87" s="137">
        <v>3653852.0000000019</v>
      </c>
      <c r="AN87" s="108">
        <f t="shared" si="12"/>
        <v>14657743.000000004</v>
      </c>
      <c r="AO87" s="108">
        <v>2599318</v>
      </c>
      <c r="AP87" s="119">
        <f t="shared" si="13"/>
        <v>-22.075856273775003</v>
      </c>
      <c r="AQ87" s="119"/>
      <c r="AR87" s="119"/>
      <c r="AS87" s="119"/>
    </row>
    <row r="88" spans="1:45" ht="16.5" customHeight="1">
      <c r="A88" s="214" t="s">
        <v>531</v>
      </c>
      <c r="B88" s="96" t="s">
        <v>433</v>
      </c>
      <c r="C88" s="108">
        <v>3594330</v>
      </c>
      <c r="D88" s="108">
        <v>7376194</v>
      </c>
      <c r="E88" s="137">
        <v>12451973</v>
      </c>
      <c r="F88" s="137">
        <v>16768631.000000004</v>
      </c>
      <c r="G88" s="137">
        <v>3931064</v>
      </c>
      <c r="H88" s="137">
        <v>7011338</v>
      </c>
      <c r="I88" s="137">
        <v>12444400.000000004</v>
      </c>
      <c r="J88" s="137">
        <v>17896139.000000007</v>
      </c>
      <c r="K88" s="137">
        <v>6146170.9999999981</v>
      </c>
      <c r="L88" s="137">
        <v>5685246</v>
      </c>
      <c r="M88" s="137">
        <f t="shared" si="7"/>
        <v>11831416.999999998</v>
      </c>
      <c r="N88" s="137">
        <v>4640781.0000000028</v>
      </c>
      <c r="O88" s="108">
        <f t="shared" si="8"/>
        <v>16472198</v>
      </c>
      <c r="P88" s="137">
        <v>3720785.9999999986</v>
      </c>
      <c r="Q88" s="108">
        <f t="shared" si="8"/>
        <v>20192984</v>
      </c>
      <c r="R88" s="108">
        <v>5379026</v>
      </c>
      <c r="S88" s="119">
        <f t="shared" si="9"/>
        <v>-12.481673549271548</v>
      </c>
      <c r="T88" s="119"/>
      <c r="U88" s="119"/>
      <c r="V88" s="119"/>
      <c r="X88" s="214" t="s">
        <v>531</v>
      </c>
      <c r="Y88" s="96" t="s">
        <v>433</v>
      </c>
      <c r="Z88" s="108">
        <v>24457008</v>
      </c>
      <c r="AA88" s="117">
        <v>50172554</v>
      </c>
      <c r="AB88" s="112">
        <v>73940026</v>
      </c>
      <c r="AC88" s="137">
        <v>102026204.99999999</v>
      </c>
      <c r="AD88" s="137">
        <v>21567845</v>
      </c>
      <c r="AE88" s="137">
        <v>44768928.000000015</v>
      </c>
      <c r="AF88" s="137">
        <v>66147361</v>
      </c>
      <c r="AG88" s="137">
        <v>94799638.000000179</v>
      </c>
      <c r="AH88" s="137">
        <v>20573871.000000015</v>
      </c>
      <c r="AI88" s="137">
        <v>22004694.999999981</v>
      </c>
      <c r="AJ88" s="137">
        <f t="shared" si="10"/>
        <v>42578566</v>
      </c>
      <c r="AK88" s="137">
        <v>19189774.999999974</v>
      </c>
      <c r="AL88" s="108">
        <f t="shared" si="11"/>
        <v>61768340.99999997</v>
      </c>
      <c r="AM88" s="137">
        <v>26217264.999999966</v>
      </c>
      <c r="AN88" s="108">
        <f t="shared" si="12"/>
        <v>87985605.99999994</v>
      </c>
      <c r="AO88" s="108">
        <v>18398393</v>
      </c>
      <c r="AP88" s="119">
        <f t="shared" si="13"/>
        <v>-10.57398483736975</v>
      </c>
      <c r="AQ88" s="119"/>
      <c r="AR88" s="119"/>
      <c r="AS88" s="119"/>
    </row>
    <row r="89" spans="1:45" ht="16.5" customHeight="1">
      <c r="A89" s="214" t="s">
        <v>532</v>
      </c>
      <c r="B89" s="96" t="s">
        <v>434</v>
      </c>
      <c r="C89" s="108">
        <v>1157593</v>
      </c>
      <c r="D89" s="108">
        <v>2683320</v>
      </c>
      <c r="E89" s="137">
        <v>3571968</v>
      </c>
      <c r="F89" s="137">
        <v>4598654.9999999944</v>
      </c>
      <c r="G89" s="137">
        <v>1480288</v>
      </c>
      <c r="H89" s="137">
        <v>2430502.0000000009</v>
      </c>
      <c r="I89" s="137">
        <v>3128842</v>
      </c>
      <c r="J89" s="137">
        <v>3876296.0000000005</v>
      </c>
      <c r="K89" s="137">
        <v>781082.99999999977</v>
      </c>
      <c r="L89" s="137">
        <v>897191.99999999977</v>
      </c>
      <c r="M89" s="137">
        <f t="shared" si="7"/>
        <v>1678274.9999999995</v>
      </c>
      <c r="N89" s="137">
        <v>822120.00000000047</v>
      </c>
      <c r="O89" s="108">
        <f t="shared" si="8"/>
        <v>2500395</v>
      </c>
      <c r="P89" s="137">
        <v>881940.99999999988</v>
      </c>
      <c r="Q89" s="108">
        <f t="shared" si="8"/>
        <v>3382336</v>
      </c>
      <c r="R89" s="108">
        <v>854972</v>
      </c>
      <c r="S89" s="119">
        <f t="shared" si="9"/>
        <v>9.4598141298684197</v>
      </c>
      <c r="T89" s="119"/>
      <c r="U89" s="119"/>
      <c r="V89" s="119"/>
      <c r="X89" s="214" t="s">
        <v>532</v>
      </c>
      <c r="Y89" s="96" t="s">
        <v>434</v>
      </c>
      <c r="Z89" s="108">
        <v>11674695</v>
      </c>
      <c r="AA89" s="117">
        <v>19005080</v>
      </c>
      <c r="AB89" s="112">
        <v>33653035</v>
      </c>
      <c r="AC89" s="137">
        <v>44658623.999999993</v>
      </c>
      <c r="AD89" s="137">
        <v>8978428</v>
      </c>
      <c r="AE89" s="137">
        <v>14389937.000000004</v>
      </c>
      <c r="AF89" s="137">
        <v>30241203.000000004</v>
      </c>
      <c r="AG89" s="137">
        <v>39769428.999999985</v>
      </c>
      <c r="AH89" s="137">
        <v>8229216.9999999991</v>
      </c>
      <c r="AI89" s="137">
        <v>5145842.9999999991</v>
      </c>
      <c r="AJ89" s="137">
        <f t="shared" si="10"/>
        <v>13375059.999999998</v>
      </c>
      <c r="AK89" s="137">
        <v>16408976.000000004</v>
      </c>
      <c r="AL89" s="108">
        <f t="shared" si="11"/>
        <v>29784036</v>
      </c>
      <c r="AM89" s="137">
        <v>11370571.000000002</v>
      </c>
      <c r="AN89" s="108">
        <f t="shared" si="12"/>
        <v>41154607</v>
      </c>
      <c r="AO89" s="108">
        <v>7152682</v>
      </c>
      <c r="AP89" s="119">
        <f t="shared" si="13"/>
        <v>-13.081864289154112</v>
      </c>
      <c r="AQ89" s="119"/>
      <c r="AR89" s="119"/>
      <c r="AS89" s="119"/>
    </row>
    <row r="90" spans="1:45" ht="16.5" customHeight="1">
      <c r="A90" s="214" t="s">
        <v>533</v>
      </c>
      <c r="B90" s="96" t="s">
        <v>40</v>
      </c>
      <c r="C90" s="108">
        <v>2078119</v>
      </c>
      <c r="D90" s="108">
        <v>4384493</v>
      </c>
      <c r="E90" s="137">
        <v>6461857</v>
      </c>
      <c r="F90" s="137">
        <v>8881490.0000000019</v>
      </c>
      <c r="G90" s="137">
        <v>1956299</v>
      </c>
      <c r="H90" s="137">
        <v>4169346.0000000005</v>
      </c>
      <c r="I90" s="137">
        <v>6629408.0000000019</v>
      </c>
      <c r="J90" s="137">
        <v>8922392.0000000186</v>
      </c>
      <c r="K90" s="137">
        <v>1799914.9999999993</v>
      </c>
      <c r="L90" s="137">
        <v>4389002.9999999991</v>
      </c>
      <c r="M90" s="137">
        <f t="shared" si="7"/>
        <v>6188917.9999999981</v>
      </c>
      <c r="N90" s="137">
        <v>2103434.0000000009</v>
      </c>
      <c r="O90" s="108">
        <f t="shared" si="8"/>
        <v>8292351.9999999991</v>
      </c>
      <c r="P90" s="137">
        <v>2288199.0000000009</v>
      </c>
      <c r="Q90" s="108">
        <f t="shared" si="8"/>
        <v>10580551</v>
      </c>
      <c r="R90" s="108">
        <v>1987150</v>
      </c>
      <c r="S90" s="119">
        <f t="shared" si="9"/>
        <v>10.402435670573368</v>
      </c>
      <c r="T90" s="119"/>
      <c r="U90" s="119"/>
      <c r="V90" s="119"/>
      <c r="X90" s="214" t="s">
        <v>533</v>
      </c>
      <c r="Y90" s="96" t="s">
        <v>40</v>
      </c>
      <c r="Z90" s="108">
        <v>10157660</v>
      </c>
      <c r="AA90" s="117">
        <v>18281797</v>
      </c>
      <c r="AB90" s="112">
        <v>24833484</v>
      </c>
      <c r="AC90" s="137">
        <v>29629752.000000007</v>
      </c>
      <c r="AD90" s="137">
        <v>3994797</v>
      </c>
      <c r="AE90" s="137">
        <v>10023278.000000007</v>
      </c>
      <c r="AF90" s="137">
        <v>15199435.000000004</v>
      </c>
      <c r="AG90" s="137">
        <v>22388210.999999989</v>
      </c>
      <c r="AH90" s="137">
        <v>4861715.0000000028</v>
      </c>
      <c r="AI90" s="137">
        <v>4577840.0000000019</v>
      </c>
      <c r="AJ90" s="137">
        <f t="shared" si="10"/>
        <v>9439555.0000000037</v>
      </c>
      <c r="AK90" s="137">
        <v>6310122.0000000009</v>
      </c>
      <c r="AL90" s="108">
        <f t="shared" si="11"/>
        <v>15749677.000000004</v>
      </c>
      <c r="AM90" s="137">
        <v>7800854</v>
      </c>
      <c r="AN90" s="108">
        <f t="shared" si="12"/>
        <v>23550531.000000004</v>
      </c>
      <c r="AO90" s="108">
        <v>4921431</v>
      </c>
      <c r="AP90" s="119">
        <f t="shared" si="13"/>
        <v>1.2282908397550472</v>
      </c>
      <c r="AQ90" s="119"/>
      <c r="AR90" s="119"/>
      <c r="AS90" s="119"/>
    </row>
    <row r="91" spans="1:45" ht="16.5" customHeight="1">
      <c r="A91" s="214" t="s">
        <v>534</v>
      </c>
      <c r="B91" s="96" t="s">
        <v>435</v>
      </c>
      <c r="C91" s="108">
        <v>15405917</v>
      </c>
      <c r="D91" s="108">
        <v>35714388</v>
      </c>
      <c r="E91" s="137">
        <v>65940719</v>
      </c>
      <c r="F91" s="137">
        <v>86312093.000000015</v>
      </c>
      <c r="G91" s="137">
        <v>28159617</v>
      </c>
      <c r="H91" s="137">
        <v>45758791.000000045</v>
      </c>
      <c r="I91" s="137">
        <v>54478288.999999985</v>
      </c>
      <c r="J91" s="137">
        <v>61893988.999999963</v>
      </c>
      <c r="K91" s="137">
        <v>38129443.999999993</v>
      </c>
      <c r="L91" s="137">
        <v>11684210</v>
      </c>
      <c r="M91" s="137">
        <f t="shared" si="7"/>
        <v>49813653.999999993</v>
      </c>
      <c r="N91" s="137">
        <v>9665928.9999999963</v>
      </c>
      <c r="O91" s="108">
        <f t="shared" si="8"/>
        <v>59479582.999999985</v>
      </c>
      <c r="P91" s="137">
        <v>33398813.000000048</v>
      </c>
      <c r="Q91" s="108">
        <f t="shared" si="8"/>
        <v>92878396.00000003</v>
      </c>
      <c r="R91" s="108">
        <v>18826005</v>
      </c>
      <c r="S91" s="119">
        <f t="shared" si="9"/>
        <v>-50.626069973640305</v>
      </c>
      <c r="T91" s="119"/>
      <c r="U91" s="119"/>
      <c r="V91" s="119"/>
      <c r="X91" s="214" t="s">
        <v>534</v>
      </c>
      <c r="Y91" s="96" t="s">
        <v>435</v>
      </c>
      <c r="Z91" s="108">
        <v>19339309</v>
      </c>
      <c r="AA91" s="117">
        <v>30420985</v>
      </c>
      <c r="AB91" s="112">
        <v>45444610</v>
      </c>
      <c r="AC91" s="137">
        <v>70512293.999999806</v>
      </c>
      <c r="AD91" s="137">
        <v>11747497</v>
      </c>
      <c r="AE91" s="137">
        <v>22783980.999999996</v>
      </c>
      <c r="AF91" s="137">
        <v>31995688.000000019</v>
      </c>
      <c r="AG91" s="137">
        <v>40562448.000000007</v>
      </c>
      <c r="AH91" s="137">
        <v>8494651.9999999944</v>
      </c>
      <c r="AI91" s="137">
        <v>14226814.000000004</v>
      </c>
      <c r="AJ91" s="137">
        <f t="shared" si="10"/>
        <v>22721466</v>
      </c>
      <c r="AK91" s="137">
        <v>12480140.000000006</v>
      </c>
      <c r="AL91" s="108">
        <f t="shared" si="11"/>
        <v>35201606.000000007</v>
      </c>
      <c r="AM91" s="137">
        <v>13042809.000000007</v>
      </c>
      <c r="AN91" s="108">
        <f t="shared" si="12"/>
        <v>48244415.000000015</v>
      </c>
      <c r="AO91" s="108">
        <v>8462253</v>
      </c>
      <c r="AP91" s="119">
        <f t="shared" si="13"/>
        <v>-0.38140467673065359</v>
      </c>
      <c r="AQ91" s="119"/>
      <c r="AR91" s="119"/>
      <c r="AS91" s="119"/>
    </row>
    <row r="92" spans="1:45" ht="16.5" customHeight="1">
      <c r="A92" s="214" t="s">
        <v>535</v>
      </c>
      <c r="B92" s="96" t="s">
        <v>436</v>
      </c>
      <c r="C92" s="108">
        <v>21978809</v>
      </c>
      <c r="D92" s="108">
        <v>44650668</v>
      </c>
      <c r="E92" s="137">
        <v>63386004</v>
      </c>
      <c r="F92" s="137">
        <v>87542681.999999896</v>
      </c>
      <c r="G92" s="137">
        <v>23561251</v>
      </c>
      <c r="H92" s="137">
        <v>45562387.99999997</v>
      </c>
      <c r="I92" s="137">
        <v>69190382.99999997</v>
      </c>
      <c r="J92" s="137">
        <v>100749926.99999991</v>
      </c>
      <c r="K92" s="137">
        <v>24155867.000000026</v>
      </c>
      <c r="L92" s="137">
        <v>25987605.000000004</v>
      </c>
      <c r="M92" s="137">
        <f t="shared" si="7"/>
        <v>50143472.00000003</v>
      </c>
      <c r="N92" s="137">
        <v>24156234.000000004</v>
      </c>
      <c r="O92" s="108">
        <f t="shared" si="8"/>
        <v>74299706.00000003</v>
      </c>
      <c r="P92" s="137">
        <v>24027139.999999989</v>
      </c>
      <c r="Q92" s="108">
        <f t="shared" si="8"/>
        <v>98326846.000000015</v>
      </c>
      <c r="R92" s="108">
        <v>35887895</v>
      </c>
      <c r="S92" s="119">
        <f t="shared" si="9"/>
        <v>48.568026972494749</v>
      </c>
      <c r="T92" s="119"/>
      <c r="U92" s="119"/>
      <c r="V92" s="119"/>
      <c r="X92" s="214" t="s">
        <v>535</v>
      </c>
      <c r="Y92" s="96" t="s">
        <v>436</v>
      </c>
      <c r="Z92" s="108">
        <v>51096496</v>
      </c>
      <c r="AA92" s="117">
        <v>99981927</v>
      </c>
      <c r="AB92" s="112">
        <v>140807451</v>
      </c>
      <c r="AC92" s="137">
        <v>182953863</v>
      </c>
      <c r="AD92" s="137">
        <v>39065775</v>
      </c>
      <c r="AE92" s="137">
        <v>92801947.000000134</v>
      </c>
      <c r="AF92" s="137">
        <v>141743290</v>
      </c>
      <c r="AG92" s="137">
        <v>230172265.0000003</v>
      </c>
      <c r="AH92" s="137">
        <v>48030681.999999993</v>
      </c>
      <c r="AI92" s="137">
        <v>87938250.000000119</v>
      </c>
      <c r="AJ92" s="137">
        <f t="shared" si="10"/>
        <v>135968932.00000012</v>
      </c>
      <c r="AK92" s="137">
        <v>51630530.000000022</v>
      </c>
      <c r="AL92" s="108">
        <f t="shared" si="11"/>
        <v>187599462.00000015</v>
      </c>
      <c r="AM92" s="137">
        <v>48757279.000000045</v>
      </c>
      <c r="AN92" s="108">
        <f t="shared" si="12"/>
        <v>236356741.00000018</v>
      </c>
      <c r="AO92" s="108">
        <v>40309823</v>
      </c>
      <c r="AP92" s="119">
        <f t="shared" si="13"/>
        <v>-16.074847740034159</v>
      </c>
      <c r="AQ92" s="119"/>
      <c r="AR92" s="119"/>
      <c r="AS92" s="119"/>
    </row>
    <row r="93" spans="1:45" ht="16.5" customHeight="1">
      <c r="A93" s="214" t="s">
        <v>536</v>
      </c>
      <c r="B93" s="96" t="s">
        <v>437</v>
      </c>
      <c r="C93" s="108">
        <v>1354204</v>
      </c>
      <c r="D93" s="108">
        <v>2024299</v>
      </c>
      <c r="E93" s="137">
        <v>2639227</v>
      </c>
      <c r="F93" s="137">
        <v>2941158.0000000005</v>
      </c>
      <c r="G93" s="137">
        <v>574364</v>
      </c>
      <c r="H93" s="137">
        <v>1528290.9999999998</v>
      </c>
      <c r="I93" s="137">
        <v>2731286.0000000005</v>
      </c>
      <c r="J93" s="137">
        <v>3004752.0000000005</v>
      </c>
      <c r="K93" s="137">
        <v>480128</v>
      </c>
      <c r="L93" s="137">
        <v>1156447.9999999998</v>
      </c>
      <c r="M93" s="137">
        <f t="shared" si="7"/>
        <v>1636575.9999999998</v>
      </c>
      <c r="N93" s="137">
        <v>488286.00000000012</v>
      </c>
      <c r="O93" s="108">
        <f t="shared" si="8"/>
        <v>2124862</v>
      </c>
      <c r="P93" s="137">
        <v>501747.00000000012</v>
      </c>
      <c r="Q93" s="108">
        <f t="shared" si="8"/>
        <v>2626609</v>
      </c>
      <c r="R93" s="108">
        <v>1154927</v>
      </c>
      <c r="S93" s="119">
        <f t="shared" si="9"/>
        <v>140.54564616102371</v>
      </c>
      <c r="T93" s="119"/>
      <c r="U93" s="119"/>
      <c r="V93" s="119"/>
      <c r="X93" s="214" t="s">
        <v>536</v>
      </c>
      <c r="Y93" s="96" t="s">
        <v>437</v>
      </c>
      <c r="Z93" s="108">
        <v>3074495</v>
      </c>
      <c r="AA93" s="117">
        <v>8013945</v>
      </c>
      <c r="AB93" s="112">
        <v>10634465</v>
      </c>
      <c r="AC93" s="137">
        <v>13515542.000000007</v>
      </c>
      <c r="AD93" s="137">
        <v>3302724</v>
      </c>
      <c r="AE93" s="137">
        <v>7983002.0000000056</v>
      </c>
      <c r="AF93" s="137">
        <v>12362336.000000004</v>
      </c>
      <c r="AG93" s="137">
        <v>15970918.999999998</v>
      </c>
      <c r="AH93" s="137">
        <v>4202215</v>
      </c>
      <c r="AI93" s="137">
        <v>4288976</v>
      </c>
      <c r="AJ93" s="137">
        <f t="shared" si="10"/>
        <v>8491191</v>
      </c>
      <c r="AK93" s="137">
        <v>3924537.0000000009</v>
      </c>
      <c r="AL93" s="108">
        <f t="shared" si="11"/>
        <v>12415728</v>
      </c>
      <c r="AM93" s="137">
        <v>3176779</v>
      </c>
      <c r="AN93" s="108">
        <f t="shared" si="12"/>
        <v>15592507</v>
      </c>
      <c r="AO93" s="108">
        <v>2903222</v>
      </c>
      <c r="AP93" s="119">
        <f t="shared" si="13"/>
        <v>-30.912102307949496</v>
      </c>
      <c r="AQ93" s="119"/>
      <c r="AR93" s="119"/>
      <c r="AS93" s="119"/>
    </row>
    <row r="94" spans="1:45" ht="16.5" customHeight="1">
      <c r="A94" s="214" t="s">
        <v>537</v>
      </c>
      <c r="B94" s="96" t="s">
        <v>438</v>
      </c>
      <c r="C94" s="108">
        <v>2898495</v>
      </c>
      <c r="D94" s="108">
        <v>4945295</v>
      </c>
      <c r="E94" s="137">
        <v>7156123</v>
      </c>
      <c r="F94" s="137">
        <v>12059853.000000006</v>
      </c>
      <c r="G94" s="137">
        <v>3745278</v>
      </c>
      <c r="H94" s="137">
        <v>8798523.0000000037</v>
      </c>
      <c r="I94" s="137">
        <v>13642944.000000004</v>
      </c>
      <c r="J94" s="137">
        <v>19534948.000000004</v>
      </c>
      <c r="K94" s="137">
        <v>2290435</v>
      </c>
      <c r="L94" s="137">
        <v>3901396</v>
      </c>
      <c r="M94" s="137">
        <f t="shared" si="7"/>
        <v>6191831</v>
      </c>
      <c r="N94" s="137">
        <v>4618647.0000000019</v>
      </c>
      <c r="O94" s="108">
        <f t="shared" si="8"/>
        <v>10810478.000000002</v>
      </c>
      <c r="P94" s="137">
        <v>5021192</v>
      </c>
      <c r="Q94" s="108">
        <f t="shared" si="8"/>
        <v>15831670.000000002</v>
      </c>
      <c r="R94" s="108">
        <v>1540385</v>
      </c>
      <c r="S94" s="119">
        <f t="shared" si="9"/>
        <v>-32.747054598798925</v>
      </c>
      <c r="T94" s="119"/>
      <c r="U94" s="119"/>
      <c r="V94" s="119"/>
      <c r="X94" s="214" t="s">
        <v>537</v>
      </c>
      <c r="Y94" s="96" t="s">
        <v>438</v>
      </c>
      <c r="Z94" s="108">
        <v>19633688</v>
      </c>
      <c r="AA94" s="117">
        <v>41477462</v>
      </c>
      <c r="AB94" s="112">
        <v>53943564</v>
      </c>
      <c r="AC94" s="137">
        <v>80383147.999999881</v>
      </c>
      <c r="AD94" s="137">
        <v>16618646</v>
      </c>
      <c r="AE94" s="137">
        <v>40132587.999999993</v>
      </c>
      <c r="AF94" s="137">
        <v>65080304.000000015</v>
      </c>
      <c r="AG94" s="137">
        <v>86296318</v>
      </c>
      <c r="AH94" s="137">
        <v>14530796.000000007</v>
      </c>
      <c r="AI94" s="137">
        <v>15049250.999999987</v>
      </c>
      <c r="AJ94" s="137">
        <f t="shared" si="10"/>
        <v>29580046.999999993</v>
      </c>
      <c r="AK94" s="137">
        <v>18924701.000000004</v>
      </c>
      <c r="AL94" s="108">
        <f t="shared" si="11"/>
        <v>48504748</v>
      </c>
      <c r="AM94" s="137">
        <v>25913990.999999993</v>
      </c>
      <c r="AN94" s="108">
        <f t="shared" si="12"/>
        <v>74418739</v>
      </c>
      <c r="AO94" s="108">
        <v>21574742</v>
      </c>
      <c r="AP94" s="119">
        <f t="shared" si="13"/>
        <v>48.475981632389505</v>
      </c>
      <c r="AQ94" s="119"/>
      <c r="AR94" s="119"/>
      <c r="AS94" s="119"/>
    </row>
    <row r="95" spans="1:45" ht="16.5" customHeight="1">
      <c r="A95" s="214" t="s">
        <v>538</v>
      </c>
      <c r="B95" s="96" t="s">
        <v>439</v>
      </c>
      <c r="C95" s="108">
        <v>9785693</v>
      </c>
      <c r="D95" s="108">
        <v>27579918</v>
      </c>
      <c r="E95" s="137">
        <v>42330687</v>
      </c>
      <c r="F95" s="137">
        <v>62377221.999999978</v>
      </c>
      <c r="G95" s="137">
        <v>15420208</v>
      </c>
      <c r="H95" s="137">
        <v>30673122.999999993</v>
      </c>
      <c r="I95" s="137">
        <v>43497293.999999985</v>
      </c>
      <c r="J95" s="137">
        <v>63113345.000000037</v>
      </c>
      <c r="K95" s="137">
        <v>15414560.999999993</v>
      </c>
      <c r="L95" s="137">
        <v>20594035.00000003</v>
      </c>
      <c r="M95" s="137">
        <f t="shared" si="7"/>
        <v>36008596.000000022</v>
      </c>
      <c r="N95" s="137">
        <v>15119494.000000007</v>
      </c>
      <c r="O95" s="108">
        <f t="shared" si="8"/>
        <v>51128090.00000003</v>
      </c>
      <c r="P95" s="137">
        <v>23784690.000000015</v>
      </c>
      <c r="Q95" s="108">
        <f t="shared" si="8"/>
        <v>74912780.000000045</v>
      </c>
      <c r="R95" s="108">
        <v>14678926</v>
      </c>
      <c r="S95" s="119">
        <f t="shared" si="9"/>
        <v>-4.7723383105103778</v>
      </c>
      <c r="T95" s="119"/>
      <c r="U95" s="119"/>
      <c r="V95" s="119"/>
      <c r="X95" s="214" t="s">
        <v>538</v>
      </c>
      <c r="Y95" s="96" t="s">
        <v>439</v>
      </c>
      <c r="Z95" s="108">
        <v>52041729</v>
      </c>
      <c r="AA95" s="117">
        <v>117367302</v>
      </c>
      <c r="AB95" s="112">
        <v>176761327</v>
      </c>
      <c r="AC95" s="137">
        <v>263573565.99999994</v>
      </c>
      <c r="AD95" s="137">
        <v>58028490</v>
      </c>
      <c r="AE95" s="137">
        <v>131319550.99999988</v>
      </c>
      <c r="AF95" s="137">
        <v>204820343</v>
      </c>
      <c r="AG95" s="137">
        <v>272313388.99999952</v>
      </c>
      <c r="AH95" s="137">
        <v>61968536.000000112</v>
      </c>
      <c r="AI95" s="137">
        <v>77859782.999999955</v>
      </c>
      <c r="AJ95" s="137">
        <f t="shared" si="10"/>
        <v>139828319.00000006</v>
      </c>
      <c r="AK95" s="137">
        <v>55262394.00000006</v>
      </c>
      <c r="AL95" s="108">
        <f t="shared" si="11"/>
        <v>195090713.00000012</v>
      </c>
      <c r="AM95" s="137">
        <v>78301784.000000149</v>
      </c>
      <c r="AN95" s="108">
        <f t="shared" si="12"/>
        <v>273392497.00000024</v>
      </c>
      <c r="AO95" s="108">
        <v>59399249</v>
      </c>
      <c r="AP95" s="119">
        <f t="shared" si="13"/>
        <v>-4.1461153770037527</v>
      </c>
      <c r="AQ95" s="119"/>
      <c r="AR95" s="119"/>
      <c r="AS95" s="119"/>
    </row>
    <row r="96" spans="1:45" ht="16.5" customHeight="1">
      <c r="A96" s="214" t="s">
        <v>539</v>
      </c>
      <c r="B96" s="96" t="s">
        <v>440</v>
      </c>
      <c r="C96" s="108">
        <v>11683565</v>
      </c>
      <c r="D96" s="108">
        <v>22212065</v>
      </c>
      <c r="E96" s="137">
        <v>30232009</v>
      </c>
      <c r="F96" s="137">
        <v>45190925.000000015</v>
      </c>
      <c r="G96" s="137">
        <v>19855856</v>
      </c>
      <c r="H96" s="137">
        <v>33850171.999999993</v>
      </c>
      <c r="I96" s="137">
        <v>44146947.999999993</v>
      </c>
      <c r="J96" s="137">
        <v>58264239.999999978</v>
      </c>
      <c r="K96" s="137">
        <v>15481953</v>
      </c>
      <c r="L96" s="137">
        <v>11880973</v>
      </c>
      <c r="M96" s="137">
        <f t="shared" si="7"/>
        <v>27362926</v>
      </c>
      <c r="N96" s="137">
        <v>13793750</v>
      </c>
      <c r="O96" s="108">
        <f t="shared" si="8"/>
        <v>41156676</v>
      </c>
      <c r="P96" s="137">
        <v>14373408</v>
      </c>
      <c r="Q96" s="108">
        <f t="shared" si="8"/>
        <v>55530084</v>
      </c>
      <c r="R96" s="108">
        <v>10749720</v>
      </c>
      <c r="S96" s="119">
        <f t="shared" si="9"/>
        <v>-30.566124312610938</v>
      </c>
      <c r="T96" s="119"/>
      <c r="U96" s="119"/>
      <c r="V96" s="119"/>
      <c r="X96" s="214" t="s">
        <v>539</v>
      </c>
      <c r="Y96" s="96" t="s">
        <v>440</v>
      </c>
      <c r="Z96" s="108">
        <v>2037649</v>
      </c>
      <c r="AA96" s="117">
        <v>5819611</v>
      </c>
      <c r="AB96" s="112">
        <v>8258786</v>
      </c>
      <c r="AC96" s="137">
        <v>11939852</v>
      </c>
      <c r="AD96" s="137">
        <v>3778467</v>
      </c>
      <c r="AE96" s="137">
        <v>8142657.0000000028</v>
      </c>
      <c r="AF96" s="137">
        <v>10881383.000000002</v>
      </c>
      <c r="AG96" s="137">
        <v>13457549.000000002</v>
      </c>
      <c r="AH96" s="137">
        <v>2169348.0000000009</v>
      </c>
      <c r="AI96" s="137">
        <v>5032241.0000000019</v>
      </c>
      <c r="AJ96" s="137">
        <f t="shared" si="10"/>
        <v>7201589.0000000028</v>
      </c>
      <c r="AK96" s="137">
        <v>2180943.0000000005</v>
      </c>
      <c r="AL96" s="108">
        <f t="shared" si="11"/>
        <v>9382532.0000000037</v>
      </c>
      <c r="AM96" s="137">
        <v>4268032.9999999981</v>
      </c>
      <c r="AN96" s="108">
        <f t="shared" si="12"/>
        <v>13650565.000000002</v>
      </c>
      <c r="AO96" s="108">
        <v>3247988</v>
      </c>
      <c r="AP96" s="119">
        <f t="shared" si="13"/>
        <v>49.721851911265446</v>
      </c>
      <c r="AQ96" s="119"/>
      <c r="AR96" s="119"/>
      <c r="AS96" s="119"/>
    </row>
    <row r="97" spans="1:45" ht="16.5" customHeight="1">
      <c r="A97" s="214" t="s">
        <v>540</v>
      </c>
      <c r="B97" s="96" t="s">
        <v>441</v>
      </c>
      <c r="C97" s="108">
        <v>1103676</v>
      </c>
      <c r="D97" s="108">
        <v>1885144</v>
      </c>
      <c r="E97" s="137">
        <v>3062712</v>
      </c>
      <c r="F97" s="137">
        <v>4296716</v>
      </c>
      <c r="G97" s="137">
        <v>1029508</v>
      </c>
      <c r="H97" s="137">
        <v>3528727.9999999986</v>
      </c>
      <c r="I97" s="137">
        <v>5212098.0000000009</v>
      </c>
      <c r="J97" s="137">
        <v>5910078</v>
      </c>
      <c r="K97" s="137">
        <v>1764038</v>
      </c>
      <c r="L97" s="137">
        <v>2090079</v>
      </c>
      <c r="M97" s="137">
        <f t="shared" si="7"/>
        <v>3854117</v>
      </c>
      <c r="N97" s="137">
        <v>722219.99999999988</v>
      </c>
      <c r="O97" s="108">
        <f t="shared" si="8"/>
        <v>4576337</v>
      </c>
      <c r="P97" s="137">
        <v>810180.00000000012</v>
      </c>
      <c r="Q97" s="108">
        <f t="shared" si="8"/>
        <v>5386517</v>
      </c>
      <c r="R97" s="108">
        <v>1294720</v>
      </c>
      <c r="S97" s="119">
        <f t="shared" si="9"/>
        <v>-26.604755679866315</v>
      </c>
      <c r="T97" s="119"/>
      <c r="U97" s="119"/>
      <c r="V97" s="119"/>
      <c r="X97" s="214" t="s">
        <v>540</v>
      </c>
      <c r="Y97" s="96" t="s">
        <v>441</v>
      </c>
      <c r="Z97" s="108">
        <v>1114179</v>
      </c>
      <c r="AA97" s="117">
        <v>2921201</v>
      </c>
      <c r="AB97" s="112">
        <v>4659267</v>
      </c>
      <c r="AC97" s="137">
        <v>6332268.0000000009</v>
      </c>
      <c r="AD97" s="137">
        <v>2536760</v>
      </c>
      <c r="AE97" s="137">
        <v>5202248.0000000009</v>
      </c>
      <c r="AF97" s="137">
        <v>7226987</v>
      </c>
      <c r="AG97" s="137">
        <v>9433277.0000000056</v>
      </c>
      <c r="AH97" s="137">
        <v>2435600.0000000005</v>
      </c>
      <c r="AI97" s="137">
        <v>2932853</v>
      </c>
      <c r="AJ97" s="137">
        <f t="shared" si="10"/>
        <v>5368453</v>
      </c>
      <c r="AK97" s="137">
        <v>1908928</v>
      </c>
      <c r="AL97" s="108">
        <f t="shared" si="11"/>
        <v>7277381</v>
      </c>
      <c r="AM97" s="137">
        <v>2071270.9999999995</v>
      </c>
      <c r="AN97" s="108">
        <f t="shared" si="12"/>
        <v>9348652</v>
      </c>
      <c r="AO97" s="108">
        <v>2135223</v>
      </c>
      <c r="AP97" s="119">
        <f t="shared" si="13"/>
        <v>-12.33277221218593</v>
      </c>
      <c r="AQ97" s="119"/>
      <c r="AR97" s="119"/>
      <c r="AS97" s="119"/>
    </row>
    <row r="98" spans="1:45" ht="16.5" customHeight="1">
      <c r="A98" s="214" t="s">
        <v>541</v>
      </c>
      <c r="B98" s="96" t="s">
        <v>442</v>
      </c>
      <c r="C98" s="108">
        <v>6170344</v>
      </c>
      <c r="D98" s="108">
        <v>13927570</v>
      </c>
      <c r="E98" s="137">
        <v>20751575</v>
      </c>
      <c r="F98" s="137">
        <v>26172560.999999985</v>
      </c>
      <c r="G98" s="137">
        <v>4157304</v>
      </c>
      <c r="H98" s="137">
        <v>8076586</v>
      </c>
      <c r="I98" s="137">
        <v>12362480.000000004</v>
      </c>
      <c r="J98" s="137">
        <v>15862902.000000004</v>
      </c>
      <c r="K98" s="137">
        <v>3052403</v>
      </c>
      <c r="L98" s="137">
        <v>2396085.9999999991</v>
      </c>
      <c r="M98" s="137">
        <f t="shared" si="7"/>
        <v>5448488.9999999991</v>
      </c>
      <c r="N98" s="137">
        <v>2559030.0000000009</v>
      </c>
      <c r="O98" s="108">
        <f t="shared" si="8"/>
        <v>8007519</v>
      </c>
      <c r="P98" s="137">
        <v>2730076.9999999995</v>
      </c>
      <c r="Q98" s="108">
        <f t="shared" si="8"/>
        <v>10737596</v>
      </c>
      <c r="R98" s="108">
        <v>2784570</v>
      </c>
      <c r="S98" s="119">
        <f t="shared" si="9"/>
        <v>-8.7744966834327016</v>
      </c>
      <c r="T98" s="119"/>
      <c r="U98" s="119"/>
      <c r="V98" s="119"/>
      <c r="X98" s="214" t="s">
        <v>541</v>
      </c>
      <c r="Y98" s="96" t="s">
        <v>442</v>
      </c>
      <c r="Z98" s="108">
        <v>29424061</v>
      </c>
      <c r="AA98" s="117">
        <v>57980875</v>
      </c>
      <c r="AB98" s="112">
        <v>84324249</v>
      </c>
      <c r="AC98" s="137">
        <v>110311025.00000003</v>
      </c>
      <c r="AD98" s="137">
        <v>26191227</v>
      </c>
      <c r="AE98" s="137">
        <v>55217471.999999985</v>
      </c>
      <c r="AF98" s="137">
        <v>76919430.000000015</v>
      </c>
      <c r="AG98" s="137">
        <v>99465643</v>
      </c>
      <c r="AH98" s="137">
        <v>26882363.999999996</v>
      </c>
      <c r="AI98" s="137">
        <v>27092422.000000011</v>
      </c>
      <c r="AJ98" s="137">
        <f t="shared" si="10"/>
        <v>53974786.000000007</v>
      </c>
      <c r="AK98" s="137">
        <v>21475417.000000007</v>
      </c>
      <c r="AL98" s="108">
        <f t="shared" si="11"/>
        <v>75450203.000000015</v>
      </c>
      <c r="AM98" s="137">
        <v>21667746.999999996</v>
      </c>
      <c r="AN98" s="108">
        <f t="shared" si="12"/>
        <v>97117950.000000015</v>
      </c>
      <c r="AO98" s="108">
        <v>22295521</v>
      </c>
      <c r="AP98" s="119">
        <f t="shared" si="13"/>
        <v>-17.06264746656953</v>
      </c>
      <c r="AQ98" s="119"/>
      <c r="AR98" s="119"/>
      <c r="AS98" s="119"/>
    </row>
    <row r="99" spans="1:45" ht="16.5" customHeight="1">
      <c r="A99" s="214" t="s">
        <v>542</v>
      </c>
      <c r="B99" s="96" t="s">
        <v>443</v>
      </c>
      <c r="C99" s="108">
        <v>11027645</v>
      </c>
      <c r="D99" s="108">
        <v>12717725</v>
      </c>
      <c r="E99" s="137">
        <v>12832328</v>
      </c>
      <c r="F99" s="137">
        <v>16311331</v>
      </c>
      <c r="G99" s="137">
        <v>237315</v>
      </c>
      <c r="H99" s="137">
        <v>1900108.0000000007</v>
      </c>
      <c r="I99" s="137">
        <v>2214854</v>
      </c>
      <c r="J99" s="137">
        <v>2667217</v>
      </c>
      <c r="K99" s="137">
        <v>401438.99999999994</v>
      </c>
      <c r="L99" s="137">
        <v>3953592.0000000009</v>
      </c>
      <c r="M99" s="137">
        <f t="shared" si="7"/>
        <v>4355031.0000000009</v>
      </c>
      <c r="N99" s="137">
        <v>1839507</v>
      </c>
      <c r="O99" s="108">
        <f t="shared" si="8"/>
        <v>6194538.0000000009</v>
      </c>
      <c r="P99" s="137">
        <v>149139</v>
      </c>
      <c r="Q99" s="108">
        <f t="shared" si="8"/>
        <v>6343677.0000000009</v>
      </c>
      <c r="R99" s="108">
        <v>185574</v>
      </c>
      <c r="S99" s="119">
        <f t="shared" si="9"/>
        <v>-53.772802343569005</v>
      </c>
      <c r="T99" s="119"/>
      <c r="U99" s="119"/>
      <c r="V99" s="119"/>
      <c r="X99" s="214" t="s">
        <v>542</v>
      </c>
      <c r="Y99" s="96" t="s">
        <v>443</v>
      </c>
      <c r="Z99" s="108">
        <v>558399</v>
      </c>
      <c r="AA99" s="117">
        <v>1462435</v>
      </c>
      <c r="AB99" s="112">
        <v>1764982</v>
      </c>
      <c r="AC99" s="137">
        <v>2267530.9999999995</v>
      </c>
      <c r="AD99" s="137">
        <v>484736</v>
      </c>
      <c r="AE99" s="137">
        <v>3049957</v>
      </c>
      <c r="AF99" s="137">
        <v>3106790.0000000005</v>
      </c>
      <c r="AG99" s="137">
        <v>5408469.9999999991</v>
      </c>
      <c r="AH99" s="137">
        <v>5483259</v>
      </c>
      <c r="AI99" s="137">
        <v>8783594</v>
      </c>
      <c r="AJ99" s="137">
        <f t="shared" si="10"/>
        <v>14266853</v>
      </c>
      <c r="AK99" s="137">
        <v>4707161</v>
      </c>
      <c r="AL99" s="108">
        <f t="shared" si="11"/>
        <v>18974014</v>
      </c>
      <c r="AM99" s="137">
        <v>1054391.9999999998</v>
      </c>
      <c r="AN99" s="108">
        <f t="shared" si="12"/>
        <v>20028406</v>
      </c>
      <c r="AO99" s="108">
        <v>2855359</v>
      </c>
      <c r="AP99" s="119">
        <f t="shared" si="13"/>
        <v>-47.925877657794388</v>
      </c>
      <c r="AQ99" s="119"/>
      <c r="AR99" s="119"/>
      <c r="AS99" s="119"/>
    </row>
    <row r="100" spans="1:45" ht="16.5" customHeight="1">
      <c r="A100" s="214" t="s">
        <v>543</v>
      </c>
      <c r="B100" s="96" t="s">
        <v>444</v>
      </c>
      <c r="C100" s="108">
        <v>7440287</v>
      </c>
      <c r="D100" s="108">
        <v>8010818</v>
      </c>
      <c r="E100" s="137">
        <v>9406616</v>
      </c>
      <c r="F100" s="137">
        <v>9844634.9999999981</v>
      </c>
      <c r="G100" s="137">
        <v>1254003</v>
      </c>
      <c r="H100" s="137">
        <v>7591166.9999999991</v>
      </c>
      <c r="I100" s="137">
        <v>11505419</v>
      </c>
      <c r="J100" s="137">
        <v>12401998</v>
      </c>
      <c r="K100" s="137">
        <v>1022628.0000000002</v>
      </c>
      <c r="L100" s="137">
        <v>445750.00000000012</v>
      </c>
      <c r="M100" s="137">
        <f t="shared" si="7"/>
        <v>1468378.0000000005</v>
      </c>
      <c r="N100" s="137">
        <v>659580</v>
      </c>
      <c r="O100" s="108">
        <f t="shared" si="8"/>
        <v>2127958.0000000005</v>
      </c>
      <c r="P100" s="137">
        <v>877842</v>
      </c>
      <c r="Q100" s="108">
        <f t="shared" si="8"/>
        <v>3005800.0000000005</v>
      </c>
      <c r="R100" s="108">
        <v>593092</v>
      </c>
      <c r="S100" s="119">
        <f t="shared" si="9"/>
        <v>-42.003152661573914</v>
      </c>
      <c r="T100" s="119"/>
      <c r="U100" s="119"/>
      <c r="V100" s="119"/>
      <c r="X100" s="214" t="s">
        <v>543</v>
      </c>
      <c r="Y100" s="96" t="s">
        <v>444</v>
      </c>
      <c r="Z100" s="108">
        <v>2399902</v>
      </c>
      <c r="AA100" s="117">
        <v>9748417</v>
      </c>
      <c r="AB100" s="112">
        <v>12027720</v>
      </c>
      <c r="AC100" s="137">
        <v>13407767.999999996</v>
      </c>
      <c r="AD100" s="137">
        <v>14557824</v>
      </c>
      <c r="AE100" s="137">
        <v>16664458.999999998</v>
      </c>
      <c r="AF100" s="137">
        <v>30217806</v>
      </c>
      <c r="AG100" s="137">
        <v>37249215.000000007</v>
      </c>
      <c r="AH100" s="137">
        <v>1030573.0000000002</v>
      </c>
      <c r="AI100" s="137">
        <v>2455252</v>
      </c>
      <c r="AJ100" s="137">
        <f t="shared" si="10"/>
        <v>3485825</v>
      </c>
      <c r="AK100" s="137">
        <v>5343687</v>
      </c>
      <c r="AL100" s="108">
        <f t="shared" si="11"/>
        <v>8829512</v>
      </c>
      <c r="AM100" s="137">
        <v>11164184.999999991</v>
      </c>
      <c r="AN100" s="108">
        <f t="shared" si="12"/>
        <v>19993696.999999993</v>
      </c>
      <c r="AO100" s="108">
        <v>4364509</v>
      </c>
      <c r="AP100" s="119">
        <f t="shared" si="13"/>
        <v>323.50313854525581</v>
      </c>
      <c r="AQ100" s="119"/>
      <c r="AR100" s="119"/>
      <c r="AS100" s="119"/>
    </row>
    <row r="101" spans="1:45" ht="16.5" customHeight="1">
      <c r="A101" s="214" t="s">
        <v>544</v>
      </c>
      <c r="B101" s="96" t="s">
        <v>445</v>
      </c>
      <c r="C101" s="108">
        <v>38670706</v>
      </c>
      <c r="D101" s="108">
        <v>68877599</v>
      </c>
      <c r="E101" s="137">
        <v>111882299</v>
      </c>
      <c r="F101" s="137">
        <v>170304154</v>
      </c>
      <c r="G101" s="137">
        <v>34584847</v>
      </c>
      <c r="H101" s="137">
        <v>66605199.999999985</v>
      </c>
      <c r="I101" s="137">
        <v>93394503</v>
      </c>
      <c r="J101" s="137">
        <v>129138002.99999997</v>
      </c>
      <c r="K101" s="137">
        <v>35272999.999999993</v>
      </c>
      <c r="L101" s="137">
        <v>24987161.999999996</v>
      </c>
      <c r="M101" s="137">
        <f t="shared" si="7"/>
        <v>60260161.999999985</v>
      </c>
      <c r="N101" s="137">
        <v>23310259.000000004</v>
      </c>
      <c r="O101" s="108">
        <f t="shared" si="8"/>
        <v>83570420.999999985</v>
      </c>
      <c r="P101" s="137">
        <v>24013965.000000007</v>
      </c>
      <c r="Q101" s="108">
        <f t="shared" si="8"/>
        <v>107584386</v>
      </c>
      <c r="R101" s="108">
        <v>32906148</v>
      </c>
      <c r="S101" s="119">
        <f t="shared" si="9"/>
        <v>-6.7100955404983722</v>
      </c>
      <c r="T101" s="119"/>
      <c r="U101" s="119"/>
      <c r="V101" s="119"/>
      <c r="X101" s="214" t="s">
        <v>544</v>
      </c>
      <c r="Y101" s="96" t="s">
        <v>445</v>
      </c>
      <c r="Z101" s="108">
        <v>39404873</v>
      </c>
      <c r="AA101" s="117">
        <v>101171336</v>
      </c>
      <c r="AB101" s="112">
        <v>111958521</v>
      </c>
      <c r="AC101" s="137">
        <v>128229419.99999994</v>
      </c>
      <c r="AD101" s="137">
        <v>13039105</v>
      </c>
      <c r="AE101" s="137">
        <v>28286025.000000015</v>
      </c>
      <c r="AF101" s="137">
        <v>51134489</v>
      </c>
      <c r="AG101" s="137">
        <v>95338550.00000006</v>
      </c>
      <c r="AH101" s="137">
        <v>19498545.000000004</v>
      </c>
      <c r="AI101" s="137">
        <v>30209371</v>
      </c>
      <c r="AJ101" s="137">
        <f t="shared" si="10"/>
        <v>49707916</v>
      </c>
      <c r="AK101" s="137">
        <v>32556410.999999989</v>
      </c>
      <c r="AL101" s="108">
        <f t="shared" si="11"/>
        <v>82264326.999999985</v>
      </c>
      <c r="AM101" s="137">
        <v>32774758.000000004</v>
      </c>
      <c r="AN101" s="108">
        <f t="shared" si="12"/>
        <v>115039084.99999999</v>
      </c>
      <c r="AO101" s="108">
        <v>42648478</v>
      </c>
      <c r="AP101" s="119">
        <f t="shared" si="13"/>
        <v>118.72646394897669</v>
      </c>
      <c r="AQ101" s="119"/>
      <c r="AR101" s="119"/>
      <c r="AS101" s="119"/>
    </row>
    <row r="102" spans="1:45" ht="16.5" customHeight="1">
      <c r="A102" s="214" t="s">
        <v>545</v>
      </c>
      <c r="B102" s="213" t="s">
        <v>446</v>
      </c>
      <c r="C102" s="108"/>
      <c r="D102" s="108"/>
      <c r="E102" s="137"/>
      <c r="F102" s="137"/>
      <c r="G102" s="137"/>
      <c r="H102" s="137"/>
      <c r="I102" s="137"/>
      <c r="J102" s="137"/>
      <c r="K102" s="137"/>
      <c r="L102" s="137"/>
      <c r="M102" s="137" t="str">
        <f t="shared" si="7"/>
        <v/>
      </c>
      <c r="N102" s="137"/>
      <c r="O102" s="108" t="str">
        <f t="shared" si="8"/>
        <v xml:space="preserve"> </v>
      </c>
      <c r="P102" s="137"/>
      <c r="Q102" s="108" t="str">
        <f t="shared" si="8"/>
        <v xml:space="preserve"> </v>
      </c>
      <c r="R102" s="108"/>
      <c r="S102" s="119" t="str">
        <f t="shared" si="9"/>
        <v xml:space="preserve"> </v>
      </c>
      <c r="T102" s="119"/>
      <c r="U102" s="119"/>
      <c r="V102" s="119"/>
      <c r="X102" s="214" t="s">
        <v>545</v>
      </c>
      <c r="Y102" s="213" t="s">
        <v>446</v>
      </c>
      <c r="Z102" s="108"/>
      <c r="AA102" s="117"/>
      <c r="AB102" s="112"/>
      <c r="AC102" s="137"/>
      <c r="AD102" s="137"/>
      <c r="AE102" s="137"/>
      <c r="AF102" s="137"/>
      <c r="AG102" s="137"/>
      <c r="AH102" s="137"/>
      <c r="AI102" s="137"/>
      <c r="AJ102" s="137" t="str">
        <f t="shared" si="10"/>
        <v/>
      </c>
      <c r="AK102" s="137"/>
      <c r="AL102" s="108" t="str">
        <f t="shared" si="11"/>
        <v xml:space="preserve"> </v>
      </c>
      <c r="AM102" s="137"/>
      <c r="AN102" s="108" t="str">
        <f t="shared" si="12"/>
        <v xml:space="preserve"> </v>
      </c>
      <c r="AO102" s="108"/>
      <c r="AP102" s="119" t="str">
        <f t="shared" si="13"/>
        <v xml:space="preserve"> </v>
      </c>
      <c r="AQ102" s="119"/>
      <c r="AR102" s="119"/>
      <c r="AS102" s="119"/>
    </row>
    <row r="103" spans="1:45" ht="16.5" customHeight="1">
      <c r="A103" s="214" t="s">
        <v>546</v>
      </c>
      <c r="B103" s="96" t="s">
        <v>447</v>
      </c>
      <c r="C103" s="108">
        <v>8588908</v>
      </c>
      <c r="D103" s="108">
        <v>18854597</v>
      </c>
      <c r="E103" s="137">
        <v>24546900</v>
      </c>
      <c r="F103" s="137">
        <v>31152544.99999997</v>
      </c>
      <c r="G103" s="137">
        <v>12631279</v>
      </c>
      <c r="H103" s="137">
        <v>22566068</v>
      </c>
      <c r="I103" s="137">
        <v>28481404.999999993</v>
      </c>
      <c r="J103" s="137">
        <v>36430307.999999963</v>
      </c>
      <c r="K103" s="137">
        <v>11116369.999999998</v>
      </c>
      <c r="L103" s="137">
        <v>7801090</v>
      </c>
      <c r="M103" s="137">
        <f t="shared" si="7"/>
        <v>18917460</v>
      </c>
      <c r="N103" s="137">
        <v>4437659.0000000009</v>
      </c>
      <c r="O103" s="108">
        <f t="shared" si="8"/>
        <v>23355119</v>
      </c>
      <c r="P103" s="137">
        <v>5337323</v>
      </c>
      <c r="Q103" s="108">
        <f t="shared" si="8"/>
        <v>28692442</v>
      </c>
      <c r="R103" s="108">
        <v>5662752</v>
      </c>
      <c r="S103" s="119">
        <f t="shared" si="9"/>
        <v>-49.059342213330424</v>
      </c>
      <c r="T103" s="119"/>
      <c r="U103" s="119"/>
      <c r="V103" s="119"/>
      <c r="X103" s="214" t="s">
        <v>546</v>
      </c>
      <c r="Y103" s="96" t="s">
        <v>447</v>
      </c>
      <c r="Z103" s="108">
        <v>9654879</v>
      </c>
      <c r="AA103" s="117">
        <v>18223646</v>
      </c>
      <c r="AB103" s="112">
        <v>21516398</v>
      </c>
      <c r="AC103" s="137">
        <v>24858154</v>
      </c>
      <c r="AD103" s="137">
        <v>5622238</v>
      </c>
      <c r="AE103" s="137">
        <v>11257809.999999996</v>
      </c>
      <c r="AF103" s="137">
        <v>14192598.000000004</v>
      </c>
      <c r="AG103" s="137">
        <v>19353009.000000004</v>
      </c>
      <c r="AH103" s="137">
        <v>9096070.9999999925</v>
      </c>
      <c r="AI103" s="137">
        <v>9109548.9999999981</v>
      </c>
      <c r="AJ103" s="137">
        <f t="shared" si="10"/>
        <v>18205619.999999993</v>
      </c>
      <c r="AK103" s="137">
        <v>2733315.9999999991</v>
      </c>
      <c r="AL103" s="108">
        <f t="shared" si="11"/>
        <v>20938935.999999993</v>
      </c>
      <c r="AM103" s="137">
        <v>4154005.9999999972</v>
      </c>
      <c r="AN103" s="108">
        <f t="shared" si="12"/>
        <v>25092941.999999989</v>
      </c>
      <c r="AO103" s="108">
        <v>6859829</v>
      </c>
      <c r="AP103" s="119">
        <f t="shared" si="13"/>
        <v>-24.584702560039318</v>
      </c>
      <c r="AQ103" s="119"/>
      <c r="AR103" s="119"/>
      <c r="AS103" s="119"/>
    </row>
    <row r="104" spans="1:45" ht="16.5" customHeight="1">
      <c r="A104" s="214" t="s">
        <v>547</v>
      </c>
      <c r="B104" s="96" t="s">
        <v>29</v>
      </c>
      <c r="C104" s="108">
        <v>5338049</v>
      </c>
      <c r="D104" s="108">
        <v>10304776</v>
      </c>
      <c r="E104" s="137">
        <v>14537412</v>
      </c>
      <c r="F104" s="137">
        <v>18945547.000000011</v>
      </c>
      <c r="G104" s="137">
        <v>4850463</v>
      </c>
      <c r="H104" s="137">
        <v>10063494.999999993</v>
      </c>
      <c r="I104" s="137">
        <v>14183181.000000002</v>
      </c>
      <c r="J104" s="137">
        <v>19593949.000000015</v>
      </c>
      <c r="K104" s="137">
        <v>4366361.9999999953</v>
      </c>
      <c r="L104" s="137">
        <v>4344486.9999999991</v>
      </c>
      <c r="M104" s="137">
        <f t="shared" si="7"/>
        <v>8710848.9999999944</v>
      </c>
      <c r="N104" s="137">
        <v>4452595</v>
      </c>
      <c r="O104" s="108">
        <f t="shared" si="8"/>
        <v>13163443.999999994</v>
      </c>
      <c r="P104" s="137">
        <v>5906815.9999999991</v>
      </c>
      <c r="Q104" s="108">
        <f t="shared" si="8"/>
        <v>19070259.999999993</v>
      </c>
      <c r="R104" s="108">
        <v>5074606</v>
      </c>
      <c r="S104" s="119">
        <f t="shared" si="9"/>
        <v>16.220459961863128</v>
      </c>
      <c r="T104" s="119"/>
      <c r="U104" s="119"/>
      <c r="V104" s="119"/>
      <c r="X104" s="214" t="s">
        <v>547</v>
      </c>
      <c r="Y104" s="96" t="s">
        <v>29</v>
      </c>
      <c r="Z104" s="108">
        <v>33011172</v>
      </c>
      <c r="AA104" s="117">
        <v>67766416</v>
      </c>
      <c r="AB104" s="112">
        <v>98894043</v>
      </c>
      <c r="AC104" s="137">
        <v>134583234.99999979</v>
      </c>
      <c r="AD104" s="137">
        <v>33285908</v>
      </c>
      <c r="AE104" s="137">
        <v>72547691.00000006</v>
      </c>
      <c r="AF104" s="137">
        <v>109561318.00000006</v>
      </c>
      <c r="AG104" s="137">
        <v>149788128.99999979</v>
      </c>
      <c r="AH104" s="137">
        <v>35010164.000000022</v>
      </c>
      <c r="AI104" s="137">
        <v>40557429.000000089</v>
      </c>
      <c r="AJ104" s="137">
        <f t="shared" si="10"/>
        <v>75567593.000000119</v>
      </c>
      <c r="AK104" s="137">
        <v>34908838.000000015</v>
      </c>
      <c r="AL104" s="108">
        <f t="shared" si="11"/>
        <v>110476431.00000013</v>
      </c>
      <c r="AM104" s="137">
        <v>41087928.99999994</v>
      </c>
      <c r="AN104" s="108">
        <f t="shared" si="12"/>
        <v>151564360.00000006</v>
      </c>
      <c r="AO104" s="108">
        <v>35201097</v>
      </c>
      <c r="AP104" s="119">
        <f t="shared" si="13"/>
        <v>0.54536448329685072</v>
      </c>
      <c r="AQ104" s="119"/>
      <c r="AR104" s="119"/>
      <c r="AS104" s="119"/>
    </row>
    <row r="105" spans="1:45" ht="16.5" customHeight="1">
      <c r="A105" s="214" t="s">
        <v>548</v>
      </c>
      <c r="B105" s="96" t="s">
        <v>448</v>
      </c>
      <c r="C105" s="108">
        <v>4758836</v>
      </c>
      <c r="D105" s="108">
        <v>14260768</v>
      </c>
      <c r="E105" s="137">
        <v>24295494</v>
      </c>
      <c r="F105" s="137">
        <v>31988793.00000003</v>
      </c>
      <c r="G105" s="137">
        <v>4727081</v>
      </c>
      <c r="H105" s="137">
        <v>10419847.999999993</v>
      </c>
      <c r="I105" s="137">
        <v>18301584.999999993</v>
      </c>
      <c r="J105" s="137">
        <v>26919759</v>
      </c>
      <c r="K105" s="137">
        <v>5782736.9999999898</v>
      </c>
      <c r="L105" s="137">
        <v>8132996.9999999963</v>
      </c>
      <c r="M105" s="137">
        <f t="shared" si="7"/>
        <v>13915733.999999985</v>
      </c>
      <c r="N105" s="137">
        <v>9473150</v>
      </c>
      <c r="O105" s="108">
        <f t="shared" si="8"/>
        <v>23388883.999999985</v>
      </c>
      <c r="P105" s="137">
        <v>9638307.0000000075</v>
      </c>
      <c r="Q105" s="108">
        <f t="shared" si="8"/>
        <v>33027190.999999993</v>
      </c>
      <c r="R105" s="108">
        <v>5160444</v>
      </c>
      <c r="S105" s="119">
        <f t="shared" si="9"/>
        <v>-10.761219125130381</v>
      </c>
      <c r="T105" s="119"/>
      <c r="U105" s="119"/>
      <c r="V105" s="119"/>
      <c r="X105" s="214" t="s">
        <v>548</v>
      </c>
      <c r="Y105" s="96" t="s">
        <v>448</v>
      </c>
      <c r="Z105" s="108">
        <v>6188719</v>
      </c>
      <c r="AA105" s="117">
        <v>13835844</v>
      </c>
      <c r="AB105" s="112">
        <v>20304017</v>
      </c>
      <c r="AC105" s="137">
        <v>30021495.000000019</v>
      </c>
      <c r="AD105" s="137">
        <v>6353988</v>
      </c>
      <c r="AE105" s="137">
        <v>10292433.999999994</v>
      </c>
      <c r="AF105" s="137">
        <v>16174689.999999989</v>
      </c>
      <c r="AG105" s="137">
        <v>27683750.999999974</v>
      </c>
      <c r="AH105" s="137">
        <v>5933108.0000000037</v>
      </c>
      <c r="AI105" s="137">
        <v>3738466.9999999995</v>
      </c>
      <c r="AJ105" s="137">
        <f t="shared" si="10"/>
        <v>9671575.0000000037</v>
      </c>
      <c r="AK105" s="137">
        <v>7337755.9999999972</v>
      </c>
      <c r="AL105" s="108">
        <f t="shared" si="11"/>
        <v>17009331</v>
      </c>
      <c r="AM105" s="137">
        <v>10473655.999999996</v>
      </c>
      <c r="AN105" s="108">
        <f t="shared" si="12"/>
        <v>27482986.999999996</v>
      </c>
      <c r="AO105" s="108">
        <v>5176042</v>
      </c>
      <c r="AP105" s="119">
        <f t="shared" si="13"/>
        <v>-12.760023920009601</v>
      </c>
      <c r="AQ105" s="119"/>
      <c r="AR105" s="119"/>
      <c r="AS105" s="119"/>
    </row>
    <row r="106" spans="1:45" ht="16.5" customHeight="1">
      <c r="A106" s="214" t="s">
        <v>549</v>
      </c>
      <c r="B106" s="96" t="s">
        <v>449</v>
      </c>
      <c r="C106" s="108">
        <v>81783</v>
      </c>
      <c r="D106" s="108">
        <v>243233</v>
      </c>
      <c r="E106" s="137">
        <v>330009</v>
      </c>
      <c r="F106" s="137">
        <v>483231.00000000012</v>
      </c>
      <c r="G106" s="137">
        <v>100641</v>
      </c>
      <c r="H106" s="137">
        <v>149598.99999999997</v>
      </c>
      <c r="I106" s="137">
        <v>267673</v>
      </c>
      <c r="J106" s="137">
        <v>376442</v>
      </c>
      <c r="K106" s="137">
        <v>53657</v>
      </c>
      <c r="L106" s="137">
        <v>22587.999999999996</v>
      </c>
      <c r="M106" s="137">
        <f t="shared" si="7"/>
        <v>76245</v>
      </c>
      <c r="N106" s="137">
        <v>182417</v>
      </c>
      <c r="O106" s="108">
        <f t="shared" si="8"/>
        <v>258662</v>
      </c>
      <c r="P106" s="137">
        <v>17554</v>
      </c>
      <c r="Q106" s="108">
        <f t="shared" si="8"/>
        <v>276216</v>
      </c>
      <c r="R106" s="108">
        <v>158333</v>
      </c>
      <c r="S106" s="119">
        <f t="shared" si="9"/>
        <v>195.08358648452202</v>
      </c>
      <c r="T106" s="119"/>
      <c r="U106" s="119"/>
      <c r="V106" s="119"/>
      <c r="X106" s="214" t="s">
        <v>549</v>
      </c>
      <c r="Y106" s="96" t="s">
        <v>449</v>
      </c>
      <c r="Z106" s="108">
        <v>145487</v>
      </c>
      <c r="AA106" s="117">
        <v>359181</v>
      </c>
      <c r="AB106" s="112">
        <v>446701</v>
      </c>
      <c r="AC106" s="137">
        <v>547738</v>
      </c>
      <c r="AD106" s="137">
        <v>140893</v>
      </c>
      <c r="AE106" s="137">
        <v>288396.99999999994</v>
      </c>
      <c r="AF106" s="137">
        <v>448051</v>
      </c>
      <c r="AG106" s="137">
        <v>608125.00000000012</v>
      </c>
      <c r="AH106" s="137">
        <v>132262</v>
      </c>
      <c r="AI106" s="137">
        <v>148518</v>
      </c>
      <c r="AJ106" s="137">
        <f t="shared" si="10"/>
        <v>280780</v>
      </c>
      <c r="AK106" s="137">
        <v>140552.99999999997</v>
      </c>
      <c r="AL106" s="108">
        <f t="shared" si="11"/>
        <v>421333</v>
      </c>
      <c r="AM106" s="137">
        <v>155437</v>
      </c>
      <c r="AN106" s="108">
        <f t="shared" si="12"/>
        <v>576770</v>
      </c>
      <c r="AO106" s="108">
        <v>187035</v>
      </c>
      <c r="AP106" s="119">
        <f t="shared" si="13"/>
        <v>41.41249943294369</v>
      </c>
      <c r="AQ106" s="119"/>
      <c r="AR106" s="119"/>
      <c r="AS106" s="119"/>
    </row>
    <row r="107" spans="1:45" ht="16.5" customHeight="1">
      <c r="A107" s="214" t="s">
        <v>550</v>
      </c>
      <c r="B107" s="96" t="s">
        <v>450</v>
      </c>
      <c r="C107" s="108">
        <v>845815</v>
      </c>
      <c r="D107" s="108">
        <v>1692585</v>
      </c>
      <c r="E107" s="117">
        <v>2284563</v>
      </c>
      <c r="F107" s="117">
        <v>3075463.0000000005</v>
      </c>
      <c r="G107" s="117">
        <v>848654</v>
      </c>
      <c r="H107" s="117">
        <v>1394537</v>
      </c>
      <c r="I107" s="117">
        <v>1880737</v>
      </c>
      <c r="J107" s="117">
        <v>2607166.9999999977</v>
      </c>
      <c r="K107" s="117">
        <v>747059.00000000023</v>
      </c>
      <c r="L107" s="117">
        <v>750311.99999999988</v>
      </c>
      <c r="M107" s="117">
        <f t="shared" si="7"/>
        <v>1497371</v>
      </c>
      <c r="N107" s="117">
        <v>891868.99999999988</v>
      </c>
      <c r="O107" s="108">
        <f t="shared" si="8"/>
        <v>2389240</v>
      </c>
      <c r="P107" s="117">
        <v>724326</v>
      </c>
      <c r="Q107" s="108">
        <f t="shared" si="8"/>
        <v>3113566</v>
      </c>
      <c r="R107" s="108">
        <v>1074936</v>
      </c>
      <c r="S107" s="119">
        <f t="shared" si="9"/>
        <v>43.889036876605417</v>
      </c>
      <c r="T107" s="119"/>
      <c r="U107" s="119"/>
      <c r="V107" s="119"/>
      <c r="X107" s="214" t="s">
        <v>550</v>
      </c>
      <c r="Y107" s="96" t="s">
        <v>450</v>
      </c>
      <c r="Z107" s="108">
        <v>159098</v>
      </c>
      <c r="AA107" s="117">
        <v>279138</v>
      </c>
      <c r="AB107" s="112">
        <v>551302</v>
      </c>
      <c r="AC107" s="117">
        <v>868330.00000000035</v>
      </c>
      <c r="AD107" s="117">
        <v>173778</v>
      </c>
      <c r="AE107" s="117">
        <v>338964.00000000017</v>
      </c>
      <c r="AF107" s="117">
        <v>587576</v>
      </c>
      <c r="AG107" s="117">
        <v>921135</v>
      </c>
      <c r="AH107" s="117">
        <v>302746</v>
      </c>
      <c r="AI107" s="117">
        <v>259928</v>
      </c>
      <c r="AJ107" s="117">
        <f t="shared" si="10"/>
        <v>562674</v>
      </c>
      <c r="AK107" s="117">
        <v>399306.99999999994</v>
      </c>
      <c r="AL107" s="108">
        <f t="shared" si="11"/>
        <v>961981</v>
      </c>
      <c r="AM107" s="117">
        <v>208667</v>
      </c>
      <c r="AN107" s="108">
        <f t="shared" si="12"/>
        <v>1170648</v>
      </c>
      <c r="AO107" s="108">
        <v>227151</v>
      </c>
      <c r="AP107" s="119">
        <f t="shared" si="13"/>
        <v>-24.969776644447819</v>
      </c>
      <c r="AQ107" s="119"/>
      <c r="AR107" s="119"/>
      <c r="AS107" s="119"/>
    </row>
    <row r="108" spans="1:45" ht="16.5" customHeight="1">
      <c r="A108" s="214" t="s">
        <v>551</v>
      </c>
      <c r="B108" s="96" t="s">
        <v>451</v>
      </c>
      <c r="C108" s="108">
        <v>2023451</v>
      </c>
      <c r="D108" s="108">
        <v>3953553</v>
      </c>
      <c r="E108" s="117">
        <v>5281910</v>
      </c>
      <c r="F108" s="117">
        <v>6884961.9999999916</v>
      </c>
      <c r="G108" s="117">
        <v>1849269</v>
      </c>
      <c r="H108" s="117">
        <v>3120670.9999999981</v>
      </c>
      <c r="I108" s="117">
        <v>5105741</v>
      </c>
      <c r="J108" s="117">
        <v>6712058.9999999925</v>
      </c>
      <c r="K108" s="117">
        <v>2562763.9999999995</v>
      </c>
      <c r="L108" s="117">
        <v>1864447.0000000005</v>
      </c>
      <c r="M108" s="117">
        <f t="shared" si="7"/>
        <v>4427211</v>
      </c>
      <c r="N108" s="117">
        <v>1401076.0000000005</v>
      </c>
      <c r="O108" s="108">
        <f t="shared" si="8"/>
        <v>5828287</v>
      </c>
      <c r="P108" s="117">
        <v>2126508.0000000005</v>
      </c>
      <c r="Q108" s="108">
        <f t="shared" si="8"/>
        <v>7954795</v>
      </c>
      <c r="R108" s="108">
        <v>744029</v>
      </c>
      <c r="S108" s="119">
        <f t="shared" si="9"/>
        <v>-70.967712984886631</v>
      </c>
      <c r="T108" s="119"/>
      <c r="U108" s="119"/>
      <c r="V108" s="119"/>
      <c r="X108" s="214" t="s">
        <v>551</v>
      </c>
      <c r="Y108" s="96" t="s">
        <v>451</v>
      </c>
      <c r="Z108" s="108">
        <v>840678</v>
      </c>
      <c r="AA108" s="117">
        <v>1534837</v>
      </c>
      <c r="AB108" s="112">
        <v>1743443</v>
      </c>
      <c r="AC108" s="117">
        <v>1934453.9999999991</v>
      </c>
      <c r="AD108" s="117">
        <v>407118</v>
      </c>
      <c r="AE108" s="117">
        <v>728369</v>
      </c>
      <c r="AF108" s="117">
        <v>923123.99999999977</v>
      </c>
      <c r="AG108" s="117">
        <v>1320595</v>
      </c>
      <c r="AH108" s="117">
        <v>533691.00000000012</v>
      </c>
      <c r="AI108" s="117">
        <v>430700.00000000006</v>
      </c>
      <c r="AJ108" s="117">
        <f t="shared" si="10"/>
        <v>964391.00000000023</v>
      </c>
      <c r="AK108" s="117">
        <v>204829</v>
      </c>
      <c r="AL108" s="108">
        <f t="shared" si="11"/>
        <v>1169220.0000000002</v>
      </c>
      <c r="AM108" s="117">
        <v>300149</v>
      </c>
      <c r="AN108" s="108">
        <f t="shared" si="12"/>
        <v>1469369.0000000002</v>
      </c>
      <c r="AO108" s="108">
        <v>146269</v>
      </c>
      <c r="AP108" s="119">
        <f t="shared" si="13"/>
        <v>-72.592942358031152</v>
      </c>
      <c r="AQ108" s="119"/>
      <c r="AR108" s="119"/>
      <c r="AS108" s="119"/>
    </row>
    <row r="109" spans="1:45" ht="16.5" customHeight="1">
      <c r="A109" s="214" t="s">
        <v>552</v>
      </c>
      <c r="B109" s="96" t="s">
        <v>452</v>
      </c>
      <c r="C109" s="108">
        <v>3313767</v>
      </c>
      <c r="D109" s="108">
        <v>7194754</v>
      </c>
      <c r="E109" s="117">
        <v>11164538</v>
      </c>
      <c r="F109" s="117">
        <v>15092622.000000015</v>
      </c>
      <c r="G109" s="117">
        <v>4483851</v>
      </c>
      <c r="H109" s="117">
        <v>8506039</v>
      </c>
      <c r="I109" s="117">
        <v>11713287</v>
      </c>
      <c r="J109" s="117">
        <v>15332010.999999993</v>
      </c>
      <c r="K109" s="117">
        <v>3918780.0000000014</v>
      </c>
      <c r="L109" s="117">
        <v>4489055.9999999991</v>
      </c>
      <c r="M109" s="117">
        <f t="shared" si="7"/>
        <v>8407836</v>
      </c>
      <c r="N109" s="117">
        <v>4006230.0000000009</v>
      </c>
      <c r="O109" s="108">
        <f t="shared" si="8"/>
        <v>12414066</v>
      </c>
      <c r="P109" s="117">
        <v>3899062</v>
      </c>
      <c r="Q109" s="108">
        <f t="shared" si="8"/>
        <v>16313128</v>
      </c>
      <c r="R109" s="108">
        <v>4027542</v>
      </c>
      <c r="S109" s="119">
        <f t="shared" si="9"/>
        <v>2.7754045902040616</v>
      </c>
      <c r="T109" s="119"/>
      <c r="U109" s="119"/>
      <c r="V109" s="119"/>
      <c r="X109" s="214" t="s">
        <v>552</v>
      </c>
      <c r="Y109" s="96" t="s">
        <v>452</v>
      </c>
      <c r="Z109" s="108">
        <v>10232055</v>
      </c>
      <c r="AA109" s="117">
        <v>17229822</v>
      </c>
      <c r="AB109" s="112">
        <v>22994183</v>
      </c>
      <c r="AC109" s="117">
        <v>28329877.999999989</v>
      </c>
      <c r="AD109" s="117">
        <v>4758333</v>
      </c>
      <c r="AE109" s="117">
        <v>9134929.0000000075</v>
      </c>
      <c r="AF109" s="117">
        <v>14027670.000000004</v>
      </c>
      <c r="AG109" s="117">
        <v>18943305.99999997</v>
      </c>
      <c r="AH109" s="117">
        <v>3344396.0000000005</v>
      </c>
      <c r="AI109" s="117">
        <v>3384020.9999999986</v>
      </c>
      <c r="AJ109" s="117">
        <f t="shared" si="10"/>
        <v>6728416.9999999991</v>
      </c>
      <c r="AK109" s="117">
        <v>3685102</v>
      </c>
      <c r="AL109" s="108">
        <f t="shared" si="11"/>
        <v>10413519</v>
      </c>
      <c r="AM109" s="117">
        <v>3523554</v>
      </c>
      <c r="AN109" s="108">
        <f t="shared" si="12"/>
        <v>13937073</v>
      </c>
      <c r="AO109" s="108">
        <v>3139459</v>
      </c>
      <c r="AP109" s="119">
        <f t="shared" si="13"/>
        <v>-6.1277731464814735</v>
      </c>
      <c r="AQ109" s="119"/>
      <c r="AR109" s="119"/>
      <c r="AS109" s="119"/>
    </row>
    <row r="110" spans="1:45" ht="16.5" customHeight="1">
      <c r="A110" s="214" t="s">
        <v>553</v>
      </c>
      <c r="B110" s="96" t="s">
        <v>453</v>
      </c>
      <c r="C110" s="108">
        <v>3890915</v>
      </c>
      <c r="D110" s="108">
        <v>10639767</v>
      </c>
      <c r="E110" s="117">
        <v>17007913</v>
      </c>
      <c r="F110" s="117">
        <v>21439622.000000011</v>
      </c>
      <c r="G110" s="117">
        <v>3401834</v>
      </c>
      <c r="H110" s="117">
        <v>7396348.0000000056</v>
      </c>
      <c r="I110" s="117">
        <v>13811575</v>
      </c>
      <c r="J110" s="117">
        <v>18355966.999999981</v>
      </c>
      <c r="K110" s="117">
        <v>3267619.0000000005</v>
      </c>
      <c r="L110" s="117">
        <v>4415725.9999999991</v>
      </c>
      <c r="M110" s="117">
        <f t="shared" si="7"/>
        <v>7683345</v>
      </c>
      <c r="N110" s="117">
        <v>7188518.0000000047</v>
      </c>
      <c r="O110" s="108">
        <f t="shared" si="8"/>
        <v>14871863.000000004</v>
      </c>
      <c r="P110" s="117">
        <v>4352402.0000000019</v>
      </c>
      <c r="Q110" s="108">
        <f t="shared" si="8"/>
        <v>19224265.000000007</v>
      </c>
      <c r="R110" s="108">
        <v>2114926</v>
      </c>
      <c r="S110" s="119">
        <f t="shared" si="9"/>
        <v>-35.276236305395472</v>
      </c>
      <c r="T110" s="119"/>
      <c r="U110" s="119"/>
      <c r="V110" s="119"/>
      <c r="X110" s="214" t="s">
        <v>553</v>
      </c>
      <c r="Y110" s="96" t="s">
        <v>453</v>
      </c>
      <c r="Z110" s="108">
        <v>1888471</v>
      </c>
      <c r="AA110" s="117">
        <v>4862483</v>
      </c>
      <c r="AB110" s="112">
        <v>7712945</v>
      </c>
      <c r="AC110" s="117">
        <v>10613717.000000015</v>
      </c>
      <c r="AD110" s="117">
        <v>2066067</v>
      </c>
      <c r="AE110" s="117">
        <v>4468003.0000000028</v>
      </c>
      <c r="AF110" s="117">
        <v>6874563.9999999981</v>
      </c>
      <c r="AG110" s="117">
        <v>10011608.999999987</v>
      </c>
      <c r="AH110" s="117">
        <v>2460411.0000000009</v>
      </c>
      <c r="AI110" s="117">
        <v>2590597</v>
      </c>
      <c r="AJ110" s="117">
        <f t="shared" si="10"/>
        <v>5051008.0000000009</v>
      </c>
      <c r="AK110" s="117">
        <v>3646919.9999999981</v>
      </c>
      <c r="AL110" s="108">
        <f t="shared" si="11"/>
        <v>8697928</v>
      </c>
      <c r="AM110" s="117">
        <v>3138682.0000000051</v>
      </c>
      <c r="AN110" s="108">
        <f t="shared" si="12"/>
        <v>11836610.000000006</v>
      </c>
      <c r="AO110" s="108">
        <v>2753300</v>
      </c>
      <c r="AP110" s="119">
        <f t="shared" si="13"/>
        <v>11.904068060173628</v>
      </c>
      <c r="AQ110" s="119"/>
      <c r="AR110" s="119"/>
      <c r="AS110" s="119"/>
    </row>
    <row r="111" spans="1:45" ht="16.5" customHeight="1">
      <c r="A111" s="215">
        <v>351</v>
      </c>
      <c r="B111" s="213" t="s">
        <v>573</v>
      </c>
      <c r="C111" s="108"/>
      <c r="D111" s="108"/>
      <c r="E111" s="117"/>
      <c r="F111" s="117"/>
      <c r="G111" s="117"/>
      <c r="H111" s="117"/>
      <c r="I111" s="117"/>
      <c r="J111" s="117"/>
      <c r="K111" s="117"/>
      <c r="L111" s="117"/>
      <c r="M111" s="117" t="str">
        <f t="shared" si="7"/>
        <v/>
      </c>
      <c r="N111" s="117"/>
      <c r="O111" s="108" t="str">
        <f t="shared" si="8"/>
        <v xml:space="preserve"> </v>
      </c>
      <c r="P111" s="117"/>
      <c r="Q111" s="108" t="str">
        <f t="shared" si="8"/>
        <v xml:space="preserve"> </v>
      </c>
      <c r="R111" s="108"/>
      <c r="S111" s="119" t="str">
        <f t="shared" si="9"/>
        <v xml:space="preserve"> </v>
      </c>
      <c r="T111" s="119"/>
      <c r="U111" s="119"/>
      <c r="V111" s="119"/>
      <c r="X111" s="215">
        <v>351</v>
      </c>
      <c r="Y111" s="213" t="s">
        <v>573</v>
      </c>
      <c r="Z111" s="108"/>
      <c r="AA111" s="117"/>
      <c r="AB111" s="112"/>
      <c r="AC111" s="117"/>
      <c r="AD111" s="117"/>
      <c r="AE111" s="117"/>
      <c r="AF111" s="117"/>
      <c r="AG111" s="117"/>
      <c r="AH111" s="117"/>
      <c r="AI111" s="117"/>
      <c r="AJ111" s="117" t="str">
        <f t="shared" si="10"/>
        <v/>
      </c>
      <c r="AK111" s="117"/>
      <c r="AL111" s="108" t="str">
        <f t="shared" si="11"/>
        <v xml:space="preserve"> </v>
      </c>
      <c r="AM111" s="117"/>
      <c r="AN111" s="108" t="str">
        <f t="shared" si="12"/>
        <v xml:space="preserve"> </v>
      </c>
      <c r="AO111" s="108"/>
      <c r="AP111" s="119" t="str">
        <f t="shared" si="13"/>
        <v xml:space="preserve"> </v>
      </c>
      <c r="AQ111" s="119"/>
      <c r="AR111" s="119"/>
      <c r="AS111" s="119"/>
    </row>
    <row r="112" spans="1:45" ht="16.5" customHeight="1">
      <c r="A112" s="215">
        <v>352</v>
      </c>
      <c r="B112" s="213" t="s">
        <v>454</v>
      </c>
      <c r="C112" s="108"/>
      <c r="D112" s="108"/>
      <c r="E112" s="117"/>
      <c r="F112" s="117"/>
      <c r="G112" s="117"/>
      <c r="H112" s="117"/>
      <c r="I112" s="117"/>
      <c r="J112" s="117"/>
      <c r="K112" s="117"/>
      <c r="L112" s="117"/>
      <c r="M112" s="117" t="str">
        <f t="shared" si="7"/>
        <v/>
      </c>
      <c r="N112" s="117"/>
      <c r="O112" s="108" t="str">
        <f t="shared" si="8"/>
        <v xml:space="preserve"> </v>
      </c>
      <c r="P112" s="117"/>
      <c r="Q112" s="108" t="str">
        <f t="shared" si="8"/>
        <v xml:space="preserve"> </v>
      </c>
      <c r="R112" s="108"/>
      <c r="S112" s="119" t="str">
        <f t="shared" si="9"/>
        <v xml:space="preserve"> </v>
      </c>
      <c r="T112" s="119"/>
      <c r="U112" s="119"/>
      <c r="V112" s="119"/>
      <c r="X112" s="215">
        <v>352</v>
      </c>
      <c r="Y112" s="213" t="s">
        <v>454</v>
      </c>
      <c r="Z112" s="108"/>
      <c r="AA112" s="117"/>
      <c r="AB112" s="112"/>
      <c r="AC112" s="117"/>
      <c r="AD112" s="117"/>
      <c r="AE112" s="117"/>
      <c r="AF112" s="117"/>
      <c r="AG112" s="117"/>
      <c r="AH112" s="117"/>
      <c r="AI112" s="117"/>
      <c r="AJ112" s="117" t="str">
        <f t="shared" si="10"/>
        <v/>
      </c>
      <c r="AK112" s="117"/>
      <c r="AL112" s="108" t="str">
        <f t="shared" si="11"/>
        <v xml:space="preserve"> </v>
      </c>
      <c r="AM112" s="117"/>
      <c r="AN112" s="108" t="str">
        <f t="shared" si="12"/>
        <v xml:space="preserve"> </v>
      </c>
      <c r="AO112" s="108"/>
      <c r="AP112" s="119" t="str">
        <f t="shared" si="13"/>
        <v xml:space="preserve"> </v>
      </c>
      <c r="AQ112" s="119"/>
      <c r="AR112" s="119"/>
      <c r="AS112" s="119"/>
    </row>
    <row r="113" spans="1:45" ht="16.5" customHeight="1">
      <c r="A113" s="215">
        <v>370</v>
      </c>
      <c r="B113" s="213" t="s">
        <v>574</v>
      </c>
      <c r="C113" s="108"/>
      <c r="D113" s="108"/>
      <c r="E113" s="117"/>
      <c r="F113" s="117"/>
      <c r="G113" s="117"/>
      <c r="H113" s="117"/>
      <c r="I113" s="117"/>
      <c r="J113" s="117"/>
      <c r="K113" s="117"/>
      <c r="L113" s="117"/>
      <c r="M113" s="117" t="str">
        <f t="shared" si="7"/>
        <v/>
      </c>
      <c r="N113" s="117"/>
      <c r="O113" s="108" t="str">
        <f t="shared" si="8"/>
        <v xml:space="preserve"> </v>
      </c>
      <c r="P113" s="117"/>
      <c r="Q113" s="108" t="str">
        <f t="shared" si="8"/>
        <v xml:space="preserve"> </v>
      </c>
      <c r="R113" s="108"/>
      <c r="S113" s="119" t="str">
        <f t="shared" si="9"/>
        <v xml:space="preserve"> </v>
      </c>
      <c r="T113" s="119"/>
      <c r="U113" s="119"/>
      <c r="V113" s="119"/>
      <c r="X113" s="215">
        <v>370</v>
      </c>
      <c r="Y113" s="213" t="s">
        <v>574</v>
      </c>
      <c r="Z113" s="108"/>
      <c r="AA113" s="117"/>
      <c r="AB113" s="112"/>
      <c r="AC113" s="117"/>
      <c r="AD113" s="117"/>
      <c r="AE113" s="117"/>
      <c r="AF113" s="117"/>
      <c r="AG113" s="117"/>
      <c r="AH113" s="117"/>
      <c r="AI113" s="117"/>
      <c r="AJ113" s="117" t="str">
        <f t="shared" si="10"/>
        <v/>
      </c>
      <c r="AK113" s="117"/>
      <c r="AL113" s="108" t="str">
        <f t="shared" si="11"/>
        <v xml:space="preserve"> </v>
      </c>
      <c r="AM113" s="117"/>
      <c r="AN113" s="108" t="str">
        <f t="shared" si="12"/>
        <v xml:space="preserve"> </v>
      </c>
      <c r="AO113" s="108"/>
      <c r="AP113" s="119" t="str">
        <f t="shared" si="13"/>
        <v xml:space="preserve"> </v>
      </c>
      <c r="AQ113" s="119"/>
      <c r="AR113" s="119"/>
      <c r="AS113" s="119"/>
    </row>
    <row r="114" spans="1:45" ht="16.5" customHeight="1">
      <c r="A114" s="215">
        <v>381</v>
      </c>
      <c r="B114" s="213" t="s">
        <v>455</v>
      </c>
      <c r="C114" s="108">
        <v>12816846</v>
      </c>
      <c r="D114" s="108">
        <v>24796817</v>
      </c>
      <c r="E114" s="117">
        <v>39859794</v>
      </c>
      <c r="F114" s="117">
        <v>50980335.000000037</v>
      </c>
      <c r="G114" s="117">
        <v>16378314</v>
      </c>
      <c r="H114" s="117">
        <v>32789708.000000007</v>
      </c>
      <c r="I114" s="117">
        <v>47647945.000000007</v>
      </c>
      <c r="J114" s="117">
        <v>62892437.999999978</v>
      </c>
      <c r="K114" s="117">
        <v>12411479</v>
      </c>
      <c r="L114" s="117">
        <v>14561840.000000002</v>
      </c>
      <c r="M114" s="117">
        <f t="shared" si="7"/>
        <v>26973319</v>
      </c>
      <c r="N114" s="117">
        <v>14293366.999999998</v>
      </c>
      <c r="O114" s="108">
        <f t="shared" si="8"/>
        <v>41266686</v>
      </c>
      <c r="P114" s="117">
        <v>12585888</v>
      </c>
      <c r="Q114" s="108">
        <f t="shared" si="8"/>
        <v>53852574</v>
      </c>
      <c r="R114" s="108">
        <v>8963691</v>
      </c>
      <c r="S114" s="119">
        <f t="shared" si="9"/>
        <v>-27.779026174076435</v>
      </c>
      <c r="T114" s="119"/>
      <c r="U114" s="119"/>
      <c r="V114" s="119"/>
      <c r="X114" s="215">
        <v>381</v>
      </c>
      <c r="Y114" s="213" t="s">
        <v>455</v>
      </c>
      <c r="Z114" s="108">
        <v>8269137</v>
      </c>
      <c r="AA114" s="117">
        <v>12132662</v>
      </c>
      <c r="AB114" s="112">
        <v>17160931</v>
      </c>
      <c r="AC114" s="117">
        <v>23171621.000000004</v>
      </c>
      <c r="AD114" s="117">
        <v>4682459</v>
      </c>
      <c r="AE114" s="117">
        <v>11852252.999999998</v>
      </c>
      <c r="AF114" s="117">
        <v>18446781.000000004</v>
      </c>
      <c r="AG114" s="117">
        <v>24977808.999999989</v>
      </c>
      <c r="AH114" s="117">
        <v>6325977</v>
      </c>
      <c r="AI114" s="117">
        <v>8349390</v>
      </c>
      <c r="AJ114" s="117">
        <f t="shared" si="10"/>
        <v>14675367</v>
      </c>
      <c r="AK114" s="117">
        <v>5715220</v>
      </c>
      <c r="AL114" s="108">
        <f t="shared" si="11"/>
        <v>20390587</v>
      </c>
      <c r="AM114" s="117">
        <v>7551077.0000000009</v>
      </c>
      <c r="AN114" s="108">
        <f t="shared" si="12"/>
        <v>27941664</v>
      </c>
      <c r="AO114" s="108">
        <v>6782987</v>
      </c>
      <c r="AP114" s="119">
        <f t="shared" si="13"/>
        <v>7.2243386278514805</v>
      </c>
      <c r="AQ114" s="119"/>
      <c r="AR114" s="119"/>
      <c r="AS114" s="119"/>
    </row>
    <row r="115" spans="1:45" ht="16.5" customHeight="1">
      <c r="A115" s="215">
        <v>382</v>
      </c>
      <c r="B115" s="213" t="s">
        <v>456</v>
      </c>
      <c r="C115" s="108">
        <v>0</v>
      </c>
      <c r="D115" s="108">
        <v>0</v>
      </c>
      <c r="E115" s="117">
        <v>0</v>
      </c>
      <c r="F115" s="117"/>
      <c r="G115" s="117" t="s">
        <v>338</v>
      </c>
      <c r="H115" s="117"/>
      <c r="I115" s="117">
        <v>0</v>
      </c>
      <c r="J115" s="117"/>
      <c r="K115" s="117"/>
      <c r="L115" s="117"/>
      <c r="M115" s="117" t="str">
        <f t="shared" si="7"/>
        <v/>
      </c>
      <c r="N115" s="117"/>
      <c r="O115" s="108" t="str">
        <f t="shared" si="8"/>
        <v xml:space="preserve"> </v>
      </c>
      <c r="P115" s="117"/>
      <c r="Q115" s="108" t="str">
        <f t="shared" si="8"/>
        <v xml:space="preserve"> </v>
      </c>
      <c r="R115" s="108"/>
      <c r="S115" s="119" t="str">
        <f t="shared" si="9"/>
        <v xml:space="preserve"> </v>
      </c>
      <c r="T115" s="119"/>
      <c r="U115" s="119"/>
      <c r="V115" s="119"/>
      <c r="X115" s="215">
        <v>382</v>
      </c>
      <c r="Y115" s="213" t="s">
        <v>456</v>
      </c>
      <c r="Z115" s="108">
        <v>0</v>
      </c>
      <c r="AA115" s="117">
        <v>0</v>
      </c>
      <c r="AB115" s="112">
        <v>1854</v>
      </c>
      <c r="AC115" s="117">
        <v>1854</v>
      </c>
      <c r="AD115" s="117" t="s">
        <v>338</v>
      </c>
      <c r="AE115" s="117">
        <v>2500</v>
      </c>
      <c r="AF115" s="117">
        <v>2500</v>
      </c>
      <c r="AG115" s="117">
        <v>2500</v>
      </c>
      <c r="AH115" s="117"/>
      <c r="AI115" s="117"/>
      <c r="AJ115" s="117" t="str">
        <f t="shared" si="10"/>
        <v/>
      </c>
      <c r="AK115" s="117"/>
      <c r="AL115" s="108" t="str">
        <f t="shared" si="11"/>
        <v xml:space="preserve"> </v>
      </c>
      <c r="AM115" s="117"/>
      <c r="AN115" s="108" t="str">
        <f t="shared" si="12"/>
        <v xml:space="preserve"> </v>
      </c>
      <c r="AO115" s="108"/>
      <c r="AP115" s="119" t="str">
        <f t="shared" si="13"/>
        <v xml:space="preserve"> </v>
      </c>
      <c r="AQ115" s="119"/>
      <c r="AR115" s="119"/>
      <c r="AS115" s="119"/>
    </row>
    <row r="116" spans="1:45" ht="16.5" customHeight="1">
      <c r="A116" s="215">
        <v>383</v>
      </c>
      <c r="B116" s="216" t="s">
        <v>575</v>
      </c>
      <c r="C116" s="108"/>
      <c r="D116" s="108"/>
      <c r="E116" s="117"/>
      <c r="F116" s="117"/>
      <c r="G116" s="117"/>
      <c r="H116" s="117"/>
      <c r="I116" s="117"/>
      <c r="J116" s="117"/>
      <c r="K116" s="117"/>
      <c r="L116" s="117"/>
      <c r="M116" s="117" t="str">
        <f t="shared" si="7"/>
        <v/>
      </c>
      <c r="N116" s="117"/>
      <c r="O116" s="108" t="str">
        <f t="shared" si="8"/>
        <v xml:space="preserve"> </v>
      </c>
      <c r="P116" s="117"/>
      <c r="Q116" s="108" t="str">
        <f t="shared" si="8"/>
        <v xml:space="preserve"> </v>
      </c>
      <c r="R116" s="108"/>
      <c r="S116" s="119" t="str">
        <f t="shared" si="9"/>
        <v xml:space="preserve"> </v>
      </c>
      <c r="T116" s="119"/>
      <c r="U116" s="119"/>
      <c r="V116" s="119"/>
      <c r="X116" s="215">
        <v>383</v>
      </c>
      <c r="Y116" s="216" t="s">
        <v>575</v>
      </c>
      <c r="Z116" s="108"/>
      <c r="AA116" s="117"/>
      <c r="AB116" s="112"/>
      <c r="AC116" s="117"/>
      <c r="AD116" s="117"/>
      <c r="AE116" s="117"/>
      <c r="AF116" s="117"/>
      <c r="AG116" s="117"/>
      <c r="AH116" s="117"/>
      <c r="AI116" s="117"/>
      <c r="AJ116" s="117" t="str">
        <f t="shared" si="10"/>
        <v/>
      </c>
      <c r="AK116" s="117"/>
      <c r="AL116" s="108" t="str">
        <f t="shared" si="11"/>
        <v xml:space="preserve"> </v>
      </c>
      <c r="AM116" s="117"/>
      <c r="AN116" s="108" t="str">
        <f t="shared" si="12"/>
        <v xml:space="preserve"> </v>
      </c>
      <c r="AO116" s="108"/>
      <c r="AP116" s="119" t="str">
        <f t="shared" si="13"/>
        <v xml:space="preserve"> </v>
      </c>
      <c r="AQ116" s="119"/>
      <c r="AR116" s="119"/>
      <c r="AS116" s="119"/>
    </row>
    <row r="117" spans="1:45" ht="16.5" customHeight="1">
      <c r="A117" s="215">
        <v>581</v>
      </c>
      <c r="B117" s="96" t="s">
        <v>457</v>
      </c>
      <c r="C117" s="108">
        <v>606087</v>
      </c>
      <c r="D117" s="108">
        <v>1158642</v>
      </c>
      <c r="E117" s="117">
        <v>1699279</v>
      </c>
      <c r="F117" s="117">
        <v>2104059</v>
      </c>
      <c r="G117" s="117">
        <v>335225</v>
      </c>
      <c r="H117" s="117">
        <v>958963.99999999965</v>
      </c>
      <c r="I117" s="117">
        <v>1251253.9999999998</v>
      </c>
      <c r="J117" s="117">
        <v>1805197.0000000016</v>
      </c>
      <c r="K117" s="117">
        <v>619087.00000000012</v>
      </c>
      <c r="L117" s="117">
        <v>273780.00000000006</v>
      </c>
      <c r="M117" s="117">
        <f t="shared" si="7"/>
        <v>892867.00000000023</v>
      </c>
      <c r="N117" s="117">
        <v>338499.00000000006</v>
      </c>
      <c r="O117" s="108">
        <f t="shared" si="8"/>
        <v>1231366.0000000002</v>
      </c>
      <c r="P117" s="117">
        <v>301250.99999999983</v>
      </c>
      <c r="Q117" s="108">
        <f t="shared" si="8"/>
        <v>1532617</v>
      </c>
      <c r="R117" s="108">
        <v>203709</v>
      </c>
      <c r="S117" s="119">
        <f t="shared" si="9"/>
        <v>-67.095254786483963</v>
      </c>
      <c r="T117" s="119"/>
      <c r="U117" s="119"/>
      <c r="V117" s="119"/>
      <c r="X117" s="215">
        <v>581</v>
      </c>
      <c r="Y117" s="96" t="s">
        <v>457</v>
      </c>
      <c r="Z117" s="108">
        <v>5247201</v>
      </c>
      <c r="AA117" s="117">
        <v>11462026</v>
      </c>
      <c r="AB117" s="112">
        <v>16591310</v>
      </c>
      <c r="AC117" s="117">
        <v>22726170.000000011</v>
      </c>
      <c r="AD117" s="117">
        <v>5440287</v>
      </c>
      <c r="AE117" s="117">
        <v>11197169.999999998</v>
      </c>
      <c r="AF117" s="117">
        <v>16008147</v>
      </c>
      <c r="AG117" s="117">
        <v>22249859.000000004</v>
      </c>
      <c r="AH117" s="117">
        <v>5338358</v>
      </c>
      <c r="AI117" s="117">
        <v>6062966.9999999991</v>
      </c>
      <c r="AJ117" s="117">
        <f t="shared" si="10"/>
        <v>11401325</v>
      </c>
      <c r="AK117" s="117">
        <v>9605379.0000000093</v>
      </c>
      <c r="AL117" s="108">
        <f t="shared" si="11"/>
        <v>21006704.000000007</v>
      </c>
      <c r="AM117" s="117">
        <v>11958461.000000006</v>
      </c>
      <c r="AN117" s="108">
        <f t="shared" si="12"/>
        <v>32965165.000000015</v>
      </c>
      <c r="AO117" s="108">
        <v>8754290</v>
      </c>
      <c r="AP117" s="119">
        <f t="shared" si="13"/>
        <v>63.988439891067628</v>
      </c>
      <c r="AQ117" s="119"/>
      <c r="AR117" s="119"/>
      <c r="AS117" s="119"/>
    </row>
    <row r="118" spans="1:45" ht="16.5" customHeight="1">
      <c r="A118" s="215">
        <v>582</v>
      </c>
      <c r="B118" s="96" t="s">
        <v>458</v>
      </c>
      <c r="C118" s="108">
        <v>870</v>
      </c>
      <c r="D118" s="108">
        <v>870</v>
      </c>
      <c r="E118" s="117">
        <v>1597</v>
      </c>
      <c r="F118" s="117">
        <v>1597</v>
      </c>
      <c r="G118" s="117">
        <v>4410</v>
      </c>
      <c r="H118" s="117">
        <v>6150</v>
      </c>
      <c r="I118" s="117">
        <v>10325</v>
      </c>
      <c r="J118" s="117">
        <v>10388</v>
      </c>
      <c r="K118" s="117"/>
      <c r="L118" s="117"/>
      <c r="M118" s="117" t="str">
        <f t="shared" si="7"/>
        <v/>
      </c>
      <c r="N118" s="117"/>
      <c r="O118" s="108" t="str">
        <f t="shared" si="8"/>
        <v xml:space="preserve"> </v>
      </c>
      <c r="P118" s="117">
        <v>1085</v>
      </c>
      <c r="Q118" s="108">
        <f t="shared" si="8"/>
        <v>1085</v>
      </c>
      <c r="R118" s="108">
        <v>1660</v>
      </c>
      <c r="S118" s="119" t="str">
        <f t="shared" si="9"/>
        <v xml:space="preserve"> </v>
      </c>
      <c r="T118" s="119"/>
      <c r="U118" s="119"/>
      <c r="V118" s="119"/>
      <c r="X118" s="215">
        <v>582</v>
      </c>
      <c r="Y118" s="96" t="s">
        <v>458</v>
      </c>
      <c r="Z118" s="108">
        <v>0</v>
      </c>
      <c r="AA118" s="117">
        <v>0</v>
      </c>
      <c r="AB118" s="112">
        <v>0</v>
      </c>
      <c r="AC118" s="117"/>
      <c r="AD118" s="117" t="s">
        <v>338</v>
      </c>
      <c r="AE118" s="117"/>
      <c r="AF118" s="117">
        <v>0</v>
      </c>
      <c r="AG118" s="117"/>
      <c r="AH118" s="117"/>
      <c r="AI118" s="117"/>
      <c r="AJ118" s="117" t="str">
        <f t="shared" si="10"/>
        <v/>
      </c>
      <c r="AK118" s="117">
        <v>205</v>
      </c>
      <c r="AL118" s="108">
        <f t="shared" si="11"/>
        <v>205</v>
      </c>
      <c r="AM118" s="117"/>
      <c r="AN118" s="108">
        <f t="shared" si="12"/>
        <v>205</v>
      </c>
      <c r="AO118" s="108">
        <v>29</v>
      </c>
      <c r="AP118" s="119" t="str">
        <f t="shared" si="13"/>
        <v xml:space="preserve"> </v>
      </c>
      <c r="AQ118" s="119"/>
      <c r="AR118" s="119"/>
      <c r="AS118" s="119"/>
    </row>
    <row r="119" spans="1:45" ht="16.5" customHeight="1">
      <c r="A119" s="215">
        <v>591</v>
      </c>
      <c r="B119" s="96" t="s">
        <v>459</v>
      </c>
      <c r="C119" s="108">
        <v>47184</v>
      </c>
      <c r="D119" s="108">
        <v>140488</v>
      </c>
      <c r="E119" s="117">
        <v>202509</v>
      </c>
      <c r="F119" s="117">
        <v>285912.00000000006</v>
      </c>
      <c r="G119" s="117">
        <v>57372</v>
      </c>
      <c r="H119" s="117">
        <v>90580.999999999971</v>
      </c>
      <c r="I119" s="117">
        <v>415991</v>
      </c>
      <c r="J119" s="117">
        <v>529417.99999999988</v>
      </c>
      <c r="K119" s="117">
        <v>62713.000000000015</v>
      </c>
      <c r="L119" s="117">
        <v>62447</v>
      </c>
      <c r="M119" s="117">
        <f t="shared" si="7"/>
        <v>125160.00000000001</v>
      </c>
      <c r="N119" s="117">
        <v>129116.00000000003</v>
      </c>
      <c r="O119" s="108">
        <f t="shared" si="8"/>
        <v>254276.00000000006</v>
      </c>
      <c r="P119" s="117">
        <v>60166.000000000007</v>
      </c>
      <c r="Q119" s="108">
        <f t="shared" si="8"/>
        <v>314442.00000000006</v>
      </c>
      <c r="R119" s="108">
        <v>29439</v>
      </c>
      <c r="S119" s="119">
        <f t="shared" si="9"/>
        <v>-53.057579768150156</v>
      </c>
      <c r="T119" s="119"/>
      <c r="U119" s="119"/>
      <c r="V119" s="119"/>
      <c r="X119" s="215">
        <v>591</v>
      </c>
      <c r="Y119" s="96" t="s">
        <v>459</v>
      </c>
      <c r="Z119" s="108">
        <v>19953</v>
      </c>
      <c r="AA119" s="117">
        <v>53544</v>
      </c>
      <c r="AB119" s="112">
        <v>71960</v>
      </c>
      <c r="AC119" s="117">
        <v>143091.00000000003</v>
      </c>
      <c r="AD119" s="117">
        <v>64397</v>
      </c>
      <c r="AE119" s="117">
        <v>100989.99999999999</v>
      </c>
      <c r="AF119" s="117">
        <v>131770</v>
      </c>
      <c r="AG119" s="117">
        <v>189397.00000000006</v>
      </c>
      <c r="AH119" s="117">
        <v>39618</v>
      </c>
      <c r="AI119" s="117">
        <v>57257.999999999993</v>
      </c>
      <c r="AJ119" s="117">
        <f t="shared" si="10"/>
        <v>96876</v>
      </c>
      <c r="AK119" s="117">
        <v>108744</v>
      </c>
      <c r="AL119" s="108">
        <f t="shared" si="11"/>
        <v>205620</v>
      </c>
      <c r="AM119" s="117">
        <v>28202</v>
      </c>
      <c r="AN119" s="108">
        <f t="shared" si="12"/>
        <v>233822</v>
      </c>
      <c r="AO119" s="108">
        <v>15676</v>
      </c>
      <c r="AP119" s="119">
        <f t="shared" si="13"/>
        <v>-60.432126811045485</v>
      </c>
      <c r="AQ119" s="119"/>
      <c r="AR119" s="119"/>
      <c r="AS119" s="119"/>
    </row>
    <row r="120" spans="1:45" ht="16.5" customHeight="1">
      <c r="A120" s="215">
        <v>592</v>
      </c>
      <c r="B120" s="96" t="s">
        <v>460</v>
      </c>
      <c r="C120" s="108">
        <v>14481</v>
      </c>
      <c r="D120" s="108">
        <v>43501</v>
      </c>
      <c r="E120" s="117">
        <v>55012</v>
      </c>
      <c r="F120" s="117">
        <v>76180.000000000015</v>
      </c>
      <c r="G120" s="117">
        <v>54960</v>
      </c>
      <c r="H120" s="117">
        <v>81586</v>
      </c>
      <c r="I120" s="117">
        <v>117490</v>
      </c>
      <c r="J120" s="117">
        <v>129498.00000000003</v>
      </c>
      <c r="K120" s="117">
        <v>30104.000000000004</v>
      </c>
      <c r="L120" s="117">
        <v>9693</v>
      </c>
      <c r="M120" s="117">
        <f t="shared" si="7"/>
        <v>39797</v>
      </c>
      <c r="N120" s="117">
        <v>36431</v>
      </c>
      <c r="O120" s="108">
        <f t="shared" si="8"/>
        <v>76228</v>
      </c>
      <c r="P120" s="117">
        <v>23747.000000000004</v>
      </c>
      <c r="Q120" s="108">
        <f t="shared" si="8"/>
        <v>99975</v>
      </c>
      <c r="R120" s="108">
        <v>157566</v>
      </c>
      <c r="S120" s="119">
        <f t="shared" si="9"/>
        <v>423.40552750465054</v>
      </c>
      <c r="T120" s="119"/>
      <c r="U120" s="119"/>
      <c r="V120" s="119"/>
      <c r="X120" s="215">
        <v>592</v>
      </c>
      <c r="Y120" s="96" t="s">
        <v>460</v>
      </c>
      <c r="Z120" s="108">
        <v>69515</v>
      </c>
      <c r="AA120" s="117">
        <v>76577</v>
      </c>
      <c r="AB120" s="112">
        <v>79803</v>
      </c>
      <c r="AC120" s="117">
        <v>80898.000000000015</v>
      </c>
      <c r="AD120" s="117">
        <v>5840</v>
      </c>
      <c r="AE120" s="117">
        <v>5840</v>
      </c>
      <c r="AF120" s="117">
        <v>5840</v>
      </c>
      <c r="AG120" s="117">
        <v>20075</v>
      </c>
      <c r="AH120" s="117">
        <v>2249</v>
      </c>
      <c r="AI120" s="117">
        <v>8062</v>
      </c>
      <c r="AJ120" s="117">
        <f t="shared" si="10"/>
        <v>10311</v>
      </c>
      <c r="AK120" s="117">
        <v>1990</v>
      </c>
      <c r="AL120" s="108">
        <f t="shared" si="11"/>
        <v>12301</v>
      </c>
      <c r="AM120" s="117">
        <v>3272</v>
      </c>
      <c r="AN120" s="108">
        <f t="shared" si="12"/>
        <v>15573</v>
      </c>
      <c r="AO120" s="108">
        <v>1578</v>
      </c>
      <c r="AP120" s="119">
        <f t="shared" si="13"/>
        <v>-29.8354824366385</v>
      </c>
      <c r="AQ120" s="119"/>
      <c r="AR120" s="119"/>
      <c r="AS120" s="119"/>
    </row>
    <row r="121" spans="1:45" ht="16.5" customHeight="1">
      <c r="A121" s="215">
        <v>742</v>
      </c>
      <c r="B121" s="96" t="s">
        <v>461</v>
      </c>
      <c r="C121" s="108">
        <v>0</v>
      </c>
      <c r="D121" s="108">
        <v>0</v>
      </c>
      <c r="E121" s="117">
        <v>0</v>
      </c>
      <c r="F121" s="117"/>
      <c r="G121" s="117" t="s">
        <v>338</v>
      </c>
      <c r="H121" s="117"/>
      <c r="I121" s="117">
        <v>0</v>
      </c>
      <c r="J121" s="117"/>
      <c r="K121" s="117"/>
      <c r="L121" s="117">
        <v>63</v>
      </c>
      <c r="M121" s="117">
        <f t="shared" si="7"/>
        <v>63</v>
      </c>
      <c r="N121" s="117"/>
      <c r="O121" s="108">
        <f t="shared" si="8"/>
        <v>63</v>
      </c>
      <c r="P121" s="117"/>
      <c r="Q121" s="108">
        <f t="shared" si="8"/>
        <v>63</v>
      </c>
      <c r="R121" s="108">
        <v>70</v>
      </c>
      <c r="S121" s="119" t="str">
        <f t="shared" si="9"/>
        <v xml:space="preserve"> </v>
      </c>
      <c r="T121" s="119"/>
      <c r="U121" s="119"/>
      <c r="V121" s="119"/>
      <c r="X121" s="215">
        <v>742</v>
      </c>
      <c r="Y121" s="96" t="s">
        <v>461</v>
      </c>
      <c r="Z121" s="108">
        <v>0</v>
      </c>
      <c r="AA121" s="117">
        <v>0</v>
      </c>
      <c r="AB121" s="112">
        <v>0</v>
      </c>
      <c r="AC121" s="117">
        <v>8400</v>
      </c>
      <c r="AD121" s="117" t="s">
        <v>338</v>
      </c>
      <c r="AE121" s="117">
        <v>2407</v>
      </c>
      <c r="AF121" s="117">
        <v>7188</v>
      </c>
      <c r="AG121" s="117">
        <v>7188</v>
      </c>
      <c r="AH121" s="117"/>
      <c r="AI121" s="117"/>
      <c r="AJ121" s="117" t="str">
        <f t="shared" si="10"/>
        <v/>
      </c>
      <c r="AK121" s="117"/>
      <c r="AL121" s="108" t="str">
        <f t="shared" si="11"/>
        <v xml:space="preserve"> </v>
      </c>
      <c r="AM121" s="117"/>
      <c r="AN121" s="108" t="str">
        <f t="shared" si="12"/>
        <v xml:space="preserve"> </v>
      </c>
      <c r="AO121" s="108"/>
      <c r="AP121" s="119" t="str">
        <f t="shared" si="13"/>
        <v xml:space="preserve"> </v>
      </c>
      <c r="AQ121" s="119"/>
      <c r="AR121" s="119"/>
      <c r="AS121" s="119"/>
    </row>
    <row r="122" spans="1:45" ht="16.5" customHeight="1">
      <c r="A122" s="215">
        <v>899</v>
      </c>
      <c r="B122" s="96" t="s">
        <v>464</v>
      </c>
      <c r="C122" s="108">
        <v>32249</v>
      </c>
      <c r="D122" s="108">
        <v>186955</v>
      </c>
      <c r="E122" s="117">
        <v>336483</v>
      </c>
      <c r="F122" s="117">
        <v>917364.00000000012</v>
      </c>
      <c r="G122" s="117">
        <v>8082832</v>
      </c>
      <c r="H122" s="117">
        <v>17052326.999999996</v>
      </c>
      <c r="I122" s="117">
        <v>27096501</v>
      </c>
      <c r="J122" s="117">
        <v>38290912.999999993</v>
      </c>
      <c r="K122" s="117">
        <v>11087982.000000002</v>
      </c>
      <c r="L122" s="117">
        <v>11386962.999999996</v>
      </c>
      <c r="M122" s="117">
        <f t="shared" si="7"/>
        <v>22474945</v>
      </c>
      <c r="N122" s="117">
        <v>10326616.999999991</v>
      </c>
      <c r="O122" s="108">
        <f t="shared" si="8"/>
        <v>32801561.999999993</v>
      </c>
      <c r="P122" s="117">
        <v>11302731</v>
      </c>
      <c r="Q122" s="108">
        <f t="shared" si="8"/>
        <v>44104292.999999993</v>
      </c>
      <c r="R122" s="108">
        <v>10533554</v>
      </c>
      <c r="S122" s="119">
        <f t="shared" si="9"/>
        <v>-5.0002606425587715</v>
      </c>
      <c r="T122" s="119"/>
      <c r="U122" s="119"/>
      <c r="V122" s="119"/>
      <c r="X122" s="215">
        <v>899</v>
      </c>
      <c r="Y122" s="96" t="s">
        <v>464</v>
      </c>
      <c r="Z122" s="108">
        <v>5078303</v>
      </c>
      <c r="AA122" s="117">
        <v>14458634</v>
      </c>
      <c r="AB122" s="112">
        <v>31862310</v>
      </c>
      <c r="AC122" s="117">
        <v>48121217.999999993</v>
      </c>
      <c r="AD122" s="117">
        <v>16454750</v>
      </c>
      <c r="AE122" s="117">
        <v>38736789</v>
      </c>
      <c r="AF122" s="117">
        <v>63966723</v>
      </c>
      <c r="AG122" s="117">
        <v>98722882.999999911</v>
      </c>
      <c r="AH122" s="117">
        <v>23270951</v>
      </c>
      <c r="AI122" s="117">
        <v>24945125.999999993</v>
      </c>
      <c r="AJ122" s="117">
        <f t="shared" si="10"/>
        <v>48216076.999999993</v>
      </c>
      <c r="AK122" s="117">
        <v>23518556.000000004</v>
      </c>
      <c r="AL122" s="108">
        <f t="shared" si="11"/>
        <v>71734633</v>
      </c>
      <c r="AM122" s="117">
        <v>23283952.999999996</v>
      </c>
      <c r="AN122" s="108">
        <f t="shared" si="12"/>
        <v>95018586</v>
      </c>
      <c r="AO122" s="108">
        <v>29712758</v>
      </c>
      <c r="AP122" s="119">
        <f t="shared" si="13"/>
        <v>27.681752241238428</v>
      </c>
      <c r="AQ122" s="119"/>
      <c r="AR122" s="119"/>
      <c r="AS122" s="119"/>
    </row>
    <row r="123" spans="1:45" ht="16.5" customHeight="1">
      <c r="A123" s="215">
        <v>900</v>
      </c>
      <c r="B123" s="96" t="s">
        <v>462</v>
      </c>
      <c r="C123" s="108">
        <v>3579439</v>
      </c>
      <c r="D123" s="108">
        <v>8115871</v>
      </c>
      <c r="E123" s="117">
        <v>11820413</v>
      </c>
      <c r="F123" s="117">
        <v>19627782.999999996</v>
      </c>
      <c r="G123" s="117">
        <v>3403387</v>
      </c>
      <c r="H123" s="117">
        <v>7025324.0000000009</v>
      </c>
      <c r="I123" s="117">
        <v>9425244.0000000019</v>
      </c>
      <c r="J123" s="117">
        <v>12558172.999999998</v>
      </c>
      <c r="K123" s="117">
        <v>6631078.9999999991</v>
      </c>
      <c r="L123" s="117">
        <v>3316885.0000000005</v>
      </c>
      <c r="M123" s="117">
        <f t="shared" si="7"/>
        <v>9947964</v>
      </c>
      <c r="N123" s="117">
        <v>2580727.0000000005</v>
      </c>
      <c r="O123" s="108">
        <f t="shared" si="8"/>
        <v>12528691</v>
      </c>
      <c r="P123" s="117">
        <v>3083804</v>
      </c>
      <c r="Q123" s="108">
        <f t="shared" si="8"/>
        <v>15612495</v>
      </c>
      <c r="R123" s="108">
        <v>1343789</v>
      </c>
      <c r="S123" s="119">
        <f t="shared" si="9"/>
        <v>-79.734987322576004</v>
      </c>
      <c r="T123" s="119"/>
      <c r="U123" s="119"/>
      <c r="V123" s="119"/>
      <c r="X123" s="215">
        <v>900</v>
      </c>
      <c r="Y123" s="96" t="s">
        <v>462</v>
      </c>
      <c r="Z123" s="108">
        <v>1969105</v>
      </c>
      <c r="AA123" s="117">
        <v>6462869</v>
      </c>
      <c r="AB123" s="112">
        <v>15850729</v>
      </c>
      <c r="AC123" s="117">
        <v>32283658.000000007</v>
      </c>
      <c r="AD123" s="117">
        <v>14757310</v>
      </c>
      <c r="AE123" s="117">
        <v>21437039.999999989</v>
      </c>
      <c r="AF123" s="117">
        <v>36583181.999999993</v>
      </c>
      <c r="AG123" s="117">
        <v>49086290.000000015</v>
      </c>
      <c r="AH123" s="117">
        <v>4186211.0000000023</v>
      </c>
      <c r="AI123" s="117">
        <v>7643186.0000000019</v>
      </c>
      <c r="AJ123" s="117">
        <f t="shared" si="10"/>
        <v>11829397.000000004</v>
      </c>
      <c r="AK123" s="117">
        <v>8915726.9999999981</v>
      </c>
      <c r="AL123" s="108">
        <f t="shared" si="11"/>
        <v>20745124</v>
      </c>
      <c r="AM123" s="117">
        <v>11682276.999999989</v>
      </c>
      <c r="AN123" s="108">
        <f t="shared" si="12"/>
        <v>32427400.999999989</v>
      </c>
      <c r="AO123" s="108">
        <v>10086411</v>
      </c>
      <c r="AP123" s="119">
        <f t="shared" si="13"/>
        <v>140.94368391846456</v>
      </c>
      <c r="AQ123" s="119"/>
      <c r="AR123" s="119"/>
      <c r="AS123" s="119"/>
    </row>
    <row r="124" spans="1:45" ht="16.5" customHeight="1">
      <c r="A124" s="215">
        <v>910</v>
      </c>
      <c r="B124" s="96" t="s">
        <v>463</v>
      </c>
      <c r="C124" s="108">
        <v>17349</v>
      </c>
      <c r="D124" s="108">
        <v>39660</v>
      </c>
      <c r="E124" s="117">
        <v>42937</v>
      </c>
      <c r="F124" s="117">
        <v>424394</v>
      </c>
      <c r="G124" s="117">
        <v>1621</v>
      </c>
      <c r="H124" s="117">
        <v>113619</v>
      </c>
      <c r="I124" s="117">
        <v>210257</v>
      </c>
      <c r="J124" s="117">
        <v>458175.99999999994</v>
      </c>
      <c r="K124" s="117">
        <v>18208</v>
      </c>
      <c r="L124" s="117">
        <v>4311</v>
      </c>
      <c r="M124" s="117">
        <f t="shared" si="7"/>
        <v>22519</v>
      </c>
      <c r="N124" s="117">
        <v>3351</v>
      </c>
      <c r="O124" s="108">
        <f t="shared" si="8"/>
        <v>25870</v>
      </c>
      <c r="P124" s="117">
        <v>1030</v>
      </c>
      <c r="Q124" s="108">
        <f t="shared" si="8"/>
        <v>26900</v>
      </c>
      <c r="R124" s="108">
        <v>198389</v>
      </c>
      <c r="S124" s="119">
        <f t="shared" si="9"/>
        <v>989.57051845342698</v>
      </c>
      <c r="T124" s="119"/>
      <c r="U124" s="119"/>
      <c r="V124" s="119"/>
      <c r="X124" s="215">
        <v>910</v>
      </c>
      <c r="Y124" s="96" t="s">
        <v>463</v>
      </c>
      <c r="Z124" s="108">
        <v>0</v>
      </c>
      <c r="AA124" s="117">
        <v>264737</v>
      </c>
      <c r="AB124" s="112">
        <v>384646</v>
      </c>
      <c r="AC124" s="117">
        <v>405246.00000000006</v>
      </c>
      <c r="AD124" s="117">
        <v>4834</v>
      </c>
      <c r="AE124" s="117">
        <v>13716</v>
      </c>
      <c r="AF124" s="117">
        <v>31300</v>
      </c>
      <c r="AG124" s="117">
        <v>50502</v>
      </c>
      <c r="AH124" s="117">
        <v>2160985</v>
      </c>
      <c r="AI124" s="117">
        <v>6494</v>
      </c>
      <c r="AJ124" s="117">
        <f t="shared" si="10"/>
        <v>2167479</v>
      </c>
      <c r="AK124" s="117">
        <v>1600</v>
      </c>
      <c r="AL124" s="108">
        <f t="shared" si="11"/>
        <v>2169079</v>
      </c>
      <c r="AM124" s="117">
        <v>241396</v>
      </c>
      <c r="AN124" s="108">
        <f t="shared" si="12"/>
        <v>2410475</v>
      </c>
      <c r="AO124" s="108">
        <v>13400</v>
      </c>
      <c r="AP124" s="119">
        <f t="shared" si="13"/>
        <v>-99.379912401057851</v>
      </c>
      <c r="AQ124" s="119"/>
      <c r="AR124" s="119"/>
      <c r="AS124" s="119"/>
    </row>
    <row r="125" spans="1:45" ht="16.5" customHeight="1">
      <c r="A125" s="215">
        <v>960</v>
      </c>
      <c r="B125" s="213" t="s">
        <v>576</v>
      </c>
      <c r="C125" s="108"/>
      <c r="D125" s="108"/>
      <c r="E125" s="117"/>
      <c r="F125" s="117"/>
      <c r="G125" s="117"/>
      <c r="H125" s="117"/>
      <c r="I125" s="117"/>
      <c r="J125" s="117"/>
      <c r="K125" s="117"/>
      <c r="L125" s="117"/>
      <c r="M125" s="117" t="str">
        <f t="shared" si="7"/>
        <v/>
      </c>
      <c r="N125" s="117"/>
      <c r="O125" s="108" t="str">
        <f t="shared" si="8"/>
        <v xml:space="preserve"> </v>
      </c>
      <c r="P125" s="117"/>
      <c r="Q125" s="108" t="str">
        <f t="shared" si="8"/>
        <v xml:space="preserve"> </v>
      </c>
      <c r="R125" s="108"/>
      <c r="S125" s="119" t="str">
        <f t="shared" si="9"/>
        <v xml:space="preserve"> </v>
      </c>
      <c r="T125" s="119"/>
      <c r="U125" s="119"/>
      <c r="V125" s="119"/>
      <c r="X125" s="215">
        <v>960</v>
      </c>
      <c r="Y125" s="213" t="s">
        <v>576</v>
      </c>
      <c r="Z125" s="108"/>
      <c r="AA125" s="117"/>
      <c r="AB125" s="112"/>
      <c r="AC125" s="117"/>
      <c r="AD125" s="117"/>
      <c r="AE125" s="117"/>
      <c r="AF125" s="117"/>
      <c r="AG125" s="117"/>
      <c r="AH125" s="117"/>
      <c r="AI125" s="117"/>
      <c r="AJ125" s="117" t="str">
        <f t="shared" si="10"/>
        <v/>
      </c>
      <c r="AK125" s="117"/>
      <c r="AL125" s="108" t="str">
        <f t="shared" si="11"/>
        <v xml:space="preserve"> </v>
      </c>
      <c r="AM125" s="117"/>
      <c r="AN125" s="108" t="str">
        <f t="shared" si="12"/>
        <v xml:space="preserve"> </v>
      </c>
      <c r="AO125" s="108"/>
      <c r="AP125" s="119" t="str">
        <f t="shared" si="13"/>
        <v xml:space="preserve"> </v>
      </c>
      <c r="AQ125" s="119"/>
      <c r="AR125" s="119"/>
      <c r="AS125" s="119"/>
    </row>
    <row r="126" spans="1:45" ht="16.5" customHeight="1">
      <c r="A126" s="15"/>
      <c r="B126" s="15" t="s">
        <v>131</v>
      </c>
      <c r="C126" s="82">
        <f>SUM(C6:C125)</f>
        <v>1345003259</v>
      </c>
      <c r="D126" s="82">
        <f t="shared" ref="D126:I126" si="14">SUM(D6:D125)</f>
        <v>2795374683</v>
      </c>
      <c r="E126" s="82">
        <f t="shared" si="14"/>
        <v>4326498951</v>
      </c>
      <c r="F126" s="82">
        <f t="shared" si="14"/>
        <v>5695182932.0000038</v>
      </c>
      <c r="G126" s="82">
        <f t="shared" si="14"/>
        <v>1517145269</v>
      </c>
      <c r="H126" s="82">
        <f t="shared" si="14"/>
        <v>2999468081.9999995</v>
      </c>
      <c r="I126" s="82">
        <f t="shared" si="14"/>
        <v>4491519046</v>
      </c>
      <c r="J126" s="82">
        <f>SUM(J6:J125)</f>
        <v>5905737247.0000019</v>
      </c>
      <c r="K126" s="82">
        <f t="shared" ref="K126:R126" si="15">SUM(K6:K125)</f>
        <v>1475396199</v>
      </c>
      <c r="L126" s="82">
        <f t="shared" si="15"/>
        <v>1257846919.9999998</v>
      </c>
      <c r="M126" s="82">
        <f t="shared" si="15"/>
        <v>2733243118.9999995</v>
      </c>
      <c r="N126" s="82">
        <f t="shared" si="15"/>
        <v>1376823033.9999998</v>
      </c>
      <c r="O126" s="82">
        <f t="shared" si="15"/>
        <v>4110066152.9999995</v>
      </c>
      <c r="P126" s="82">
        <f t="shared" si="15"/>
        <v>1275896478</v>
      </c>
      <c r="Q126" s="82">
        <f t="shared" si="15"/>
        <v>5385962631</v>
      </c>
      <c r="R126" s="82">
        <f t="shared" si="15"/>
        <v>1188247189</v>
      </c>
      <c r="S126" s="184">
        <f t="shared" si="9"/>
        <v>-19.462501678845655</v>
      </c>
      <c r="T126" s="184"/>
      <c r="U126" s="184"/>
      <c r="V126" s="184"/>
      <c r="X126" s="15"/>
      <c r="Y126" s="15" t="s">
        <v>131</v>
      </c>
      <c r="Z126" s="82">
        <f>SUM(Z6:Z125)</f>
        <v>1104483377</v>
      </c>
      <c r="AA126" s="82">
        <f t="shared" ref="AA126:AJ126" si="16">SUM(AA6:AA125)</f>
        <v>2310987969</v>
      </c>
      <c r="AB126" s="82">
        <f t="shared" si="16"/>
        <v>3483632636</v>
      </c>
      <c r="AC126" s="82">
        <f t="shared" si="16"/>
        <v>4717806726.9999981</v>
      </c>
      <c r="AD126" s="82">
        <f t="shared" si="16"/>
        <v>1150631288</v>
      </c>
      <c r="AE126" s="82">
        <f t="shared" si="16"/>
        <v>2406625406.9999995</v>
      </c>
      <c r="AF126" s="82">
        <f t="shared" si="16"/>
        <v>3708895039.0000005</v>
      </c>
      <c r="AG126" s="82">
        <f t="shared" si="16"/>
        <v>5039401498.9999981</v>
      </c>
      <c r="AH126" s="82">
        <f t="shared" si="16"/>
        <v>1121057364</v>
      </c>
      <c r="AI126" s="82">
        <f t="shared" si="16"/>
        <v>1296004782.0000002</v>
      </c>
      <c r="AJ126" s="82">
        <f t="shared" si="16"/>
        <v>2417062146.0000005</v>
      </c>
      <c r="AK126" s="82">
        <f>SUM(AK6:AK125)</f>
        <v>1183805842</v>
      </c>
      <c r="AL126" s="82">
        <f>SUM(AL6:AL125)</f>
        <v>3600867988</v>
      </c>
      <c r="AM126" s="82">
        <f>SUM(AM6:AM125)</f>
        <v>1261519304</v>
      </c>
      <c r="AN126" s="82">
        <f>SUM(AN6:AN125)</f>
        <v>4862387292</v>
      </c>
      <c r="AO126" s="82">
        <f>SUM(AO6:AO125)</f>
        <v>1143623014</v>
      </c>
      <c r="AP126" s="184">
        <f t="shared" si="13"/>
        <v>2.0128898595772426</v>
      </c>
      <c r="AQ126" s="184"/>
      <c r="AR126" s="184"/>
      <c r="AS126" s="184"/>
    </row>
    <row r="127" spans="1:45" ht="16.5" customHeight="1">
      <c r="A127" s="31" t="s">
        <v>45</v>
      </c>
    </row>
  </sheetData>
  <mergeCells count="6">
    <mergeCell ref="A4:A5"/>
    <mergeCell ref="B4:B5"/>
    <mergeCell ref="X4:X5"/>
    <mergeCell ref="Y4:Y5"/>
    <mergeCell ref="C4:V4"/>
    <mergeCell ref="Z4:AS4"/>
  </mergeCells>
  <hyperlinks>
    <hyperlink ref="H1" location="'Indice tavole'!A1" display="torna all'indice 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>
    <tabColor rgb="FFFFC000"/>
    <pageSetUpPr fitToPage="1"/>
  </sheetPr>
  <dimension ref="A1:J36"/>
  <sheetViews>
    <sheetView topLeftCell="A22" workbookViewId="0">
      <selection activeCell="C38" sqref="C38"/>
    </sheetView>
  </sheetViews>
  <sheetFormatPr defaultRowHeight="15"/>
  <cols>
    <col min="1" max="1" width="14.85546875" style="31" customWidth="1"/>
    <col min="2" max="6" width="15.85546875" style="31" bestFit="1" customWidth="1"/>
    <col min="7" max="8" width="9.42578125" style="31" customWidth="1"/>
    <col min="9" max="16384" width="9.140625" style="31"/>
  </cols>
  <sheetData>
    <row r="1" spans="1:10">
      <c r="A1" s="138" t="str">
        <f>'Indice tavole'!C8</f>
        <v>Importazioni, esportazioni e saldi per provincia. Anni 2015-2019. Valori in milioni di euro e variazioni percentuali</v>
      </c>
    </row>
    <row r="2" spans="1:10">
      <c r="A2" s="138"/>
    </row>
    <row r="3" spans="1:10" ht="19.5" customHeight="1">
      <c r="A3" s="217" t="s">
        <v>565</v>
      </c>
      <c r="B3" s="219" t="s">
        <v>15</v>
      </c>
      <c r="C3" s="220"/>
      <c r="D3" s="220"/>
      <c r="E3" s="220"/>
      <c r="F3" s="220"/>
      <c r="G3" s="220"/>
      <c r="H3" s="220"/>
      <c r="I3" s="220"/>
      <c r="J3" s="221"/>
    </row>
    <row r="4" spans="1:10" ht="30">
      <c r="A4" s="218"/>
      <c r="B4" s="2">
        <v>2015</v>
      </c>
      <c r="C4" s="2">
        <v>2016</v>
      </c>
      <c r="D4" s="2">
        <v>2017</v>
      </c>
      <c r="E4" s="2">
        <v>2018</v>
      </c>
      <c r="F4" s="2">
        <v>2019</v>
      </c>
      <c r="G4" s="3" t="s">
        <v>592</v>
      </c>
      <c r="H4" s="3" t="s">
        <v>593</v>
      </c>
      <c r="I4" s="166" t="s">
        <v>594</v>
      </c>
      <c r="J4" s="3" t="s">
        <v>595</v>
      </c>
    </row>
    <row r="5" spans="1:10" ht="15" customHeight="1">
      <c r="A5" s="4" t="s">
        <v>9</v>
      </c>
      <c r="B5" s="5">
        <v>860610311.99999976</v>
      </c>
      <c r="C5" s="5">
        <v>899848607.00000119</v>
      </c>
      <c r="D5" s="5">
        <v>819611240</v>
      </c>
      <c r="E5" s="5">
        <v>930977596.99999857</v>
      </c>
      <c r="F5" s="5">
        <v>867242272.99999881</v>
      </c>
      <c r="G5" s="145">
        <f>F5/B5*100-100</f>
        <v>0.77061137979939076</v>
      </c>
      <c r="H5" s="146">
        <f>F5/C5*100-100</f>
        <v>-3.6235355310165289</v>
      </c>
      <c r="I5" s="198">
        <f>F5/D5*100-100</f>
        <v>5.8114177399517928</v>
      </c>
      <c r="J5" s="198">
        <f>F5/E5*100-100</f>
        <v>-6.8460642023376153</v>
      </c>
    </row>
    <row r="6" spans="1:10" ht="15" customHeight="1">
      <c r="A6" s="4" t="s">
        <v>12</v>
      </c>
      <c r="B6" s="5">
        <v>6003746753.0000067</v>
      </c>
      <c r="C6" s="5">
        <v>5786104543.0000114</v>
      </c>
      <c r="D6" s="5">
        <v>6387556010.9999695</v>
      </c>
      <c r="E6" s="5">
        <v>6600614051.0000286</v>
      </c>
      <c r="F6" s="5">
        <v>6830882538.9999971</v>
      </c>
      <c r="G6" s="145">
        <f t="shared" ref="G6:G12" si="0">F6/B6*100-100</f>
        <v>13.776993268190068</v>
      </c>
      <c r="H6" s="146">
        <f t="shared" ref="H6:H12" si="1">F6/C6*100-100</f>
        <v>18.0566733323882</v>
      </c>
      <c r="I6" s="198">
        <f t="shared" ref="I6:I12" si="2">F6/D6*100-100</f>
        <v>6.9404718680600013</v>
      </c>
      <c r="J6" s="198">
        <f t="shared" ref="J6:J12" si="3">F6/E6*100-100</f>
        <v>3.4885919131278627</v>
      </c>
    </row>
    <row r="7" spans="1:10" ht="15" customHeight="1">
      <c r="A7" s="4" t="s">
        <v>13</v>
      </c>
      <c r="B7" s="5">
        <v>2277388737.0000038</v>
      </c>
      <c r="C7" s="5">
        <v>1961646939.9999938</v>
      </c>
      <c r="D7" s="5">
        <v>2360758802.0000157</v>
      </c>
      <c r="E7" s="5">
        <v>2972688177.99999</v>
      </c>
      <c r="F7" s="5">
        <v>3179131471.0000052</v>
      </c>
      <c r="G7" s="145">
        <f t="shared" si="0"/>
        <v>39.595468237357835</v>
      </c>
      <c r="H7" s="146">
        <f t="shared" si="1"/>
        <v>62.064406503242395</v>
      </c>
      <c r="I7" s="198">
        <f t="shared" si="2"/>
        <v>34.665662087404741</v>
      </c>
      <c r="J7" s="198">
        <f t="shared" si="3"/>
        <v>6.9446669357332098</v>
      </c>
    </row>
    <row r="8" spans="1:10" ht="15" customHeight="1">
      <c r="A8" s="4" t="s">
        <v>10</v>
      </c>
      <c r="B8" s="5">
        <v>6539314520.9999695</v>
      </c>
      <c r="C8" s="5">
        <v>6699347064.000001</v>
      </c>
      <c r="D8" s="5">
        <v>6927534196.9999685</v>
      </c>
      <c r="E8" s="5">
        <v>7138476180.9999819</v>
      </c>
      <c r="F8" s="5">
        <v>6997723023.9999828</v>
      </c>
      <c r="G8" s="145">
        <f t="shared" si="0"/>
        <v>7.010039072564993</v>
      </c>
      <c r="H8" s="146">
        <f t="shared" si="1"/>
        <v>4.4538065747235578</v>
      </c>
      <c r="I8" s="198">
        <f t="shared" si="2"/>
        <v>1.0131862940555294</v>
      </c>
      <c r="J8" s="198">
        <f t="shared" si="3"/>
        <v>-1.9717535427887611</v>
      </c>
    </row>
    <row r="9" spans="1:10" ht="15" customHeight="1">
      <c r="A9" s="4" t="s">
        <v>11</v>
      </c>
      <c r="B9" s="5">
        <v>4898521142.9999905</v>
      </c>
      <c r="C9" s="5">
        <v>5077419645.9999876</v>
      </c>
      <c r="D9" s="5">
        <v>5695182931.9999714</v>
      </c>
      <c r="E9" s="5">
        <v>5905737247.000021</v>
      </c>
      <c r="F9" s="5">
        <v>5385962630.9999962</v>
      </c>
      <c r="G9" s="145">
        <f t="shared" si="0"/>
        <v>9.9507886925538998</v>
      </c>
      <c r="H9" s="146">
        <f t="shared" si="1"/>
        <v>6.0767674628406922</v>
      </c>
      <c r="I9" s="198">
        <f t="shared" si="2"/>
        <v>-5.4295060350482203</v>
      </c>
      <c r="J9" s="198">
        <f t="shared" si="3"/>
        <v>-8.8011808561929854</v>
      </c>
    </row>
    <row r="10" spans="1:10" ht="15" customHeight="1">
      <c r="A10" s="4" t="s">
        <v>8</v>
      </c>
      <c r="B10" s="5">
        <v>8910113862.0000095</v>
      </c>
      <c r="C10" s="5">
        <v>8571909299.9999886</v>
      </c>
      <c r="D10" s="5">
        <v>9285640372.999979</v>
      </c>
      <c r="E10" s="5">
        <v>9417255235.9999771</v>
      </c>
      <c r="F10" s="5">
        <v>9021099337.9999771</v>
      </c>
      <c r="G10" s="145">
        <f t="shared" si="0"/>
        <v>1.245612320099525</v>
      </c>
      <c r="H10" s="146">
        <f t="shared" si="1"/>
        <v>5.2402565435449588</v>
      </c>
      <c r="I10" s="198">
        <f t="shared" si="2"/>
        <v>-2.8489261308160536</v>
      </c>
      <c r="J10" s="198">
        <f t="shared" si="3"/>
        <v>-4.2067023572387399</v>
      </c>
    </row>
    <row r="11" spans="1:10" ht="15" customHeight="1">
      <c r="A11" s="4" t="s">
        <v>7</v>
      </c>
      <c r="B11" s="5">
        <v>12419782983.00004</v>
      </c>
      <c r="C11" s="5">
        <v>13381318288.000031</v>
      </c>
      <c r="D11" s="5">
        <v>14682214220.999796</v>
      </c>
      <c r="E11" s="5">
        <v>15592629671.000019</v>
      </c>
      <c r="F11" s="5">
        <v>16179167078.000032</v>
      </c>
      <c r="G11" s="145">
        <f t="shared" si="0"/>
        <v>30.269321936991702</v>
      </c>
      <c r="H11" s="146">
        <f t="shared" si="1"/>
        <v>20.908618491714904</v>
      </c>
      <c r="I11" s="198">
        <f t="shared" si="2"/>
        <v>10.19568870517611</v>
      </c>
      <c r="J11" s="198">
        <f t="shared" si="3"/>
        <v>3.7616323825793643</v>
      </c>
    </row>
    <row r="12" spans="1:10" ht="15" customHeight="1">
      <c r="A12" s="6" t="s">
        <v>14</v>
      </c>
      <c r="B12" s="7">
        <f>SUM(B5:B11)</f>
        <v>41909478311.000015</v>
      </c>
      <c r="C12" s="7">
        <f>SUM(C5:C11)</f>
        <v>42377594388.000015</v>
      </c>
      <c r="D12" s="7">
        <f>SUM(D5:D11)</f>
        <v>46158497775.999695</v>
      </c>
      <c r="E12" s="7">
        <f>SUM(E5:E11)</f>
        <v>48558378161.000015</v>
      </c>
      <c r="F12" s="7">
        <f>SUM(F5:F11)</f>
        <v>48461208353.999992</v>
      </c>
      <c r="G12" s="199">
        <f t="shared" si="0"/>
        <v>15.633050820583321</v>
      </c>
      <c r="H12" s="200">
        <f t="shared" si="1"/>
        <v>14.355732206740512</v>
      </c>
      <c r="I12" s="201">
        <f t="shared" si="2"/>
        <v>4.9887034651236064</v>
      </c>
      <c r="J12" s="201">
        <f t="shared" si="3"/>
        <v>-0.20010925133834689</v>
      </c>
    </row>
    <row r="13" spans="1:10" ht="15" customHeight="1">
      <c r="B13" s="133"/>
      <c r="C13" s="133"/>
      <c r="D13" s="133"/>
      <c r="E13" s="133"/>
      <c r="F13" s="133"/>
      <c r="G13" s="139"/>
      <c r="H13" s="133"/>
      <c r="I13" s="133"/>
      <c r="J13" s="133"/>
    </row>
    <row r="14" spans="1:10" ht="22.5" customHeight="1">
      <c r="A14" s="217" t="s">
        <v>565</v>
      </c>
      <c r="B14" s="222" t="s">
        <v>16</v>
      </c>
      <c r="C14" s="223"/>
      <c r="D14" s="223"/>
      <c r="E14" s="223"/>
      <c r="F14" s="223"/>
      <c r="G14" s="223"/>
      <c r="H14" s="223"/>
      <c r="I14" s="223"/>
      <c r="J14" s="224"/>
    </row>
    <row r="15" spans="1:10" ht="30.75" customHeight="1">
      <c r="A15" s="218"/>
      <c r="B15" s="2">
        <v>2015</v>
      </c>
      <c r="C15" s="2">
        <v>2016</v>
      </c>
      <c r="D15" s="2">
        <v>2017</v>
      </c>
      <c r="E15" s="2">
        <v>2018</v>
      </c>
      <c r="F15" s="2">
        <v>2019</v>
      </c>
      <c r="G15" s="3" t="s">
        <v>592</v>
      </c>
      <c r="H15" s="3" t="s">
        <v>593</v>
      </c>
      <c r="I15" s="3" t="s">
        <v>594</v>
      </c>
      <c r="J15" s="3" t="s">
        <v>595</v>
      </c>
    </row>
    <row r="16" spans="1:10" ht="12.75" customHeight="1">
      <c r="A16" s="4" t="s">
        <v>9</v>
      </c>
      <c r="B16" s="5">
        <v>3781672533.0000076</v>
      </c>
      <c r="C16" s="5">
        <v>3856880963.000001</v>
      </c>
      <c r="D16" s="5">
        <v>3888870603.0000267</v>
      </c>
      <c r="E16" s="5">
        <v>3893914125.9999924</v>
      </c>
      <c r="F16" s="5">
        <v>4040031708.9999971</v>
      </c>
      <c r="G16" s="145">
        <f>F16/B16*100-100</f>
        <v>6.8318759423368931</v>
      </c>
      <c r="H16" s="146">
        <f>F16/C16*100-100</f>
        <v>4.7486751019024496</v>
      </c>
      <c r="I16" s="198">
        <f>F16/D16*100-100</f>
        <v>3.8870181456631485</v>
      </c>
      <c r="J16" s="198">
        <f>F16/E16*100-100</f>
        <v>3.7524603335334206</v>
      </c>
    </row>
    <row r="17" spans="1:10" ht="12.75" customHeight="1">
      <c r="A17" s="4" t="s">
        <v>12</v>
      </c>
      <c r="B17" s="5">
        <v>8742813813.0000763</v>
      </c>
      <c r="C17" s="5">
        <v>9124694547.0000343</v>
      </c>
      <c r="D17" s="5">
        <v>9554722038.9999676</v>
      </c>
      <c r="E17" s="5">
        <v>9987339438.000061</v>
      </c>
      <c r="F17" s="5">
        <v>10210868336.999966</v>
      </c>
      <c r="G17" s="145">
        <f t="shared" ref="G17:G23" si="4">F17/B17*100-100</f>
        <v>16.791556533172127</v>
      </c>
      <c r="H17" s="146">
        <f t="shared" ref="H17:H23" si="5">F17/C17*100-100</f>
        <v>11.903672878091442</v>
      </c>
      <c r="I17" s="198">
        <f t="shared" ref="I17:I23" si="6">F17/D17*100-100</f>
        <v>6.8672463240874322</v>
      </c>
      <c r="J17" s="198">
        <f t="shared" ref="J17:J23" si="7">F17/E17*100-100</f>
        <v>2.2381225789664967</v>
      </c>
    </row>
    <row r="18" spans="1:10">
      <c r="A18" s="4" t="s">
        <v>13</v>
      </c>
      <c r="B18" s="5">
        <v>1435032017.9999993</v>
      </c>
      <c r="C18" s="5">
        <v>1356677636.9999983</v>
      </c>
      <c r="D18" s="5">
        <v>1468604773.9999964</v>
      </c>
      <c r="E18" s="5">
        <v>1458582458.0000074</v>
      </c>
      <c r="F18" s="5">
        <v>1648890978.9999964</v>
      </c>
      <c r="G18" s="145">
        <f t="shared" si="4"/>
        <v>14.902730971679063</v>
      </c>
      <c r="H18" s="146">
        <f t="shared" si="5"/>
        <v>21.538892809213351</v>
      </c>
      <c r="I18" s="198">
        <f t="shared" si="6"/>
        <v>12.276019266161015</v>
      </c>
      <c r="J18" s="198">
        <f t="shared" si="7"/>
        <v>13.047498271776689</v>
      </c>
    </row>
    <row r="19" spans="1:10">
      <c r="A19" s="4" t="s">
        <v>10</v>
      </c>
      <c r="B19" s="5">
        <v>11919494345.000011</v>
      </c>
      <c r="C19" s="5">
        <v>12183684488.999928</v>
      </c>
      <c r="D19" s="5">
        <v>12955460161.999884</v>
      </c>
      <c r="E19" s="5">
        <v>13551361801.0002</v>
      </c>
      <c r="F19" s="5">
        <v>13540419688.000004</v>
      </c>
      <c r="G19" s="145">
        <f t="shared" si="4"/>
        <v>13.598943848485817</v>
      </c>
      <c r="H19" s="146">
        <f t="shared" si="5"/>
        <v>11.135672466116532</v>
      </c>
      <c r="I19" s="198">
        <f t="shared" si="6"/>
        <v>4.5151582320162191</v>
      </c>
      <c r="J19" s="198">
        <f t="shared" si="7"/>
        <v>-8.0745486401141875E-2</v>
      </c>
    </row>
    <row r="20" spans="1:10">
      <c r="A20" s="4" t="s">
        <v>11</v>
      </c>
      <c r="B20" s="5">
        <v>4386136292.9999981</v>
      </c>
      <c r="C20" s="5">
        <v>4595349889.0000048</v>
      </c>
      <c r="D20" s="5">
        <v>4717806727.0000153</v>
      </c>
      <c r="E20" s="5">
        <v>5039401498.999999</v>
      </c>
      <c r="F20" s="5">
        <v>4862387292.0000019</v>
      </c>
      <c r="G20" s="145">
        <f t="shared" si="4"/>
        <v>10.858098499129426</v>
      </c>
      <c r="H20" s="146">
        <f t="shared" si="5"/>
        <v>5.8110352737059401</v>
      </c>
      <c r="I20" s="198">
        <f t="shared" si="6"/>
        <v>3.0645715979111969</v>
      </c>
      <c r="J20" s="198">
        <f t="shared" si="7"/>
        <v>-3.5126037692198793</v>
      </c>
    </row>
    <row r="21" spans="1:10">
      <c r="A21" s="4" t="s">
        <v>8</v>
      </c>
      <c r="B21" s="5">
        <v>17110247540.999964</v>
      </c>
      <c r="C21" s="5">
        <v>16765978183.999887</v>
      </c>
      <c r="D21" s="5">
        <v>17703690990.999821</v>
      </c>
      <c r="E21" s="5">
        <v>17958633194.999687</v>
      </c>
      <c r="F21" s="5">
        <v>18450059216.999992</v>
      </c>
      <c r="G21" s="145">
        <f t="shared" si="4"/>
        <v>7.8304634271920435</v>
      </c>
      <c r="H21" s="146">
        <f t="shared" si="5"/>
        <v>10.044633331368985</v>
      </c>
      <c r="I21" s="198">
        <f t="shared" si="6"/>
        <v>4.2158904963920207</v>
      </c>
      <c r="J21" s="198">
        <f t="shared" si="7"/>
        <v>2.7364333168580686</v>
      </c>
    </row>
    <row r="22" spans="1:10">
      <c r="A22" s="4" t="s">
        <v>7</v>
      </c>
      <c r="B22" s="5">
        <v>10141177207.00005</v>
      </c>
      <c r="C22" s="5">
        <v>10437266372.000082</v>
      </c>
      <c r="D22" s="5">
        <v>11291451576.999851</v>
      </c>
      <c r="E22" s="5">
        <v>11423104095.000196</v>
      </c>
      <c r="F22" s="5">
        <v>11718172502.000004</v>
      </c>
      <c r="G22" s="145">
        <f t="shared" si="4"/>
        <v>15.550416512901649</v>
      </c>
      <c r="H22" s="146">
        <f t="shared" si="5"/>
        <v>12.272429239098386</v>
      </c>
      <c r="I22" s="198">
        <f t="shared" si="6"/>
        <v>3.7791502898472515</v>
      </c>
      <c r="J22" s="198">
        <f t="shared" si="7"/>
        <v>2.5830842872994282</v>
      </c>
    </row>
    <row r="23" spans="1:10">
      <c r="A23" s="6" t="s">
        <v>14</v>
      </c>
      <c r="B23" s="7">
        <f>SUM(B16:B22)</f>
        <v>57516573750.000107</v>
      </c>
      <c r="C23" s="7">
        <f>SUM(C16:C22)</f>
        <v>58320532080.999939</v>
      </c>
      <c r="D23" s="7">
        <f>SUM(D16:D22)</f>
        <v>61580606872.999557</v>
      </c>
      <c r="E23" s="7">
        <f>SUM(E16:E22)</f>
        <v>63312336612.000145</v>
      </c>
      <c r="F23" s="7">
        <f>SUM(F16:F22)</f>
        <v>64470829723.999954</v>
      </c>
      <c r="G23" s="199">
        <f t="shared" si="4"/>
        <v>12.090873152888108</v>
      </c>
      <c r="H23" s="200">
        <f t="shared" si="5"/>
        <v>10.545681638257378</v>
      </c>
      <c r="I23" s="201">
        <f t="shared" si="6"/>
        <v>4.6933978045410072</v>
      </c>
      <c r="J23" s="201">
        <f t="shared" si="7"/>
        <v>1.8298062810403906</v>
      </c>
    </row>
    <row r="25" spans="1:10" ht="21.75" customHeight="1">
      <c r="A25" s="217" t="s">
        <v>565</v>
      </c>
      <c r="B25" s="225" t="s">
        <v>44</v>
      </c>
      <c r="C25" s="226"/>
      <c r="D25" s="226"/>
      <c r="E25" s="226"/>
      <c r="F25" s="226"/>
      <c r="G25" s="226"/>
      <c r="H25" s="226"/>
      <c r="I25" s="226"/>
      <c r="J25" s="227"/>
    </row>
    <row r="26" spans="1:10" ht="30.75" customHeight="1">
      <c r="A26" s="218"/>
      <c r="B26" s="2">
        <v>2015</v>
      </c>
      <c r="C26" s="2">
        <v>2016</v>
      </c>
      <c r="D26" s="2">
        <v>2017</v>
      </c>
      <c r="E26" s="2">
        <v>2018</v>
      </c>
      <c r="F26" s="2">
        <v>2019</v>
      </c>
      <c r="G26" s="3" t="s">
        <v>592</v>
      </c>
      <c r="H26" s="3" t="s">
        <v>593</v>
      </c>
      <c r="I26" s="3" t="s">
        <v>594</v>
      </c>
      <c r="J26" s="3" t="s">
        <v>595</v>
      </c>
    </row>
    <row r="27" spans="1:10">
      <c r="A27" s="4" t="s">
        <v>9</v>
      </c>
      <c r="B27" s="5">
        <f t="shared" ref="B27:F34" si="8">B16-B5</f>
        <v>2921062221.0000076</v>
      </c>
      <c r="C27" s="5">
        <f t="shared" si="8"/>
        <v>2957032356</v>
      </c>
      <c r="D27" s="5">
        <f t="shared" si="8"/>
        <v>3069259363.0000267</v>
      </c>
      <c r="E27" s="5">
        <f>E16-E5</f>
        <v>2962936528.9999938</v>
      </c>
      <c r="F27" s="5">
        <f>F16-F5</f>
        <v>3172789435.9999981</v>
      </c>
      <c r="G27" s="145">
        <f>F27/B27*100-100</f>
        <v>8.617660150827362</v>
      </c>
      <c r="H27" s="146">
        <f>F27/C27*100-100</f>
        <v>7.2964057888042362</v>
      </c>
      <c r="I27" s="198">
        <f>F27/D27*100-100</f>
        <v>3.3731288482175188</v>
      </c>
      <c r="J27" s="198">
        <f>F27/E27*100-100</f>
        <v>7.0825987983897534</v>
      </c>
    </row>
    <row r="28" spans="1:10">
      <c r="A28" s="4" t="s">
        <v>12</v>
      </c>
      <c r="B28" s="5">
        <f t="shared" si="8"/>
        <v>2739067060.0000696</v>
      </c>
      <c r="C28" s="5">
        <f t="shared" si="8"/>
        <v>3338590004.0000229</v>
      </c>
      <c r="D28" s="5">
        <f t="shared" si="8"/>
        <v>3167166027.9999981</v>
      </c>
      <c r="E28" s="5">
        <f t="shared" si="8"/>
        <v>3386725387.0000324</v>
      </c>
      <c r="F28" s="5">
        <f t="shared" si="8"/>
        <v>3379985797.9999685</v>
      </c>
      <c r="G28" s="145">
        <f t="shared" ref="G28:G34" si="9">F28/B28*100-100</f>
        <v>23.39916197597158</v>
      </c>
      <c r="H28" s="146">
        <f t="shared" ref="H28:H34" si="10">F28/C28*100-100</f>
        <v>1.2399184670878611</v>
      </c>
      <c r="I28" s="198">
        <f t="shared" ref="I28:I34" si="11">F28/D28*100-100</f>
        <v>6.7195646871206662</v>
      </c>
      <c r="J28" s="198">
        <f t="shared" ref="J28:J34" si="12">F28/E28*100-100</f>
        <v>-0.19900016180626778</v>
      </c>
    </row>
    <row r="29" spans="1:10">
      <c r="A29" s="4" t="s">
        <v>13</v>
      </c>
      <c r="B29" s="5">
        <f t="shared" si="8"/>
        <v>-842356719.00000453</v>
      </c>
      <c r="C29" s="5">
        <f t="shared" si="8"/>
        <v>-604969302.99999547</v>
      </c>
      <c r="D29" s="5">
        <f t="shared" si="8"/>
        <v>-892154028.00001931</v>
      </c>
      <c r="E29" s="5">
        <f t="shared" si="8"/>
        <v>-1514105719.9999826</v>
      </c>
      <c r="F29" s="5">
        <f t="shared" si="8"/>
        <v>-1530240492.0000088</v>
      </c>
      <c r="G29" s="145">
        <f t="shared" si="9"/>
        <v>81.661813514898853</v>
      </c>
      <c r="H29" s="146">
        <f t="shared" si="10"/>
        <v>152.9451468713645</v>
      </c>
      <c r="I29" s="198">
        <f t="shared" si="11"/>
        <v>71.522006735811715</v>
      </c>
      <c r="J29" s="198">
        <f t="shared" si="12"/>
        <v>1.0656304765843174</v>
      </c>
    </row>
    <row r="30" spans="1:10">
      <c r="A30" s="4" t="s">
        <v>10</v>
      </c>
      <c r="B30" s="5">
        <f t="shared" si="8"/>
        <v>5380179824.000042</v>
      </c>
      <c r="C30" s="5">
        <f t="shared" si="8"/>
        <v>5484337424.9999266</v>
      </c>
      <c r="D30" s="5">
        <f t="shared" si="8"/>
        <v>6027925964.9999151</v>
      </c>
      <c r="E30" s="5">
        <f t="shared" si="8"/>
        <v>6412885620.0002184</v>
      </c>
      <c r="F30" s="5">
        <f t="shared" si="8"/>
        <v>6542696664.000021</v>
      </c>
      <c r="G30" s="145">
        <f t="shared" si="9"/>
        <v>21.607397485381341</v>
      </c>
      <c r="H30" s="146">
        <f t="shared" si="10"/>
        <v>19.297850532967686</v>
      </c>
      <c r="I30" s="198">
        <f t="shared" si="11"/>
        <v>8.5397647879060088</v>
      </c>
      <c r="J30" s="198">
        <f t="shared" si="12"/>
        <v>2.0242220381251315</v>
      </c>
    </row>
    <row r="31" spans="1:10">
      <c r="A31" s="4" t="s">
        <v>11</v>
      </c>
      <c r="B31" s="5">
        <f t="shared" si="8"/>
        <v>-512384849.99999237</v>
      </c>
      <c r="C31" s="5">
        <f t="shared" si="8"/>
        <v>-482069756.99998283</v>
      </c>
      <c r="D31" s="5">
        <f t="shared" si="8"/>
        <v>-977376204.99995613</v>
      </c>
      <c r="E31" s="5">
        <f t="shared" si="8"/>
        <v>-866335748.00002193</v>
      </c>
      <c r="F31" s="5">
        <f t="shared" si="8"/>
        <v>-523575338.99999428</v>
      </c>
      <c r="G31" s="145">
        <f t="shared" si="9"/>
        <v>2.1840007564630497</v>
      </c>
      <c r="H31" s="146">
        <f t="shared" si="10"/>
        <v>8.6098705420371289</v>
      </c>
      <c r="I31" s="198">
        <f t="shared" si="11"/>
        <v>-46.430521193216713</v>
      </c>
      <c r="J31" s="198">
        <f t="shared" si="12"/>
        <v>-39.564384800154748</v>
      </c>
    </row>
    <row r="32" spans="1:10">
      <c r="A32" s="4" t="s">
        <v>8</v>
      </c>
      <c r="B32" s="5">
        <f t="shared" si="8"/>
        <v>8200133678.9999542</v>
      </c>
      <c r="C32" s="5">
        <f t="shared" si="8"/>
        <v>8194068883.9998989</v>
      </c>
      <c r="D32" s="5">
        <f t="shared" si="8"/>
        <v>8418050617.9998417</v>
      </c>
      <c r="E32" s="5">
        <f t="shared" si="8"/>
        <v>8541377958.9997101</v>
      </c>
      <c r="F32" s="5">
        <f t="shared" si="8"/>
        <v>9428959879.0000153</v>
      </c>
      <c r="G32" s="145">
        <f t="shared" si="9"/>
        <v>14.985441068442711</v>
      </c>
      <c r="H32" s="146">
        <f t="shared" si="10"/>
        <v>15.070546909990213</v>
      </c>
      <c r="I32" s="198">
        <f t="shared" si="11"/>
        <v>12.008828490988208</v>
      </c>
      <c r="J32" s="198">
        <f t="shared" si="12"/>
        <v>10.391554199578493</v>
      </c>
    </row>
    <row r="33" spans="1:10">
      <c r="A33" s="4" t="s">
        <v>7</v>
      </c>
      <c r="B33" s="5">
        <f t="shared" si="8"/>
        <v>-2278605775.9999905</v>
      </c>
      <c r="C33" s="5">
        <f t="shared" si="8"/>
        <v>-2944051915.9999485</v>
      </c>
      <c r="D33" s="5">
        <f t="shared" si="8"/>
        <v>-3390762643.9999447</v>
      </c>
      <c r="E33" s="5">
        <f t="shared" si="8"/>
        <v>-4169525575.9998226</v>
      </c>
      <c r="F33" s="5">
        <f t="shared" si="8"/>
        <v>-4460994576.0000286</v>
      </c>
      <c r="G33" s="145">
        <f t="shared" si="9"/>
        <v>95.777375050419749</v>
      </c>
      <c r="H33" s="146">
        <f t="shared" si="10"/>
        <v>51.525676288383323</v>
      </c>
      <c r="I33" s="198">
        <f t="shared" si="11"/>
        <v>31.563162756139576</v>
      </c>
      <c r="J33" s="198">
        <f t="shared" si="12"/>
        <v>6.990459578373347</v>
      </c>
    </row>
    <row r="34" spans="1:10">
      <c r="A34" s="6" t="s">
        <v>14</v>
      </c>
      <c r="B34" s="7">
        <f t="shared" si="8"/>
        <v>15607095439.000092</v>
      </c>
      <c r="C34" s="7">
        <f t="shared" si="8"/>
        <v>15942937692.999924</v>
      </c>
      <c r="D34" s="7">
        <f t="shared" si="8"/>
        <v>15422109096.999863</v>
      </c>
      <c r="E34" s="7">
        <f>E23-E12</f>
        <v>14753958451.00013</v>
      </c>
      <c r="F34" s="7">
        <f t="shared" si="8"/>
        <v>16009621369.999962</v>
      </c>
      <c r="G34" s="199">
        <f t="shared" si="9"/>
        <v>2.5791213526766228</v>
      </c>
      <c r="H34" s="200">
        <f t="shared" si="10"/>
        <v>0.41826467796657596</v>
      </c>
      <c r="I34" s="201">
        <f t="shared" si="11"/>
        <v>3.8095455641303317</v>
      </c>
      <c r="J34" s="201">
        <f t="shared" si="12"/>
        <v>8.5106849336065125</v>
      </c>
    </row>
    <row r="36" spans="1:10">
      <c r="A36" s="31" t="s">
        <v>45</v>
      </c>
    </row>
  </sheetData>
  <mergeCells count="6">
    <mergeCell ref="A25:A26"/>
    <mergeCell ref="A3:A4"/>
    <mergeCell ref="A14:A15"/>
    <mergeCell ref="B3:J3"/>
    <mergeCell ref="B14:J14"/>
    <mergeCell ref="B25:J25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3">
    <tabColor rgb="FFFFC000"/>
    <pageSetUpPr fitToPage="1"/>
  </sheetPr>
  <dimension ref="A1:W227"/>
  <sheetViews>
    <sheetView topLeftCell="A220" workbookViewId="0">
      <selection activeCell="A233" sqref="A233"/>
    </sheetView>
  </sheetViews>
  <sheetFormatPr defaultRowHeight="15" customHeight="1"/>
  <cols>
    <col min="1" max="1" width="41" style="31" customWidth="1"/>
    <col min="2" max="6" width="17.42578125" style="31" bestFit="1" customWidth="1"/>
    <col min="7" max="10" width="9.7109375" style="31" customWidth="1"/>
    <col min="11" max="11" width="6.7109375" style="31" customWidth="1"/>
    <col min="12" max="12" width="16.28515625" style="31" customWidth="1"/>
    <col min="13" max="13" width="16" style="31" customWidth="1"/>
    <col min="14" max="15" width="15.7109375" style="31" customWidth="1"/>
    <col min="16" max="16" width="7.5703125" style="31" bestFit="1" customWidth="1"/>
    <col min="17" max="17" width="8.7109375" style="31" customWidth="1"/>
    <col min="18" max="21" width="16.7109375" style="31" customWidth="1"/>
    <col min="22" max="22" width="8.7109375" style="31" customWidth="1"/>
    <col min="23" max="23" width="6.7109375" style="31" customWidth="1"/>
    <col min="24" max="24" width="15.7109375" style="31" customWidth="1"/>
    <col min="25" max="25" width="16.42578125" style="31" customWidth="1"/>
    <col min="26" max="27" width="16.7109375" style="31" customWidth="1"/>
    <col min="28" max="29" width="9.140625" style="31"/>
    <col min="30" max="30" width="17.42578125" style="31" customWidth="1"/>
    <col min="31" max="31" width="16.85546875" style="31" customWidth="1"/>
    <col min="32" max="33" width="17.140625" style="31" customWidth="1"/>
    <col min="34" max="16384" width="9.140625" style="31"/>
  </cols>
  <sheetData>
    <row r="1" spans="1:22" ht="15" customHeight="1">
      <c r="A1" s="138" t="str">
        <f>'Indice tavole'!C9</f>
        <v>Importazioni per provincia e voce merceologica*. Anni 2015-2019. Valori in milioni di euro e variazioni percentuali rispetto all'anno precedente</v>
      </c>
      <c r="B1" s="138"/>
      <c r="V1" s="140" t="s">
        <v>111</v>
      </c>
    </row>
    <row r="2" spans="1:22" ht="15" customHeight="1">
      <c r="A2" s="138"/>
      <c r="B2" s="138"/>
    </row>
    <row r="3" spans="1:22" ht="16.5" customHeight="1">
      <c r="A3" s="141" t="s">
        <v>9</v>
      </c>
      <c r="B3" s="142"/>
      <c r="C3" s="142"/>
      <c r="D3" s="142"/>
      <c r="E3" s="142"/>
      <c r="F3" s="142"/>
      <c r="G3" s="142"/>
      <c r="H3" s="142"/>
      <c r="I3" s="142"/>
    </row>
    <row r="4" spans="1:22" ht="33.75" customHeight="1">
      <c r="A4" s="12" t="s">
        <v>46</v>
      </c>
      <c r="B4" s="12">
        <v>2015</v>
      </c>
      <c r="C4" s="12">
        <v>2016</v>
      </c>
      <c r="D4" s="143">
        <v>2017</v>
      </c>
      <c r="E4" s="143">
        <v>2018</v>
      </c>
      <c r="F4" s="143">
        <v>2019</v>
      </c>
      <c r="G4" s="3" t="s">
        <v>592</v>
      </c>
      <c r="H4" s="3" t="s">
        <v>593</v>
      </c>
      <c r="I4" s="166" t="s">
        <v>594</v>
      </c>
      <c r="J4" s="3" t="s">
        <v>595</v>
      </c>
    </row>
    <row r="5" spans="1:22" ht="15" customHeight="1">
      <c r="A5" s="4" t="s">
        <v>17</v>
      </c>
      <c r="B5" s="144">
        <v>17532794.000000004</v>
      </c>
      <c r="C5" s="144">
        <v>17276989.999999993</v>
      </c>
      <c r="D5" s="144">
        <v>16855447.999999993</v>
      </c>
      <c r="E5" s="144">
        <v>17261762.999999996</v>
      </c>
      <c r="F5" s="5">
        <v>17468183.999999996</v>
      </c>
      <c r="G5" s="145">
        <f>F5/B5*100-100</f>
        <v>-0.36850943437769956</v>
      </c>
      <c r="H5" s="146">
        <f>F5/C5*100-100</f>
        <v>1.1066395245931346</v>
      </c>
      <c r="I5" s="198">
        <f>F5/D5*100-100</f>
        <v>3.6352400719340352</v>
      </c>
      <c r="J5" s="198">
        <f>F5/E5*100-100</f>
        <v>1.1958280275311353</v>
      </c>
    </row>
    <row r="6" spans="1:22" ht="15" customHeight="1">
      <c r="A6" s="4" t="s">
        <v>18</v>
      </c>
      <c r="B6" s="144">
        <v>1518995</v>
      </c>
      <c r="C6" s="144">
        <v>989657</v>
      </c>
      <c r="D6" s="144">
        <v>906642.99999999977</v>
      </c>
      <c r="E6" s="144">
        <v>736613.00000000012</v>
      </c>
      <c r="F6" s="144">
        <v>756341</v>
      </c>
      <c r="G6" s="145">
        <f t="shared" ref="G6:G33" si="0">F6/B6*100-100</f>
        <v>-50.207801868998907</v>
      </c>
      <c r="H6" s="146">
        <f t="shared" ref="H6:H33" si="1">F6/C6*100-100</f>
        <v>-23.575440784029212</v>
      </c>
      <c r="I6" s="198">
        <f t="shared" ref="I6:I33" si="2">F6/D6*100-100</f>
        <v>-16.577859201471782</v>
      </c>
      <c r="J6" s="198">
        <f t="shared" ref="J6:J33" si="3">F6/E6*100-100</f>
        <v>2.6782041587645011</v>
      </c>
    </row>
    <row r="7" spans="1:22" ht="15" customHeight="1">
      <c r="A7" s="4" t="s">
        <v>19</v>
      </c>
      <c r="B7" s="144">
        <v>632674</v>
      </c>
      <c r="C7" s="144">
        <v>482573.00000000012</v>
      </c>
      <c r="D7" s="144">
        <v>755021.00000000012</v>
      </c>
      <c r="E7" s="144">
        <v>874618.99999999965</v>
      </c>
      <c r="F7" s="144">
        <v>882710</v>
      </c>
      <c r="G7" s="145">
        <f t="shared" si="0"/>
        <v>39.520511353398433</v>
      </c>
      <c r="H7" s="146">
        <f t="shared" si="1"/>
        <v>82.917403170090296</v>
      </c>
      <c r="I7" s="198">
        <f t="shared" si="2"/>
        <v>16.911979931684002</v>
      </c>
      <c r="J7" s="198">
        <f t="shared" si="3"/>
        <v>0.92508852426031751</v>
      </c>
    </row>
    <row r="8" spans="1:22" ht="15" customHeight="1">
      <c r="A8" s="4" t="s">
        <v>20</v>
      </c>
      <c r="B8" s="144">
        <v>24866035.999999981</v>
      </c>
      <c r="C8" s="144">
        <v>28053334.999999981</v>
      </c>
      <c r="D8" s="144">
        <v>25701087.000000004</v>
      </c>
      <c r="E8" s="144">
        <v>29549260.999999978</v>
      </c>
      <c r="F8" s="144">
        <v>31429982.000000004</v>
      </c>
      <c r="G8" s="145">
        <f t="shared" si="0"/>
        <v>26.397235168484528</v>
      </c>
      <c r="H8" s="146">
        <f t="shared" si="1"/>
        <v>12.036526138514446</v>
      </c>
      <c r="I8" s="198">
        <f t="shared" si="2"/>
        <v>22.290477441673957</v>
      </c>
      <c r="J8" s="198">
        <f t="shared" si="3"/>
        <v>6.3646972423439934</v>
      </c>
    </row>
    <row r="9" spans="1:22" ht="15" customHeight="1">
      <c r="A9" s="4" t="s">
        <v>21</v>
      </c>
      <c r="B9" s="144">
        <v>3685419.0000000009</v>
      </c>
      <c r="C9" s="144">
        <v>3331052.9999999995</v>
      </c>
      <c r="D9" s="144">
        <v>3332178.9999999986</v>
      </c>
      <c r="E9" s="144">
        <v>3651780.0000000005</v>
      </c>
      <c r="F9" s="144">
        <v>4124321</v>
      </c>
      <c r="G9" s="145">
        <f t="shared" si="0"/>
        <v>11.909147915067436</v>
      </c>
      <c r="H9" s="146">
        <f t="shared" si="1"/>
        <v>23.814331384099873</v>
      </c>
      <c r="I9" s="198">
        <f t="shared" si="2"/>
        <v>23.772492414123064</v>
      </c>
      <c r="J9" s="198">
        <f t="shared" si="3"/>
        <v>12.940018292449153</v>
      </c>
    </row>
    <row r="10" spans="1:22" ht="15" customHeight="1">
      <c r="A10" s="4" t="s">
        <v>22</v>
      </c>
      <c r="B10" s="144">
        <v>9253582.9999999963</v>
      </c>
      <c r="C10" s="144">
        <v>11518036.999999996</v>
      </c>
      <c r="D10" s="144">
        <v>9462001.0000000019</v>
      </c>
      <c r="E10" s="144">
        <v>7302658.0000000093</v>
      </c>
      <c r="F10" s="144">
        <v>7330191</v>
      </c>
      <c r="G10" s="145">
        <f t="shared" si="0"/>
        <v>-20.785375783628851</v>
      </c>
      <c r="H10" s="146">
        <f t="shared" si="1"/>
        <v>-36.359025413792281</v>
      </c>
      <c r="I10" s="198">
        <f t="shared" si="2"/>
        <v>-22.530223786702223</v>
      </c>
      <c r="J10" s="198">
        <f t="shared" si="3"/>
        <v>0.37702710437747555</v>
      </c>
    </row>
    <row r="11" spans="1:22" ht="15" customHeight="1">
      <c r="A11" s="4" t="s">
        <v>23</v>
      </c>
      <c r="B11" s="144">
        <v>23035508.000000011</v>
      </c>
      <c r="C11" s="144">
        <v>24790171.00000003</v>
      </c>
      <c r="D11" s="144">
        <v>24801977</v>
      </c>
      <c r="E11" s="144">
        <v>21993689.000000007</v>
      </c>
      <c r="F11" s="144">
        <v>22618320</v>
      </c>
      <c r="G11" s="145">
        <f t="shared" si="0"/>
        <v>-1.8110649003269685</v>
      </c>
      <c r="H11" s="146">
        <f t="shared" si="1"/>
        <v>-8.7609359370696751</v>
      </c>
      <c r="I11" s="198">
        <f t="shared" si="2"/>
        <v>-8.8043666841558661</v>
      </c>
      <c r="J11" s="198">
        <f t="shared" si="3"/>
        <v>2.840046524255186</v>
      </c>
    </row>
    <row r="12" spans="1:22" ht="15" customHeight="1">
      <c r="A12" s="4" t="s">
        <v>24</v>
      </c>
      <c r="B12" s="144">
        <v>3857030.9999999991</v>
      </c>
      <c r="C12" s="144">
        <v>4824770.0000000047</v>
      </c>
      <c r="D12" s="144">
        <v>4722904.0000000037</v>
      </c>
      <c r="E12" s="144">
        <v>4983278</v>
      </c>
      <c r="F12" s="144">
        <v>4658160.9999999991</v>
      </c>
      <c r="G12" s="145">
        <f t="shared" si="0"/>
        <v>20.770639385579216</v>
      </c>
      <c r="H12" s="146">
        <f t="shared" si="1"/>
        <v>-3.4532008779694223</v>
      </c>
      <c r="I12" s="198">
        <f t="shared" si="2"/>
        <v>-1.370830319650878</v>
      </c>
      <c r="J12" s="198">
        <f t="shared" si="3"/>
        <v>-6.5241593986930013</v>
      </c>
    </row>
    <row r="13" spans="1:22" ht="15" customHeight="1">
      <c r="A13" s="4" t="s">
        <v>25</v>
      </c>
      <c r="B13" s="144">
        <v>52894543.000000015</v>
      </c>
      <c r="C13" s="144">
        <v>58812170.999999993</v>
      </c>
      <c r="D13" s="144">
        <v>51959984.999999963</v>
      </c>
      <c r="E13" s="144">
        <v>49603782.999999948</v>
      </c>
      <c r="F13" s="144">
        <v>54014214</v>
      </c>
      <c r="G13" s="145">
        <f t="shared" si="0"/>
        <v>2.1167987026563111</v>
      </c>
      <c r="H13" s="146">
        <f t="shared" si="1"/>
        <v>-8.1581021724227583</v>
      </c>
      <c r="I13" s="198">
        <f t="shared" si="2"/>
        <v>3.9534826655551143</v>
      </c>
      <c r="J13" s="198">
        <f t="shared" si="3"/>
        <v>8.8913198414726935</v>
      </c>
    </row>
    <row r="14" spans="1:22" ht="15" customHeight="1">
      <c r="A14" s="4" t="s">
        <v>26</v>
      </c>
      <c r="B14" s="144">
        <v>3160595.9999999991</v>
      </c>
      <c r="C14" s="144">
        <v>3157844.0000000009</v>
      </c>
      <c r="D14" s="144">
        <v>2867284.0000000005</v>
      </c>
      <c r="E14" s="144">
        <v>3436236.0000000009</v>
      </c>
      <c r="F14" s="144">
        <v>3512030.0000000005</v>
      </c>
      <c r="G14" s="145">
        <f t="shared" si="0"/>
        <v>11.119231942329904</v>
      </c>
      <c r="H14" s="146">
        <f t="shared" si="1"/>
        <v>11.216070204861282</v>
      </c>
      <c r="I14" s="198">
        <f t="shared" si="2"/>
        <v>22.486297136942127</v>
      </c>
      <c r="J14" s="198">
        <f t="shared" si="3"/>
        <v>2.205727429664293</v>
      </c>
    </row>
    <row r="15" spans="1:22" ht="15" customHeight="1">
      <c r="A15" s="4" t="s">
        <v>27</v>
      </c>
      <c r="B15" s="144">
        <v>1116386.0000000002</v>
      </c>
      <c r="C15" s="144">
        <v>574990.00000000035</v>
      </c>
      <c r="D15" s="144">
        <v>7471481.0000000037</v>
      </c>
      <c r="E15" s="144">
        <v>303626.00000000006</v>
      </c>
      <c r="F15" s="144">
        <v>261775</v>
      </c>
      <c r="G15" s="145">
        <f t="shared" si="0"/>
        <v>-76.551569080945129</v>
      </c>
      <c r="H15" s="146">
        <f t="shared" si="1"/>
        <v>-54.473121271674316</v>
      </c>
      <c r="I15" s="198">
        <f t="shared" si="2"/>
        <v>-96.496343897548556</v>
      </c>
      <c r="J15" s="198">
        <f t="shared" si="3"/>
        <v>-13.783733935828963</v>
      </c>
    </row>
    <row r="16" spans="1:22" ht="15" customHeight="1">
      <c r="A16" s="4" t="s">
        <v>28</v>
      </c>
      <c r="B16" s="144">
        <v>352023862.99999994</v>
      </c>
      <c r="C16" s="144">
        <v>354727310.99999994</v>
      </c>
      <c r="D16" s="144">
        <v>230837010.00000033</v>
      </c>
      <c r="E16" s="144">
        <v>307136639</v>
      </c>
      <c r="F16" s="144">
        <v>257790825.99999997</v>
      </c>
      <c r="G16" s="145">
        <f t="shared" si="0"/>
        <v>-26.768934411699234</v>
      </c>
      <c r="H16" s="146">
        <f t="shared" si="1"/>
        <v>-27.327043053642967</v>
      </c>
      <c r="I16" s="198">
        <f t="shared" si="2"/>
        <v>11.676557411655779</v>
      </c>
      <c r="J16" s="198">
        <f t="shared" si="3"/>
        <v>-16.066403917378295</v>
      </c>
    </row>
    <row r="17" spans="1:10" ht="15" customHeight="1">
      <c r="A17" s="4" t="s">
        <v>29</v>
      </c>
      <c r="B17" s="144">
        <v>2087853.0000000002</v>
      </c>
      <c r="C17" s="144">
        <v>2060503.9999999991</v>
      </c>
      <c r="D17" s="144">
        <v>916933.00000000151</v>
      </c>
      <c r="E17" s="144">
        <v>859619.99999999977</v>
      </c>
      <c r="F17" s="144">
        <v>1408699</v>
      </c>
      <c r="G17" s="145">
        <f t="shared" si="0"/>
        <v>-32.528822670944763</v>
      </c>
      <c r="H17" s="146">
        <f t="shared" si="1"/>
        <v>-31.633280013045322</v>
      </c>
      <c r="I17" s="198">
        <f t="shared" si="2"/>
        <v>53.631617577292729</v>
      </c>
      <c r="J17" s="198">
        <f t="shared" si="3"/>
        <v>63.874619017705555</v>
      </c>
    </row>
    <row r="18" spans="1:10" ht="15" customHeight="1">
      <c r="A18" s="4" t="s">
        <v>30</v>
      </c>
      <c r="B18" s="144">
        <v>12247353.000000006</v>
      </c>
      <c r="C18" s="144">
        <v>10963212.999999991</v>
      </c>
      <c r="D18" s="144">
        <v>11101652.999999985</v>
      </c>
      <c r="E18" s="144">
        <v>12552445.000000007</v>
      </c>
      <c r="F18" s="144">
        <v>11952775.999999996</v>
      </c>
      <c r="G18" s="145">
        <f t="shared" si="0"/>
        <v>-2.405229930091906</v>
      </c>
      <c r="H18" s="146">
        <f t="shared" si="1"/>
        <v>9.0262133920047631</v>
      </c>
      <c r="I18" s="198">
        <f t="shared" si="2"/>
        <v>7.6666330680666306</v>
      </c>
      <c r="J18" s="198">
        <f t="shared" si="3"/>
        <v>-4.7773083251909156</v>
      </c>
    </row>
    <row r="19" spans="1:10" ht="15" customHeight="1">
      <c r="A19" s="4" t="s">
        <v>31</v>
      </c>
      <c r="B19" s="144">
        <v>8496630.9999999981</v>
      </c>
      <c r="C19" s="144">
        <v>7737889.0000000037</v>
      </c>
      <c r="D19" s="144">
        <v>7598574.9999999981</v>
      </c>
      <c r="E19" s="144">
        <v>6923689.0000000047</v>
      </c>
      <c r="F19" s="144">
        <v>11344919.000000002</v>
      </c>
      <c r="G19" s="145">
        <f t="shared" si="0"/>
        <v>33.52255735243773</v>
      </c>
      <c r="H19" s="146">
        <f t="shared" si="1"/>
        <v>46.615168555661597</v>
      </c>
      <c r="I19" s="198">
        <f t="shared" si="2"/>
        <v>49.303244358317244</v>
      </c>
      <c r="J19" s="198">
        <f t="shared" si="3"/>
        <v>63.856565481205081</v>
      </c>
    </row>
    <row r="20" spans="1:10" ht="15" customHeight="1">
      <c r="A20" s="4" t="s">
        <v>32</v>
      </c>
      <c r="B20" s="144">
        <v>33524454.000000041</v>
      </c>
      <c r="C20" s="144">
        <v>38057217.00000003</v>
      </c>
      <c r="D20" s="144">
        <v>48748088.999999948</v>
      </c>
      <c r="E20" s="144">
        <v>52620358</v>
      </c>
      <c r="F20" s="144">
        <v>49395891</v>
      </c>
      <c r="G20" s="145">
        <f t="shared" si="0"/>
        <v>47.34286500236496</v>
      </c>
      <c r="H20" s="146">
        <f t="shared" si="1"/>
        <v>29.793755018923122</v>
      </c>
      <c r="I20" s="198">
        <f t="shared" si="2"/>
        <v>1.3288767073516397</v>
      </c>
      <c r="J20" s="198">
        <f t="shared" si="3"/>
        <v>-6.1277937333683639</v>
      </c>
    </row>
    <row r="21" spans="1:10" ht="15" customHeight="1">
      <c r="A21" s="4" t="s">
        <v>33</v>
      </c>
      <c r="B21" s="144">
        <v>15503270.999999998</v>
      </c>
      <c r="C21" s="144">
        <v>17822585.999999989</v>
      </c>
      <c r="D21" s="144">
        <v>20513581.999999993</v>
      </c>
      <c r="E21" s="144">
        <v>18928968.000000026</v>
      </c>
      <c r="F21" s="144">
        <v>16808008.000000004</v>
      </c>
      <c r="G21" s="145">
        <f t="shared" si="0"/>
        <v>8.4158820419252436</v>
      </c>
      <c r="H21" s="146">
        <f t="shared" si="1"/>
        <v>-5.6926531312570745</v>
      </c>
      <c r="I21" s="198">
        <f t="shared" si="2"/>
        <v>-18.064002669060869</v>
      </c>
      <c r="J21" s="198">
        <f t="shared" si="3"/>
        <v>-11.204836946208687</v>
      </c>
    </row>
    <row r="22" spans="1:10" ht="15" customHeight="1">
      <c r="A22" s="4" t="s">
        <v>34</v>
      </c>
      <c r="B22" s="144">
        <v>1833148.9999999995</v>
      </c>
      <c r="C22" s="144">
        <v>823069.00000000023</v>
      </c>
      <c r="D22" s="144">
        <v>2778701</v>
      </c>
      <c r="E22" s="144">
        <v>3461450</v>
      </c>
      <c r="F22" s="144">
        <v>1727977</v>
      </c>
      <c r="G22" s="145">
        <f t="shared" si="0"/>
        <v>-5.7372313979932699</v>
      </c>
      <c r="H22" s="146">
        <f t="shared" si="1"/>
        <v>109.94315178921812</v>
      </c>
      <c r="I22" s="198">
        <f t="shared" si="2"/>
        <v>-37.813496306367611</v>
      </c>
      <c r="J22" s="198">
        <f t="shared" si="3"/>
        <v>-50.079388695488888</v>
      </c>
    </row>
    <row r="23" spans="1:10" ht="15" customHeight="1">
      <c r="A23" s="4" t="s">
        <v>35</v>
      </c>
      <c r="B23" s="144">
        <v>14318</v>
      </c>
      <c r="C23" s="144">
        <v>21283</v>
      </c>
      <c r="D23" s="144">
        <v>15295</v>
      </c>
      <c r="E23" s="144">
        <v>209</v>
      </c>
      <c r="F23" s="144">
        <v>24667</v>
      </c>
      <c r="G23" s="145">
        <f t="shared" si="0"/>
        <v>72.279647995530098</v>
      </c>
      <c r="H23" s="146">
        <f t="shared" si="1"/>
        <v>15.900014095757186</v>
      </c>
      <c r="I23" s="198">
        <f t="shared" si="2"/>
        <v>61.274926446551177</v>
      </c>
      <c r="J23" s="198">
        <f t="shared" si="3"/>
        <v>11702.392344497608</v>
      </c>
    </row>
    <row r="24" spans="1:10" ht="15" customHeight="1">
      <c r="A24" s="4" t="s">
        <v>36</v>
      </c>
      <c r="B24" s="144">
        <v>53182438</v>
      </c>
      <c r="C24" s="144">
        <v>51995254.00000003</v>
      </c>
      <c r="D24" s="144">
        <v>62959483.000000045</v>
      </c>
      <c r="E24" s="144">
        <v>74195783.000000015</v>
      </c>
      <c r="F24" s="144">
        <v>58904877.00000003</v>
      </c>
      <c r="G24" s="145">
        <f t="shared" si="0"/>
        <v>10.760016304630554</v>
      </c>
      <c r="H24" s="146">
        <f t="shared" si="1"/>
        <v>13.288949410651981</v>
      </c>
      <c r="I24" s="198">
        <f t="shared" si="2"/>
        <v>-6.44002429308388</v>
      </c>
      <c r="J24" s="198">
        <f t="shared" si="3"/>
        <v>-20.60886128797911</v>
      </c>
    </row>
    <row r="25" spans="1:10" ht="15" customHeight="1">
      <c r="A25" s="4" t="s">
        <v>37</v>
      </c>
      <c r="B25" s="144">
        <v>16528885</v>
      </c>
      <c r="C25" s="144">
        <v>19190093.000000004</v>
      </c>
      <c r="D25" s="144">
        <v>19517473.999999989</v>
      </c>
      <c r="E25" s="144">
        <v>14679624.000000006</v>
      </c>
      <c r="F25" s="144">
        <v>17902881.999999993</v>
      </c>
      <c r="G25" s="145">
        <f t="shared" si="0"/>
        <v>8.3127022784658067</v>
      </c>
      <c r="H25" s="146">
        <f t="shared" si="1"/>
        <v>-6.7076850539495041</v>
      </c>
      <c r="I25" s="198">
        <f t="shared" si="2"/>
        <v>-8.2725459247441506</v>
      </c>
      <c r="J25" s="198">
        <f t="shared" si="3"/>
        <v>21.957360760738737</v>
      </c>
    </row>
    <row r="26" spans="1:10" ht="15" customHeight="1">
      <c r="A26" s="4" t="s">
        <v>38</v>
      </c>
      <c r="B26" s="144">
        <v>30258394.00000003</v>
      </c>
      <c r="C26" s="144">
        <v>31768432</v>
      </c>
      <c r="D26" s="144">
        <v>29233697.000000056</v>
      </c>
      <c r="E26" s="144">
        <v>36085248.999999978</v>
      </c>
      <c r="F26" s="144">
        <v>36754576.000000007</v>
      </c>
      <c r="G26" s="145">
        <f t="shared" si="0"/>
        <v>21.469024430047327</v>
      </c>
      <c r="H26" s="146">
        <f t="shared" si="1"/>
        <v>15.695278885656066</v>
      </c>
      <c r="I26" s="198">
        <f t="shared" si="2"/>
        <v>25.726746090307827</v>
      </c>
      <c r="J26" s="198">
        <f t="shared" si="3"/>
        <v>1.8548493319251662</v>
      </c>
    </row>
    <row r="27" spans="1:10" ht="15" customHeight="1">
      <c r="A27" s="4" t="s">
        <v>39</v>
      </c>
      <c r="B27" s="144">
        <v>945004.99999999988</v>
      </c>
      <c r="C27" s="144">
        <v>1277916.0000000002</v>
      </c>
      <c r="D27" s="144">
        <v>1563654.9999999995</v>
      </c>
      <c r="E27" s="144">
        <v>1313123.9999999995</v>
      </c>
      <c r="F27" s="144">
        <v>907936</v>
      </c>
      <c r="G27" s="145">
        <f t="shared" si="0"/>
        <v>-3.922624748017185</v>
      </c>
      <c r="H27" s="146">
        <f t="shared" si="1"/>
        <v>-28.951824689572732</v>
      </c>
      <c r="I27" s="198">
        <f t="shared" si="2"/>
        <v>-41.935017634964225</v>
      </c>
      <c r="J27" s="198">
        <f t="shared" si="3"/>
        <v>-30.856796464004901</v>
      </c>
    </row>
    <row r="28" spans="1:10" ht="15" customHeight="1">
      <c r="A28" s="4" t="s">
        <v>40</v>
      </c>
      <c r="B28" s="144">
        <v>58250296</v>
      </c>
      <c r="C28" s="144">
        <v>51269950.999999955</v>
      </c>
      <c r="D28" s="144">
        <v>51987988.000000015</v>
      </c>
      <c r="E28" s="144">
        <v>50477405.000000112</v>
      </c>
      <c r="F28" s="144">
        <v>47743576</v>
      </c>
      <c r="G28" s="145">
        <f t="shared" si="0"/>
        <v>-18.037195896824286</v>
      </c>
      <c r="H28" s="146">
        <f t="shared" si="1"/>
        <v>-6.8780541647093827</v>
      </c>
      <c r="I28" s="198">
        <f t="shared" si="2"/>
        <v>-8.1642167032892559</v>
      </c>
      <c r="J28" s="198">
        <f t="shared" si="3"/>
        <v>-5.4159460059408815</v>
      </c>
    </row>
    <row r="29" spans="1:10" ht="15" customHeight="1">
      <c r="A29" s="4" t="s">
        <v>41</v>
      </c>
      <c r="B29" s="144">
        <v>66277519.999999993</v>
      </c>
      <c r="C29" s="144">
        <v>78915889.999999955</v>
      </c>
      <c r="D29" s="144">
        <v>88162339.00000003</v>
      </c>
      <c r="E29" s="144">
        <v>86016122.000000209</v>
      </c>
      <c r="F29" s="144">
        <v>87767617.99999997</v>
      </c>
      <c r="G29" s="145">
        <f t="shared" si="0"/>
        <v>32.424414794035698</v>
      </c>
      <c r="H29" s="146">
        <f t="shared" si="1"/>
        <v>11.216661181924209</v>
      </c>
      <c r="I29" s="198">
        <f t="shared" si="2"/>
        <v>-0.44772065314653275</v>
      </c>
      <c r="J29" s="198">
        <f t="shared" si="3"/>
        <v>2.0362415315581899</v>
      </c>
    </row>
    <row r="30" spans="1:10" ht="15" customHeight="1">
      <c r="A30" s="4" t="s">
        <v>42</v>
      </c>
      <c r="B30" s="144">
        <v>28616573.999999955</v>
      </c>
      <c r="C30" s="144">
        <v>39085147.999999993</v>
      </c>
      <c r="D30" s="144">
        <v>34928801.000000007</v>
      </c>
      <c r="E30" s="144">
        <v>51253224</v>
      </c>
      <c r="F30" s="144">
        <v>54255272.000000007</v>
      </c>
      <c r="G30" s="145">
        <f t="shared" si="0"/>
        <v>89.593876611505237</v>
      </c>
      <c r="H30" s="146">
        <f t="shared" si="1"/>
        <v>38.813014089136942</v>
      </c>
      <c r="I30" s="198">
        <f t="shared" si="2"/>
        <v>55.33104614727543</v>
      </c>
      <c r="J30" s="198">
        <f t="shared" si="3"/>
        <v>5.8572861679881925</v>
      </c>
    </row>
    <row r="31" spans="1:10" ht="15" customHeight="1">
      <c r="A31" s="4" t="s">
        <v>43</v>
      </c>
      <c r="B31" s="144">
        <v>13466456.999999998</v>
      </c>
      <c r="C31" s="144">
        <v>13063778.999999989</v>
      </c>
      <c r="D31" s="144">
        <v>14233543.99999997</v>
      </c>
      <c r="E31" s="144">
        <v>15866623.999999981</v>
      </c>
      <c r="F31" s="144">
        <v>15703611</v>
      </c>
      <c r="G31" s="145">
        <f t="shared" si="0"/>
        <v>16.612788352571144</v>
      </c>
      <c r="H31" s="146">
        <f t="shared" si="1"/>
        <v>20.207261620087209</v>
      </c>
      <c r="I31" s="198">
        <f t="shared" si="2"/>
        <v>10.328186711616098</v>
      </c>
      <c r="J31" s="198">
        <f t="shared" si="3"/>
        <v>-1.0273956198872582</v>
      </c>
    </row>
    <row r="32" spans="1:10" ht="15" customHeight="1">
      <c r="A32" s="4" t="s">
        <v>5</v>
      </c>
      <c r="B32" s="144">
        <v>25800286.000000004</v>
      </c>
      <c r="C32" s="144">
        <v>27257481.000000022</v>
      </c>
      <c r="D32" s="144">
        <v>45678411.00000003</v>
      </c>
      <c r="E32" s="144">
        <v>58909758.000000007</v>
      </c>
      <c r="F32" s="144">
        <v>49791933</v>
      </c>
      <c r="G32" s="145">
        <f t="shared" si="0"/>
        <v>92.989849027254934</v>
      </c>
      <c r="H32" s="146">
        <f t="shared" si="1"/>
        <v>82.672540430276598</v>
      </c>
      <c r="I32" s="198">
        <f t="shared" si="2"/>
        <v>9.0053964442851679</v>
      </c>
      <c r="J32" s="198">
        <f t="shared" si="3"/>
        <v>-15.477614082203502</v>
      </c>
    </row>
    <row r="33" spans="1:23" ht="15" customHeight="1">
      <c r="A33" s="8" t="s">
        <v>6</v>
      </c>
      <c r="B33" s="82">
        <f>SUM(B5:B32)</f>
        <v>860610312</v>
      </c>
      <c r="C33" s="82">
        <f>SUM(C5:C32)</f>
        <v>899848607</v>
      </c>
      <c r="D33" s="82">
        <f>SUM(D5:D32)</f>
        <v>819611240.00000024</v>
      </c>
      <c r="E33" s="147">
        <f>SUM(E5:E32)</f>
        <v>930977597.00000036</v>
      </c>
      <c r="F33" s="147">
        <f>SUM(F5:F32)</f>
        <v>867242273</v>
      </c>
      <c r="G33" s="192">
        <f t="shared" si="0"/>
        <v>0.77061137979950445</v>
      </c>
      <c r="H33" s="193">
        <f t="shared" si="1"/>
        <v>-3.6235355310162731</v>
      </c>
      <c r="I33" s="202">
        <f t="shared" si="2"/>
        <v>5.8114177399519065</v>
      </c>
      <c r="J33" s="202">
        <f t="shared" si="3"/>
        <v>-6.8460642023376579</v>
      </c>
    </row>
    <row r="34" spans="1:23" ht="12.75" customHeight="1"/>
    <row r="35" spans="1:23" ht="24.75" customHeight="1">
      <c r="A35" s="138" t="s">
        <v>12</v>
      </c>
    </row>
    <row r="36" spans="1:23" ht="32.25" customHeight="1">
      <c r="A36" s="12" t="s">
        <v>46</v>
      </c>
      <c r="B36" s="12">
        <v>2015</v>
      </c>
      <c r="C36" s="12">
        <v>2016</v>
      </c>
      <c r="D36" s="143">
        <v>2017</v>
      </c>
      <c r="E36" s="143">
        <v>2018</v>
      </c>
      <c r="F36" s="143">
        <v>2019</v>
      </c>
      <c r="G36" s="3" t="s">
        <v>592</v>
      </c>
      <c r="H36" s="3" t="s">
        <v>593</v>
      </c>
      <c r="I36" s="166" t="s">
        <v>594</v>
      </c>
      <c r="J36" s="3" t="s">
        <v>595</v>
      </c>
      <c r="K36" s="148"/>
      <c r="L36" s="148"/>
      <c r="M36" s="149"/>
      <c r="N36" s="148"/>
      <c r="O36" s="148"/>
      <c r="P36" s="148"/>
      <c r="Q36" s="149"/>
      <c r="R36" s="148"/>
      <c r="S36" s="149"/>
      <c r="T36" s="148"/>
      <c r="U36" s="148"/>
      <c r="V36" s="149"/>
      <c r="W36" s="148"/>
    </row>
    <row r="37" spans="1:23" ht="12.75" customHeight="1">
      <c r="A37" s="4" t="s">
        <v>17</v>
      </c>
      <c r="B37" s="144">
        <v>360252323.00000018</v>
      </c>
      <c r="C37" s="144">
        <v>390024125.0000003</v>
      </c>
      <c r="D37" s="144">
        <v>435147994.99999928</v>
      </c>
      <c r="E37" s="144">
        <v>413047309.00000024</v>
      </c>
      <c r="F37" s="5">
        <v>424351987.99999976</v>
      </c>
      <c r="G37" s="145">
        <f>F37/B37*100-100</f>
        <v>17.792991441723345</v>
      </c>
      <c r="H37" s="146">
        <f>F37/C37*100-100</f>
        <v>8.8014717038335561</v>
      </c>
      <c r="I37" s="198">
        <f>F37/D37*100-100</f>
        <v>-2.4809966089811724</v>
      </c>
      <c r="J37" s="198">
        <f>F37/E37*100-100</f>
        <v>2.7368969010761646</v>
      </c>
    </row>
    <row r="38" spans="1:23" ht="15" customHeight="1">
      <c r="A38" s="4" t="s">
        <v>18</v>
      </c>
      <c r="B38" s="144">
        <v>10031295.000000002</v>
      </c>
      <c r="C38" s="144">
        <v>13186920.000000002</v>
      </c>
      <c r="D38" s="144">
        <v>9639302.9999999981</v>
      </c>
      <c r="E38" s="144">
        <v>9904079.0000000037</v>
      </c>
      <c r="F38" s="144">
        <v>8754222.9999999981</v>
      </c>
      <c r="G38" s="145">
        <f t="shared" ref="G38:G65" si="4">F38/B38*100-100</f>
        <v>-12.730878715061252</v>
      </c>
      <c r="H38" s="146">
        <f t="shared" ref="H38:H65" si="5">F38/C38*100-100</f>
        <v>-33.614346640458905</v>
      </c>
      <c r="I38" s="198">
        <f t="shared" ref="I38:I65" si="6">F38/D38*100-100</f>
        <v>-9.1819916854984314</v>
      </c>
      <c r="J38" s="198">
        <f t="shared" ref="J38:J65" si="7">F38/E38*100-100</f>
        <v>-11.609923547661566</v>
      </c>
    </row>
    <row r="39" spans="1:23" ht="15" customHeight="1">
      <c r="A39" s="4" t="s">
        <v>19</v>
      </c>
      <c r="B39" s="144">
        <v>6338566.9999999991</v>
      </c>
      <c r="C39" s="144">
        <v>3297507.9999999991</v>
      </c>
      <c r="D39" s="144">
        <v>3592888.0000000005</v>
      </c>
      <c r="E39" s="144">
        <v>15926875.000000024</v>
      </c>
      <c r="F39" s="144">
        <v>3914224</v>
      </c>
      <c r="G39" s="145">
        <f t="shared" si="4"/>
        <v>-38.247493479204365</v>
      </c>
      <c r="H39" s="146">
        <f t="shared" si="5"/>
        <v>18.702486847643769</v>
      </c>
      <c r="I39" s="198">
        <f t="shared" si="6"/>
        <v>8.9436687144158071</v>
      </c>
      <c r="J39" s="198">
        <f t="shared" si="7"/>
        <v>-75.423778989914879</v>
      </c>
    </row>
    <row r="40" spans="1:23" ht="15" customHeight="1">
      <c r="A40" s="4" t="s">
        <v>20</v>
      </c>
      <c r="B40" s="144">
        <v>434282755.00000066</v>
      </c>
      <c r="C40" s="144">
        <v>424598330.99999917</v>
      </c>
      <c r="D40" s="144">
        <v>426058484.00000131</v>
      </c>
      <c r="E40" s="144">
        <v>394526511.00000006</v>
      </c>
      <c r="F40" s="144">
        <v>413924088.99999988</v>
      </c>
      <c r="G40" s="145">
        <f t="shared" si="4"/>
        <v>-4.6878826675953889</v>
      </c>
      <c r="H40" s="146">
        <f t="shared" si="5"/>
        <v>-2.5139623075907167</v>
      </c>
      <c r="I40" s="198">
        <f t="shared" si="6"/>
        <v>-2.8480585308568607</v>
      </c>
      <c r="J40" s="198">
        <f t="shared" si="7"/>
        <v>4.9166728874146202</v>
      </c>
    </row>
    <row r="41" spans="1:23" ht="15" customHeight="1">
      <c r="A41" s="4" t="s">
        <v>21</v>
      </c>
      <c r="B41" s="144">
        <v>44124473</v>
      </c>
      <c r="C41" s="144">
        <v>36140609.000000007</v>
      </c>
      <c r="D41" s="144">
        <v>41058592.999999978</v>
      </c>
      <c r="E41" s="144">
        <v>42097661</v>
      </c>
      <c r="F41" s="144">
        <v>40508441</v>
      </c>
      <c r="G41" s="145">
        <f t="shared" si="4"/>
        <v>-8.1950712476497927</v>
      </c>
      <c r="H41" s="146">
        <f t="shared" si="5"/>
        <v>12.085662419246972</v>
      </c>
      <c r="I41" s="198">
        <f t="shared" si="6"/>
        <v>-1.339919270979351</v>
      </c>
      <c r="J41" s="198">
        <f t="shared" si="7"/>
        <v>-3.7750790952494953</v>
      </c>
    </row>
    <row r="42" spans="1:23" ht="15" customHeight="1">
      <c r="A42" s="4" t="s">
        <v>22</v>
      </c>
      <c r="B42" s="144">
        <v>103376857.99999999</v>
      </c>
      <c r="C42" s="144">
        <v>108439467.99999985</v>
      </c>
      <c r="D42" s="144">
        <v>109011459.9999999</v>
      </c>
      <c r="E42" s="144">
        <v>96749815.000000164</v>
      </c>
      <c r="F42" s="144">
        <v>90990234.000000015</v>
      </c>
      <c r="G42" s="145">
        <f t="shared" si="4"/>
        <v>-11.982008584551849</v>
      </c>
      <c r="H42" s="146">
        <f t="shared" si="5"/>
        <v>-16.091220587692163</v>
      </c>
      <c r="I42" s="198">
        <f t="shared" si="6"/>
        <v>-16.531496780246684</v>
      </c>
      <c r="J42" s="198">
        <f t="shared" si="7"/>
        <v>-5.9530666802826886</v>
      </c>
    </row>
    <row r="43" spans="1:23" ht="15" customHeight="1">
      <c r="A43" s="4" t="s">
        <v>23</v>
      </c>
      <c r="B43" s="144">
        <v>150667095.00000009</v>
      </c>
      <c r="C43" s="144">
        <v>139799409.00000012</v>
      </c>
      <c r="D43" s="144">
        <v>144939575</v>
      </c>
      <c r="E43" s="144">
        <v>146886595.00000012</v>
      </c>
      <c r="F43" s="144">
        <v>146393786.99999997</v>
      </c>
      <c r="G43" s="145">
        <f t="shared" si="4"/>
        <v>-2.8362583084250161</v>
      </c>
      <c r="H43" s="146">
        <f t="shared" si="5"/>
        <v>4.7170285247771346</v>
      </c>
      <c r="I43" s="198">
        <f t="shared" si="6"/>
        <v>1.0033229364719602</v>
      </c>
      <c r="J43" s="198">
        <f t="shared" si="7"/>
        <v>-0.33550236493680075</v>
      </c>
    </row>
    <row r="44" spans="1:23" ht="15" customHeight="1">
      <c r="A44" s="4" t="s">
        <v>24</v>
      </c>
      <c r="B44" s="144">
        <v>37602719</v>
      </c>
      <c r="C44" s="144">
        <v>41086916.000000022</v>
      </c>
      <c r="D44" s="144">
        <v>39482476.000000007</v>
      </c>
      <c r="E44" s="144">
        <v>41234210</v>
      </c>
      <c r="F44" s="144">
        <v>38732990.999999985</v>
      </c>
      <c r="G44" s="145">
        <f t="shared" si="4"/>
        <v>3.0058251904602713</v>
      </c>
      <c r="H44" s="146">
        <f t="shared" si="5"/>
        <v>-5.7291352799514925</v>
      </c>
      <c r="I44" s="198">
        <f t="shared" si="6"/>
        <v>-1.8982725399491756</v>
      </c>
      <c r="J44" s="198">
        <f t="shared" si="7"/>
        <v>-6.0658831586685267</v>
      </c>
    </row>
    <row r="45" spans="1:23" ht="15" customHeight="1">
      <c r="A45" s="4" t="s">
        <v>25</v>
      </c>
      <c r="B45" s="144">
        <v>82591547.999999985</v>
      </c>
      <c r="C45" s="144">
        <v>75960529</v>
      </c>
      <c r="D45" s="144">
        <v>88561428.999999911</v>
      </c>
      <c r="E45" s="144">
        <v>93789977.999999747</v>
      </c>
      <c r="F45" s="144">
        <v>91474082.999999925</v>
      </c>
      <c r="G45" s="145">
        <f t="shared" si="4"/>
        <v>10.754774810613725</v>
      </c>
      <c r="H45" s="146">
        <f t="shared" si="5"/>
        <v>20.423177937583773</v>
      </c>
      <c r="I45" s="198">
        <f t="shared" si="6"/>
        <v>3.2888516286249398</v>
      </c>
      <c r="J45" s="198">
        <f t="shared" si="7"/>
        <v>-2.4692350391635927</v>
      </c>
    </row>
    <row r="46" spans="1:23" ht="15" customHeight="1">
      <c r="A46" s="4" t="s">
        <v>26</v>
      </c>
      <c r="B46" s="144">
        <v>324413476.00000012</v>
      </c>
      <c r="C46" s="144">
        <v>332824166.00000024</v>
      </c>
      <c r="D46" s="144">
        <v>335678117.99999994</v>
      </c>
      <c r="E46" s="144">
        <v>363290270.00000024</v>
      </c>
      <c r="F46" s="144">
        <v>358842825.99999994</v>
      </c>
      <c r="G46" s="145">
        <f t="shared" si="4"/>
        <v>10.612798957833618</v>
      </c>
      <c r="H46" s="146">
        <f t="shared" si="5"/>
        <v>7.8175393069263208</v>
      </c>
      <c r="I46" s="198">
        <f t="shared" si="6"/>
        <v>6.9008692428381693</v>
      </c>
      <c r="J46" s="198">
        <f t="shared" si="7"/>
        <v>-1.2242122531936417</v>
      </c>
    </row>
    <row r="47" spans="1:23" ht="15" customHeight="1">
      <c r="A47" s="4" t="s">
        <v>27</v>
      </c>
      <c r="B47" s="144">
        <v>28880345.000000015</v>
      </c>
      <c r="C47" s="144">
        <v>25849988.999999993</v>
      </c>
      <c r="D47" s="144">
        <v>19559274.999999989</v>
      </c>
      <c r="E47" s="144">
        <v>19179874.999999989</v>
      </c>
      <c r="F47" s="144">
        <v>30864079.000000007</v>
      </c>
      <c r="G47" s="145">
        <f t="shared" si="4"/>
        <v>6.8688029869448997</v>
      </c>
      <c r="H47" s="146">
        <f t="shared" si="5"/>
        <v>19.396874791706935</v>
      </c>
      <c r="I47" s="198">
        <f t="shared" si="6"/>
        <v>57.797663768212402</v>
      </c>
      <c r="J47" s="198">
        <f t="shared" si="7"/>
        <v>60.919083153566049</v>
      </c>
    </row>
    <row r="48" spans="1:23" ht="15" customHeight="1">
      <c r="A48" s="4" t="s">
        <v>28</v>
      </c>
      <c r="B48" s="144">
        <v>188725316.00000012</v>
      </c>
      <c r="C48" s="144">
        <v>206421993.00000009</v>
      </c>
      <c r="D48" s="144">
        <v>371340131.99999976</v>
      </c>
      <c r="E48" s="144">
        <v>412606961.99999988</v>
      </c>
      <c r="F48" s="144">
        <v>478593773.00000012</v>
      </c>
      <c r="G48" s="145">
        <f t="shared" si="4"/>
        <v>153.59277872397351</v>
      </c>
      <c r="H48" s="146">
        <f t="shared" si="5"/>
        <v>131.85212294699622</v>
      </c>
      <c r="I48" s="198">
        <f t="shared" si="6"/>
        <v>28.882857455331646</v>
      </c>
      <c r="J48" s="198">
        <f t="shared" si="7"/>
        <v>15.992655741955275</v>
      </c>
    </row>
    <row r="49" spans="1:10" ht="15" customHeight="1">
      <c r="A49" s="4" t="s">
        <v>29</v>
      </c>
      <c r="B49" s="144">
        <v>25649214.000000004</v>
      </c>
      <c r="C49" s="144">
        <v>26769251.000000034</v>
      </c>
      <c r="D49" s="144">
        <v>27363649.000000011</v>
      </c>
      <c r="E49" s="144">
        <v>28340157.00000006</v>
      </c>
      <c r="F49" s="144">
        <v>27174251</v>
      </c>
      <c r="G49" s="145">
        <f t="shared" si="4"/>
        <v>5.9457455499415772</v>
      </c>
      <c r="H49" s="146">
        <f t="shared" si="5"/>
        <v>1.5129298910902236</v>
      </c>
      <c r="I49" s="198">
        <f t="shared" si="6"/>
        <v>-0.69215183983689599</v>
      </c>
      <c r="J49" s="198">
        <f t="shared" si="7"/>
        <v>-4.1139715633899243</v>
      </c>
    </row>
    <row r="50" spans="1:10" ht="15" customHeight="1">
      <c r="A50" s="4" t="s">
        <v>30</v>
      </c>
      <c r="B50" s="144">
        <v>69315305.999999911</v>
      </c>
      <c r="C50" s="144">
        <v>73848359.999999925</v>
      </c>
      <c r="D50" s="144">
        <v>70187407.000000045</v>
      </c>
      <c r="E50" s="144">
        <v>73536344.000000045</v>
      </c>
      <c r="F50" s="144">
        <v>70210056.99999997</v>
      </c>
      <c r="G50" s="145">
        <f t="shared" si="4"/>
        <v>1.2908418813011764</v>
      </c>
      <c r="H50" s="146">
        <f t="shared" si="5"/>
        <v>-4.9267214600296541</v>
      </c>
      <c r="I50" s="198">
        <f t="shared" si="6"/>
        <v>3.2270746232200054E-2</v>
      </c>
      <c r="J50" s="198">
        <f t="shared" si="7"/>
        <v>-4.5233238682631196</v>
      </c>
    </row>
    <row r="51" spans="1:10" ht="15" customHeight="1">
      <c r="A51" s="4" t="s">
        <v>31</v>
      </c>
      <c r="B51" s="144">
        <v>239204131.99999943</v>
      </c>
      <c r="C51" s="144">
        <v>233372467.00000006</v>
      </c>
      <c r="D51" s="144">
        <v>254554357.00000036</v>
      </c>
      <c r="E51" s="144">
        <v>282169049.99999988</v>
      </c>
      <c r="F51" s="144">
        <v>279148471.00000012</v>
      </c>
      <c r="G51" s="145">
        <f t="shared" si="4"/>
        <v>16.698849917860443</v>
      </c>
      <c r="H51" s="146">
        <f t="shared" si="5"/>
        <v>19.614997685223969</v>
      </c>
      <c r="I51" s="198">
        <f t="shared" si="6"/>
        <v>9.6616354517945666</v>
      </c>
      <c r="J51" s="198">
        <f t="shared" si="7"/>
        <v>-1.0704855830218634</v>
      </c>
    </row>
    <row r="52" spans="1:10" ht="15" customHeight="1">
      <c r="A52" s="4" t="s">
        <v>32</v>
      </c>
      <c r="B52" s="144">
        <v>836428160.99999964</v>
      </c>
      <c r="C52" s="144">
        <v>688090618.99999833</v>
      </c>
      <c r="D52" s="144">
        <v>722938819.99999952</v>
      </c>
      <c r="E52" s="144">
        <v>776506827.00000095</v>
      </c>
      <c r="F52" s="144">
        <v>797292419.00000036</v>
      </c>
      <c r="G52" s="145">
        <f t="shared" si="4"/>
        <v>-4.678912526475699</v>
      </c>
      <c r="H52" s="146">
        <f t="shared" si="5"/>
        <v>15.870264320520008</v>
      </c>
      <c r="I52" s="198">
        <f t="shared" si="6"/>
        <v>10.284908894503815</v>
      </c>
      <c r="J52" s="198">
        <f t="shared" si="7"/>
        <v>2.6768073733882858</v>
      </c>
    </row>
    <row r="53" spans="1:10" ht="15" customHeight="1">
      <c r="A53" s="4" t="s">
        <v>33</v>
      </c>
      <c r="B53" s="144">
        <v>355120801.00000036</v>
      </c>
      <c r="C53" s="144">
        <v>341611231.99999964</v>
      </c>
      <c r="D53" s="144">
        <v>332091660.99999994</v>
      </c>
      <c r="E53" s="144">
        <v>253411129.99999899</v>
      </c>
      <c r="F53" s="144">
        <v>266747618.00000024</v>
      </c>
      <c r="G53" s="145">
        <f t="shared" si="4"/>
        <v>-24.885386254802924</v>
      </c>
      <c r="H53" s="146">
        <f t="shared" si="5"/>
        <v>-21.914857296026938</v>
      </c>
      <c r="I53" s="198">
        <f t="shared" si="6"/>
        <v>-19.676508227648554</v>
      </c>
      <c r="J53" s="198">
        <f t="shared" si="7"/>
        <v>5.2627869975566171</v>
      </c>
    </row>
    <row r="54" spans="1:10" ht="15" customHeight="1">
      <c r="A54" s="4" t="s">
        <v>34</v>
      </c>
      <c r="B54" s="144">
        <v>58562721.99999994</v>
      </c>
      <c r="C54" s="144">
        <v>68282396.999999955</v>
      </c>
      <c r="D54" s="144">
        <v>63375223.000000075</v>
      </c>
      <c r="E54" s="144">
        <v>65475756.999999985</v>
      </c>
      <c r="F54" s="144">
        <v>63673586.000000015</v>
      </c>
      <c r="G54" s="145">
        <f t="shared" si="4"/>
        <v>8.7271626479385418</v>
      </c>
      <c r="H54" s="146">
        <f t="shared" si="5"/>
        <v>-6.7496327054832932</v>
      </c>
      <c r="I54" s="198">
        <f t="shared" si="6"/>
        <v>0.47078808700986485</v>
      </c>
      <c r="J54" s="198">
        <f t="shared" si="7"/>
        <v>-2.7524248402351077</v>
      </c>
    </row>
    <row r="55" spans="1:10" ht="15" customHeight="1">
      <c r="A55" s="4" t="s">
        <v>35</v>
      </c>
      <c r="B55" s="144">
        <v>1007434.9999999997</v>
      </c>
      <c r="C55" s="144">
        <v>1148491</v>
      </c>
      <c r="D55" s="144">
        <v>1105155.9999999995</v>
      </c>
      <c r="E55" s="144">
        <v>938666</v>
      </c>
      <c r="F55" s="144">
        <v>627139</v>
      </c>
      <c r="G55" s="145">
        <f t="shared" si="4"/>
        <v>-37.748936655962893</v>
      </c>
      <c r="H55" s="146">
        <f t="shared" si="5"/>
        <v>-45.394522029341111</v>
      </c>
      <c r="I55" s="198">
        <f t="shared" si="6"/>
        <v>-43.253350658187593</v>
      </c>
      <c r="J55" s="198">
        <f t="shared" si="7"/>
        <v>-33.188269309850355</v>
      </c>
    </row>
    <row r="56" spans="1:10" ht="15" customHeight="1">
      <c r="A56" s="4" t="s">
        <v>36</v>
      </c>
      <c r="B56" s="144">
        <v>777188467.9999994</v>
      </c>
      <c r="C56" s="144">
        <v>594585863.99999869</v>
      </c>
      <c r="D56" s="144">
        <v>786570911.99999988</v>
      </c>
      <c r="E56" s="144">
        <v>834264634.00000179</v>
      </c>
      <c r="F56" s="144">
        <v>788656646.99999952</v>
      </c>
      <c r="G56" s="145">
        <f t="shared" si="4"/>
        <v>1.4755981942851122</v>
      </c>
      <c r="H56" s="146">
        <f t="shared" si="5"/>
        <v>32.639656397885915</v>
      </c>
      <c r="I56" s="198">
        <f t="shared" si="6"/>
        <v>0.2651680818829476</v>
      </c>
      <c r="J56" s="198">
        <f t="shared" si="7"/>
        <v>-5.4668489039656549</v>
      </c>
    </row>
    <row r="57" spans="1:10" ht="15" customHeight="1">
      <c r="A57" s="4" t="s">
        <v>37</v>
      </c>
      <c r="B57" s="144">
        <v>188024312.99999952</v>
      </c>
      <c r="C57" s="144">
        <v>196645524.00000018</v>
      </c>
      <c r="D57" s="144">
        <v>210680906.00000077</v>
      </c>
      <c r="E57" s="144">
        <v>242427635.99999967</v>
      </c>
      <c r="F57" s="144">
        <v>237512313.99999997</v>
      </c>
      <c r="G57" s="145">
        <f t="shared" si="4"/>
        <v>26.320000967109266</v>
      </c>
      <c r="H57" s="146">
        <f t="shared" si="5"/>
        <v>20.781957894958111</v>
      </c>
      <c r="I57" s="198">
        <f t="shared" si="6"/>
        <v>12.735567028556034</v>
      </c>
      <c r="J57" s="198">
        <f t="shared" si="7"/>
        <v>-2.0275419424540075</v>
      </c>
    </row>
    <row r="58" spans="1:10" ht="15" customHeight="1">
      <c r="A58" s="4" t="s">
        <v>38</v>
      </c>
      <c r="B58" s="144">
        <v>217196691.99999979</v>
      </c>
      <c r="C58" s="144">
        <v>220573343.00000027</v>
      </c>
      <c r="D58" s="144">
        <v>227472858.00000045</v>
      </c>
      <c r="E58" s="144">
        <v>253838442.9999997</v>
      </c>
      <c r="F58" s="144">
        <v>271149296.99999994</v>
      </c>
      <c r="G58" s="145">
        <f t="shared" si="4"/>
        <v>24.840435875515169</v>
      </c>
      <c r="H58" s="146">
        <f t="shared" si="5"/>
        <v>22.92931381105268</v>
      </c>
      <c r="I58" s="198">
        <f t="shared" si="6"/>
        <v>19.200725477322408</v>
      </c>
      <c r="J58" s="198">
        <f t="shared" si="7"/>
        <v>6.8196344869639205</v>
      </c>
    </row>
    <row r="59" spans="1:10" ht="15" customHeight="1">
      <c r="A59" s="4" t="s">
        <v>39</v>
      </c>
      <c r="B59" s="144">
        <v>23774348.999999996</v>
      </c>
      <c r="C59" s="144">
        <v>21087513.999999993</v>
      </c>
      <c r="D59" s="144">
        <v>19405340</v>
      </c>
      <c r="E59" s="144">
        <v>18867493.000000004</v>
      </c>
      <c r="F59" s="144">
        <v>15880505.999999998</v>
      </c>
      <c r="G59" s="145">
        <f t="shared" si="4"/>
        <v>-33.203193071658859</v>
      </c>
      <c r="H59" s="146">
        <f t="shared" si="5"/>
        <v>-24.692374833752311</v>
      </c>
      <c r="I59" s="198">
        <f t="shared" si="6"/>
        <v>-18.164247573090719</v>
      </c>
      <c r="J59" s="198">
        <f t="shared" si="7"/>
        <v>-15.831393179793437</v>
      </c>
    </row>
    <row r="60" spans="1:10" ht="15" customHeight="1">
      <c r="A60" s="4" t="s">
        <v>40</v>
      </c>
      <c r="B60" s="144">
        <v>265478331.99999985</v>
      </c>
      <c r="C60" s="144">
        <v>287281923.99999994</v>
      </c>
      <c r="D60" s="144">
        <v>281743220.99999958</v>
      </c>
      <c r="E60" s="144">
        <v>285928171.99999869</v>
      </c>
      <c r="F60" s="144">
        <v>283505138.00000018</v>
      </c>
      <c r="G60" s="145">
        <f t="shared" si="4"/>
        <v>6.7903116100640233</v>
      </c>
      <c r="H60" s="146">
        <f t="shared" si="5"/>
        <v>-1.31466189985548</v>
      </c>
      <c r="I60" s="198">
        <f t="shared" si="6"/>
        <v>0.62536269506219355</v>
      </c>
      <c r="J60" s="198">
        <f t="shared" si="7"/>
        <v>-0.84742751406760419</v>
      </c>
    </row>
    <row r="61" spans="1:10" ht="15" customHeight="1">
      <c r="A61" s="4" t="s">
        <v>41</v>
      </c>
      <c r="B61" s="144">
        <v>531252193.99999815</v>
      </c>
      <c r="C61" s="144">
        <v>522425404.99999958</v>
      </c>
      <c r="D61" s="144">
        <v>524687492.00000083</v>
      </c>
      <c r="E61" s="144">
        <v>589046511.00000024</v>
      </c>
      <c r="F61" s="144">
        <v>606156834.00000012</v>
      </c>
      <c r="G61" s="145">
        <f t="shared" si="4"/>
        <v>14.099638711327799</v>
      </c>
      <c r="H61" s="146">
        <f t="shared" si="5"/>
        <v>16.027442042180269</v>
      </c>
      <c r="I61" s="198">
        <f t="shared" si="6"/>
        <v>15.527212529777472</v>
      </c>
      <c r="J61" s="198">
        <f t="shared" si="7"/>
        <v>2.9047490614879194</v>
      </c>
    </row>
    <row r="62" spans="1:10" ht="15" customHeight="1">
      <c r="A62" s="4" t="s">
        <v>42</v>
      </c>
      <c r="B62" s="144">
        <v>477639886.99999994</v>
      </c>
      <c r="C62" s="144">
        <v>536026060.99999988</v>
      </c>
      <c r="D62" s="144">
        <v>626200305.99999917</v>
      </c>
      <c r="E62" s="144">
        <v>547074908.00000024</v>
      </c>
      <c r="F62" s="144">
        <v>693181757.00000024</v>
      </c>
      <c r="G62" s="145">
        <f t="shared" si="4"/>
        <v>45.126438529619776</v>
      </c>
      <c r="H62" s="146">
        <f t="shared" si="5"/>
        <v>29.318667026527351</v>
      </c>
      <c r="I62" s="198">
        <f t="shared" si="6"/>
        <v>10.696489662846176</v>
      </c>
      <c r="J62" s="198">
        <f t="shared" si="7"/>
        <v>26.706918351298242</v>
      </c>
    </row>
    <row r="63" spans="1:10" ht="15" customHeight="1">
      <c r="A63" s="4" t="s">
        <v>43</v>
      </c>
      <c r="B63" s="144">
        <v>102208965.99999985</v>
      </c>
      <c r="C63" s="144">
        <v>122178617.99999991</v>
      </c>
      <c r="D63" s="144">
        <v>135623865.99999991</v>
      </c>
      <c r="E63" s="144">
        <v>140184065.00000006</v>
      </c>
      <c r="F63" s="144">
        <v>150049091.99999994</v>
      </c>
      <c r="G63" s="145">
        <f t="shared" si="4"/>
        <v>46.806193108342541</v>
      </c>
      <c r="H63" s="146">
        <f t="shared" si="5"/>
        <v>22.811253275102558</v>
      </c>
      <c r="I63" s="198">
        <f t="shared" si="6"/>
        <v>10.636200268763929</v>
      </c>
      <c r="J63" s="198">
        <f t="shared" si="7"/>
        <v>7.03719570409082</v>
      </c>
    </row>
    <row r="64" spans="1:10" ht="15" customHeight="1">
      <c r="A64" s="4" t="s">
        <v>5</v>
      </c>
      <c r="B64" s="144">
        <v>64409011.00000006</v>
      </c>
      <c r="C64" s="144">
        <v>54547509.999999985</v>
      </c>
      <c r="D64" s="144">
        <v>79485109.00000003</v>
      </c>
      <c r="E64" s="144">
        <v>159364118.00000009</v>
      </c>
      <c r="F64" s="144">
        <v>152572674.99999997</v>
      </c>
      <c r="G64" s="145">
        <f t="shared" si="4"/>
        <v>136.88094667375009</v>
      </c>
      <c r="H64" s="146">
        <f t="shared" si="5"/>
        <v>179.70603057774775</v>
      </c>
      <c r="I64" s="198">
        <f t="shared" si="6"/>
        <v>91.951268507413033</v>
      </c>
      <c r="J64" s="198">
        <f t="shared" si="7"/>
        <v>-4.2615885465510672</v>
      </c>
    </row>
    <row r="65" spans="1:10" ht="15" customHeight="1">
      <c r="A65" s="8" t="s">
        <v>6</v>
      </c>
      <c r="B65" s="82">
        <f>SUM(B37:B64)</f>
        <v>6003746752.9999981</v>
      </c>
      <c r="C65" s="82">
        <f>SUM(C37:C64)</f>
        <v>5786104542.9999962</v>
      </c>
      <c r="D65" s="82">
        <f>SUM(D37:D64)</f>
        <v>6387556011.000001</v>
      </c>
      <c r="E65" s="147">
        <f>SUM(E37:E64)</f>
        <v>6600614051.000001</v>
      </c>
      <c r="F65" s="147">
        <f>SUM(F37:F64)</f>
        <v>6830882539</v>
      </c>
      <c r="G65" s="192">
        <f t="shared" si="4"/>
        <v>13.776993268190282</v>
      </c>
      <c r="H65" s="193">
        <f t="shared" si="5"/>
        <v>18.056673332388556</v>
      </c>
      <c r="I65" s="202">
        <f t="shared" si="6"/>
        <v>6.9404718680595039</v>
      </c>
      <c r="J65" s="202">
        <f t="shared" si="7"/>
        <v>3.4885919131283316</v>
      </c>
    </row>
    <row r="67" spans="1:10" ht="26.25" customHeight="1">
      <c r="A67" s="150" t="s">
        <v>13</v>
      </c>
      <c r="B67" s="150"/>
      <c r="C67" s="150"/>
      <c r="D67" s="150"/>
      <c r="E67" s="150"/>
      <c r="F67" s="150"/>
      <c r="G67" s="150"/>
      <c r="H67" s="150"/>
      <c r="I67" s="151"/>
    </row>
    <row r="68" spans="1:10" ht="31.5" customHeight="1">
      <c r="A68" s="12" t="s">
        <v>46</v>
      </c>
      <c r="B68" s="12">
        <v>2015</v>
      </c>
      <c r="C68" s="12">
        <v>2016</v>
      </c>
      <c r="D68" s="143">
        <v>2017</v>
      </c>
      <c r="E68" s="143">
        <v>2018</v>
      </c>
      <c r="F68" s="143">
        <v>2019</v>
      </c>
      <c r="G68" s="3" t="s">
        <v>592</v>
      </c>
      <c r="H68" s="3" t="s">
        <v>593</v>
      </c>
      <c r="I68" s="166" t="s">
        <v>594</v>
      </c>
      <c r="J68" s="3" t="s">
        <v>595</v>
      </c>
    </row>
    <row r="69" spans="1:10" ht="15" customHeight="1">
      <c r="A69" s="4" t="s">
        <v>17</v>
      </c>
      <c r="B69" s="144">
        <v>252001526.99999979</v>
      </c>
      <c r="C69" s="144">
        <v>267861471.00000006</v>
      </c>
      <c r="D69" s="144">
        <v>269997801.00000006</v>
      </c>
      <c r="E69" s="144">
        <v>225869073.99999991</v>
      </c>
      <c r="F69" s="5">
        <v>238261610.99999988</v>
      </c>
      <c r="G69" s="145">
        <f>F69/B69*100-100</f>
        <v>-5.4523145806175677</v>
      </c>
      <c r="H69" s="146">
        <f>F69/C69*100-100</f>
        <v>-11.05043584263754</v>
      </c>
      <c r="I69" s="198">
        <f>F69/D69*100-100</f>
        <v>-11.754240176200611</v>
      </c>
      <c r="J69" s="198">
        <f>F69/E69*100-100</f>
        <v>5.4866019417957119</v>
      </c>
    </row>
    <row r="70" spans="1:10" ht="15" customHeight="1">
      <c r="A70" s="4" t="s">
        <v>18</v>
      </c>
      <c r="B70" s="144">
        <v>964861687.00000024</v>
      </c>
      <c r="C70" s="144">
        <v>762810421</v>
      </c>
      <c r="D70" s="144">
        <v>1117240769.9999995</v>
      </c>
      <c r="E70" s="144">
        <v>1381669388.9999998</v>
      </c>
      <c r="F70" s="144">
        <v>1345012159</v>
      </c>
      <c r="G70" s="145">
        <f t="shared" ref="G70:G97" si="8">F70/B70*100-100</f>
        <v>39.39947840420362</v>
      </c>
      <c r="H70" s="146">
        <f t="shared" ref="H70:H97" si="9">F70/C70*100-100</f>
        <v>76.323254372530414</v>
      </c>
      <c r="I70" s="198">
        <f t="shared" ref="I70:I97" si="10">F70/D70*100-100</f>
        <v>20.386956430170429</v>
      </c>
      <c r="J70" s="198">
        <f t="shared" ref="J70:J97" si="11">F70/E70*100-100</f>
        <v>-2.65311153969553</v>
      </c>
    </row>
    <row r="71" spans="1:10" ht="15" customHeight="1">
      <c r="A71" s="4" t="s">
        <v>19</v>
      </c>
      <c r="B71" s="144">
        <v>8718610.0000000019</v>
      </c>
      <c r="C71" s="144">
        <v>5160099.0000000009</v>
      </c>
      <c r="D71" s="144">
        <v>20155302</v>
      </c>
      <c r="E71" s="144">
        <v>10116469.999999996</v>
      </c>
      <c r="F71" s="144">
        <v>18857823.999999996</v>
      </c>
      <c r="G71" s="145">
        <f t="shared" si="8"/>
        <v>116.29392758708087</v>
      </c>
      <c r="H71" s="146">
        <f t="shared" si="9"/>
        <v>265.45469379560342</v>
      </c>
      <c r="I71" s="198">
        <f t="shared" si="10"/>
        <v>-6.4374029225660081</v>
      </c>
      <c r="J71" s="198">
        <f t="shared" si="11"/>
        <v>86.40715585574813</v>
      </c>
    </row>
    <row r="72" spans="1:10" ht="15" customHeight="1">
      <c r="A72" s="4" t="s">
        <v>20</v>
      </c>
      <c r="B72" s="144">
        <v>187609056.99999997</v>
      </c>
      <c r="C72" s="144">
        <v>188376263.00000006</v>
      </c>
      <c r="D72" s="144">
        <v>218813242.9999997</v>
      </c>
      <c r="E72" s="144">
        <v>217931476.0000003</v>
      </c>
      <c r="F72" s="144">
        <v>216475259.00000003</v>
      </c>
      <c r="G72" s="145">
        <f t="shared" si="8"/>
        <v>15.386358452833164</v>
      </c>
      <c r="H72" s="146">
        <f t="shared" si="9"/>
        <v>14.916420759445657</v>
      </c>
      <c r="I72" s="198">
        <f t="shared" si="10"/>
        <v>-1.06848377545397</v>
      </c>
      <c r="J72" s="198">
        <f t="shared" si="11"/>
        <v>-0.6681994848693904</v>
      </c>
    </row>
    <row r="73" spans="1:10" ht="15" customHeight="1">
      <c r="A73" s="4" t="s">
        <v>21</v>
      </c>
      <c r="B73" s="144">
        <v>308617</v>
      </c>
      <c r="C73" s="144">
        <v>253081.99999999994</v>
      </c>
      <c r="D73" s="144">
        <v>988185</v>
      </c>
      <c r="E73" s="144">
        <v>1015031.0000000002</v>
      </c>
      <c r="F73" s="144">
        <v>1451051</v>
      </c>
      <c r="G73" s="145">
        <f t="shared" si="8"/>
        <v>370.17857084995319</v>
      </c>
      <c r="H73" s="146">
        <f t="shared" si="9"/>
        <v>473.35211512474234</v>
      </c>
      <c r="I73" s="198">
        <f t="shared" si="10"/>
        <v>46.840014774561439</v>
      </c>
      <c r="J73" s="198">
        <f t="shared" si="11"/>
        <v>42.956323501449674</v>
      </c>
    </row>
    <row r="74" spans="1:10" ht="15" customHeight="1">
      <c r="A74" s="4" t="s">
        <v>22</v>
      </c>
      <c r="B74" s="144">
        <v>9653845.0000000037</v>
      </c>
      <c r="C74" s="144">
        <v>9874116.9999999944</v>
      </c>
      <c r="D74" s="144">
        <v>10585266.999999989</v>
      </c>
      <c r="E74" s="144">
        <v>11161125.000000011</v>
      </c>
      <c r="F74" s="144">
        <v>10582291.000000002</v>
      </c>
      <c r="G74" s="145">
        <f t="shared" si="8"/>
        <v>9.6173700737892176</v>
      </c>
      <c r="H74" s="146">
        <f t="shared" si="9"/>
        <v>7.1720235844886986</v>
      </c>
      <c r="I74" s="198">
        <f t="shared" si="10"/>
        <v>-2.8114548267765826E-2</v>
      </c>
      <c r="J74" s="198">
        <f t="shared" si="11"/>
        <v>-5.1861617892462419</v>
      </c>
    </row>
    <row r="75" spans="1:10" ht="15" customHeight="1">
      <c r="A75" s="4" t="s">
        <v>23</v>
      </c>
      <c r="B75" s="144">
        <v>5382584</v>
      </c>
      <c r="C75" s="144">
        <v>6027834.9999999991</v>
      </c>
      <c r="D75" s="144">
        <v>6419644.9999999963</v>
      </c>
      <c r="E75" s="144">
        <v>9365653.0000000037</v>
      </c>
      <c r="F75" s="144">
        <v>6090718</v>
      </c>
      <c r="G75" s="145">
        <f t="shared" si="8"/>
        <v>13.156023203725198</v>
      </c>
      <c r="H75" s="146">
        <f t="shared" si="9"/>
        <v>1.043210373210286</v>
      </c>
      <c r="I75" s="198">
        <f t="shared" si="10"/>
        <v>-5.1237568432521812</v>
      </c>
      <c r="J75" s="198">
        <f t="shared" si="11"/>
        <v>-34.967503066790997</v>
      </c>
    </row>
    <row r="76" spans="1:10" ht="15" customHeight="1">
      <c r="A76" s="4" t="s">
        <v>24</v>
      </c>
      <c r="B76" s="144">
        <v>419548</v>
      </c>
      <c r="C76" s="144">
        <v>507257.00000000006</v>
      </c>
      <c r="D76" s="144">
        <v>565620</v>
      </c>
      <c r="E76" s="144">
        <v>676320.99999999988</v>
      </c>
      <c r="F76" s="144">
        <v>780212.99999999988</v>
      </c>
      <c r="G76" s="145">
        <f t="shared" si="8"/>
        <v>85.965133906013108</v>
      </c>
      <c r="H76" s="146">
        <f t="shared" si="9"/>
        <v>53.810198774979909</v>
      </c>
      <c r="I76" s="198">
        <f t="shared" si="10"/>
        <v>37.939429298822489</v>
      </c>
      <c r="J76" s="198">
        <f t="shared" si="11"/>
        <v>15.361344686916411</v>
      </c>
    </row>
    <row r="77" spans="1:10" ht="15" customHeight="1">
      <c r="A77" s="4" t="s">
        <v>25</v>
      </c>
      <c r="B77" s="144">
        <v>6596842.0000000009</v>
      </c>
      <c r="C77" s="144">
        <v>4674667</v>
      </c>
      <c r="D77" s="144">
        <v>4197289</v>
      </c>
      <c r="E77" s="144">
        <v>3781105.0000000028</v>
      </c>
      <c r="F77" s="144">
        <v>2562017.9999999991</v>
      </c>
      <c r="G77" s="145">
        <f t="shared" si="8"/>
        <v>-61.162962520551524</v>
      </c>
      <c r="H77" s="146">
        <f t="shared" si="9"/>
        <v>-45.193572076898761</v>
      </c>
      <c r="I77" s="198">
        <f t="shared" si="10"/>
        <v>-38.96017167271544</v>
      </c>
      <c r="J77" s="198">
        <f t="shared" si="11"/>
        <v>-32.241553725696662</v>
      </c>
    </row>
    <row r="78" spans="1:10" ht="15" customHeight="1">
      <c r="A78" s="4" t="s">
        <v>26</v>
      </c>
      <c r="B78" s="144">
        <v>10918207.999999998</v>
      </c>
      <c r="C78" s="144">
        <v>10756272.999999998</v>
      </c>
      <c r="D78" s="144">
        <v>6994880.9999999944</v>
      </c>
      <c r="E78" s="144">
        <v>1442072.9999999998</v>
      </c>
      <c r="F78" s="144">
        <v>4258493</v>
      </c>
      <c r="G78" s="145">
        <f t="shared" si="8"/>
        <v>-60.996410766308898</v>
      </c>
      <c r="H78" s="146">
        <f t="shared" si="9"/>
        <v>-60.409214232476245</v>
      </c>
      <c r="I78" s="198">
        <f t="shared" si="10"/>
        <v>-39.119864941233409</v>
      </c>
      <c r="J78" s="198">
        <f t="shared" si="11"/>
        <v>195.30356646300157</v>
      </c>
    </row>
    <row r="79" spans="1:10" ht="15" customHeight="1">
      <c r="A79" s="4" t="s">
        <v>27</v>
      </c>
      <c r="B79" s="144">
        <v>1389390.0000000002</v>
      </c>
      <c r="C79" s="144">
        <v>2030846.0000000002</v>
      </c>
      <c r="D79" s="144">
        <v>2554123</v>
      </c>
      <c r="E79" s="144">
        <v>2913729.9999999995</v>
      </c>
      <c r="F79" s="144">
        <v>2646888</v>
      </c>
      <c r="G79" s="145">
        <f t="shared" si="8"/>
        <v>90.507201001878514</v>
      </c>
      <c r="H79" s="146">
        <f t="shared" si="9"/>
        <v>30.334254788398511</v>
      </c>
      <c r="I79" s="198">
        <f t="shared" si="10"/>
        <v>3.631970739075598</v>
      </c>
      <c r="J79" s="198">
        <f t="shared" si="11"/>
        <v>-9.1580894592154891</v>
      </c>
    </row>
    <row r="80" spans="1:10" ht="15" customHeight="1">
      <c r="A80" s="4" t="s">
        <v>28</v>
      </c>
      <c r="B80" s="144">
        <v>17622071.000000004</v>
      </c>
      <c r="C80" s="144">
        <v>16826301</v>
      </c>
      <c r="D80" s="144">
        <v>17826958.999999989</v>
      </c>
      <c r="E80" s="144">
        <v>26828909.999999985</v>
      </c>
      <c r="F80" s="144">
        <v>37295536.000000007</v>
      </c>
      <c r="G80" s="145">
        <f t="shared" si="8"/>
        <v>111.64104945440295</v>
      </c>
      <c r="H80" s="146">
        <f t="shared" si="9"/>
        <v>121.65023673355188</v>
      </c>
      <c r="I80" s="198">
        <f t="shared" si="10"/>
        <v>109.20862610386902</v>
      </c>
      <c r="J80" s="198">
        <f t="shared" si="11"/>
        <v>39.012490630443153</v>
      </c>
    </row>
    <row r="81" spans="1:10" ht="15" customHeight="1">
      <c r="A81" s="4" t="s">
        <v>29</v>
      </c>
      <c r="B81" s="144">
        <v>2485520</v>
      </c>
      <c r="C81" s="144">
        <v>3428608.0000000005</v>
      </c>
      <c r="D81" s="144">
        <v>3326490.0000000009</v>
      </c>
      <c r="E81" s="144">
        <v>4930273.9999999991</v>
      </c>
      <c r="F81" s="144">
        <v>8005100.0000000009</v>
      </c>
      <c r="G81" s="145">
        <f t="shared" si="8"/>
        <v>222.06942611606428</v>
      </c>
      <c r="H81" s="146">
        <f t="shared" si="9"/>
        <v>133.47959288434254</v>
      </c>
      <c r="I81" s="198">
        <f t="shared" si="10"/>
        <v>140.64704839034533</v>
      </c>
      <c r="J81" s="198">
        <f t="shared" si="11"/>
        <v>62.366229544240383</v>
      </c>
    </row>
    <row r="82" spans="1:10" ht="15" customHeight="1">
      <c r="A82" s="4" t="s">
        <v>30</v>
      </c>
      <c r="B82" s="144">
        <v>16997553</v>
      </c>
      <c r="C82" s="144">
        <v>21569522.999999989</v>
      </c>
      <c r="D82" s="144">
        <v>22559673.999999996</v>
      </c>
      <c r="E82" s="144">
        <v>27258284.999999996</v>
      </c>
      <c r="F82" s="144">
        <v>23638762.999999996</v>
      </c>
      <c r="G82" s="145">
        <f t="shared" si="8"/>
        <v>39.071565183529628</v>
      </c>
      <c r="H82" s="146">
        <f t="shared" si="9"/>
        <v>9.5933507662640807</v>
      </c>
      <c r="I82" s="198">
        <f t="shared" si="10"/>
        <v>4.783265041861867</v>
      </c>
      <c r="J82" s="198">
        <f t="shared" si="11"/>
        <v>-13.278612355839698</v>
      </c>
    </row>
    <row r="83" spans="1:10" ht="15" customHeight="1">
      <c r="A83" s="4" t="s">
        <v>31</v>
      </c>
      <c r="B83" s="144">
        <v>21647760.999999996</v>
      </c>
      <c r="C83" s="144">
        <v>23230235</v>
      </c>
      <c r="D83" s="144">
        <v>25078031.000000022</v>
      </c>
      <c r="E83" s="144">
        <v>26879230.999999974</v>
      </c>
      <c r="F83" s="144">
        <v>22579843.000000004</v>
      </c>
      <c r="G83" s="145">
        <f t="shared" si="8"/>
        <v>4.3056739216587232</v>
      </c>
      <c r="H83" s="146">
        <f t="shared" si="9"/>
        <v>-2.7997650475769831</v>
      </c>
      <c r="I83" s="198">
        <f t="shared" si="10"/>
        <v>-9.9616592706182416</v>
      </c>
      <c r="J83" s="198">
        <f t="shared" si="11"/>
        <v>-15.995204624715541</v>
      </c>
    </row>
    <row r="84" spans="1:10" ht="15" customHeight="1">
      <c r="A84" s="4" t="s">
        <v>32</v>
      </c>
      <c r="B84" s="144">
        <v>194537585.00000015</v>
      </c>
      <c r="C84" s="144">
        <v>161506579.99999979</v>
      </c>
      <c r="D84" s="144">
        <v>176034181.99999964</v>
      </c>
      <c r="E84" s="144">
        <v>198064077.00000015</v>
      </c>
      <c r="F84" s="144">
        <v>188777428</v>
      </c>
      <c r="G84" s="145">
        <f t="shared" si="8"/>
        <v>-2.9609481376054703</v>
      </c>
      <c r="H84" s="146">
        <f t="shared" si="9"/>
        <v>16.885286036024198</v>
      </c>
      <c r="I84" s="198">
        <f t="shared" si="10"/>
        <v>7.2390747383371092</v>
      </c>
      <c r="J84" s="198">
        <f t="shared" si="11"/>
        <v>-4.6887094018569258</v>
      </c>
    </row>
    <row r="85" spans="1:10" ht="15" customHeight="1">
      <c r="A85" s="4" t="s">
        <v>33</v>
      </c>
      <c r="B85" s="144">
        <v>39046268.000000037</v>
      </c>
      <c r="C85" s="144">
        <v>37343617.99999997</v>
      </c>
      <c r="D85" s="144">
        <v>37752296.000000045</v>
      </c>
      <c r="E85" s="144">
        <v>33269785.000000045</v>
      </c>
      <c r="F85" s="144">
        <v>39527524.00000003</v>
      </c>
      <c r="G85" s="145">
        <f t="shared" si="8"/>
        <v>1.2325275235010764</v>
      </c>
      <c r="H85" s="146">
        <f t="shared" si="9"/>
        <v>5.8481371569301501</v>
      </c>
      <c r="I85" s="198">
        <f t="shared" si="10"/>
        <v>4.7023047286977686</v>
      </c>
      <c r="J85" s="198">
        <f t="shared" si="11"/>
        <v>18.809075562105321</v>
      </c>
    </row>
    <row r="86" spans="1:10" ht="15" customHeight="1">
      <c r="A86" s="4" t="s">
        <v>34</v>
      </c>
      <c r="B86" s="144">
        <v>2334170.0000000005</v>
      </c>
      <c r="C86" s="144">
        <v>3367034.0000000009</v>
      </c>
      <c r="D86" s="144">
        <v>4737663.0000000009</v>
      </c>
      <c r="E86" s="144">
        <v>6133301.9999999981</v>
      </c>
      <c r="F86" s="144">
        <v>9515746.0000000019</v>
      </c>
      <c r="G86" s="145">
        <f t="shared" si="8"/>
        <v>307.67150635986241</v>
      </c>
      <c r="H86" s="146">
        <f t="shared" si="9"/>
        <v>182.61508496795693</v>
      </c>
      <c r="I86" s="198">
        <f t="shared" si="10"/>
        <v>100.85316325791851</v>
      </c>
      <c r="J86" s="198">
        <f t="shared" si="11"/>
        <v>55.148825216824548</v>
      </c>
    </row>
    <row r="87" spans="1:10" ht="15" customHeight="1">
      <c r="A87" s="4" t="s">
        <v>35</v>
      </c>
      <c r="B87" s="144">
        <v>123506</v>
      </c>
      <c r="C87" s="144">
        <v>94164.000000000015</v>
      </c>
      <c r="D87" s="144">
        <v>69067</v>
      </c>
      <c r="E87" s="144">
        <v>77260</v>
      </c>
      <c r="F87" s="144">
        <v>38475</v>
      </c>
      <c r="G87" s="145">
        <f t="shared" si="8"/>
        <v>-68.847667319806334</v>
      </c>
      <c r="H87" s="146">
        <f t="shared" si="9"/>
        <v>-59.140435835351099</v>
      </c>
      <c r="I87" s="198">
        <f t="shared" si="10"/>
        <v>-44.293222523057317</v>
      </c>
      <c r="J87" s="198">
        <f t="shared" si="11"/>
        <v>-50.200621278798863</v>
      </c>
    </row>
    <row r="88" spans="1:10" ht="15" customHeight="1">
      <c r="A88" s="4" t="s">
        <v>36</v>
      </c>
      <c r="B88" s="144">
        <v>82267640.000000015</v>
      </c>
      <c r="C88" s="144">
        <v>55823611.999999993</v>
      </c>
      <c r="D88" s="144">
        <v>73406653</v>
      </c>
      <c r="E88" s="144">
        <v>431069235.00000006</v>
      </c>
      <c r="F88" s="144">
        <v>571989785.00000024</v>
      </c>
      <c r="G88" s="145">
        <f t="shared" si="8"/>
        <v>595.27919483286519</v>
      </c>
      <c r="H88" s="146">
        <f t="shared" si="9"/>
        <v>924.63771960868507</v>
      </c>
      <c r="I88" s="198">
        <f t="shared" si="10"/>
        <v>679.2070086617357</v>
      </c>
      <c r="J88" s="198">
        <f t="shared" si="11"/>
        <v>32.690931887078449</v>
      </c>
    </row>
    <row r="89" spans="1:10" ht="15" customHeight="1">
      <c r="A89" s="4" t="s">
        <v>37</v>
      </c>
      <c r="B89" s="144">
        <v>29648104.999999993</v>
      </c>
      <c r="C89" s="144">
        <v>25346829.999999981</v>
      </c>
      <c r="D89" s="144">
        <v>24570686.00000003</v>
      </c>
      <c r="E89" s="144">
        <v>21841125.000000019</v>
      </c>
      <c r="F89" s="144">
        <v>23041965.000000007</v>
      </c>
      <c r="G89" s="145">
        <f t="shared" si="8"/>
        <v>-22.281828804910091</v>
      </c>
      <c r="H89" s="146">
        <f t="shared" si="9"/>
        <v>-9.0933067369764871</v>
      </c>
      <c r="I89" s="198">
        <f t="shared" si="10"/>
        <v>-6.2217269798654371</v>
      </c>
      <c r="J89" s="198">
        <f t="shared" si="11"/>
        <v>5.498068437408719</v>
      </c>
    </row>
    <row r="90" spans="1:10" ht="15" customHeight="1">
      <c r="A90" s="4" t="s">
        <v>38</v>
      </c>
      <c r="B90" s="144">
        <v>299493257</v>
      </c>
      <c r="C90" s="144">
        <v>244349247.00000006</v>
      </c>
      <c r="D90" s="144">
        <v>201756225.99999982</v>
      </c>
      <c r="E90" s="144">
        <v>194296436.99999985</v>
      </c>
      <c r="F90" s="144">
        <v>266895992.00000003</v>
      </c>
      <c r="G90" s="145">
        <f t="shared" si="8"/>
        <v>-10.88413987230436</v>
      </c>
      <c r="H90" s="146">
        <f t="shared" si="9"/>
        <v>9.227261911717676</v>
      </c>
      <c r="I90" s="198">
        <f t="shared" si="10"/>
        <v>32.286372168757907</v>
      </c>
      <c r="J90" s="198">
        <f t="shared" si="11"/>
        <v>37.365355804234468</v>
      </c>
    </row>
    <row r="91" spans="1:10" ht="15" customHeight="1">
      <c r="A91" s="4" t="s">
        <v>39</v>
      </c>
      <c r="B91" s="144">
        <v>4270128.9999999991</v>
      </c>
      <c r="C91" s="144">
        <v>5042257.9999999991</v>
      </c>
      <c r="D91" s="144">
        <v>4743008.0000000009</v>
      </c>
      <c r="E91" s="144">
        <v>4382474.9999999981</v>
      </c>
      <c r="F91" s="144">
        <v>4835445</v>
      </c>
      <c r="G91" s="145">
        <f t="shared" si="8"/>
        <v>13.238850629571175</v>
      </c>
      <c r="H91" s="146">
        <f t="shared" si="9"/>
        <v>-4.1015949600357544</v>
      </c>
      <c r="I91" s="198">
        <f t="shared" si="10"/>
        <v>1.948910902111038</v>
      </c>
      <c r="J91" s="198">
        <f t="shared" si="11"/>
        <v>10.335940307702884</v>
      </c>
    </row>
    <row r="92" spans="1:10" ht="15" customHeight="1">
      <c r="A92" s="4" t="s">
        <v>40</v>
      </c>
      <c r="B92" s="144">
        <v>22897000.999999985</v>
      </c>
      <c r="C92" s="144">
        <v>18190904.000000019</v>
      </c>
      <c r="D92" s="144">
        <v>17703832.999999996</v>
      </c>
      <c r="E92" s="144">
        <v>23095230.000000015</v>
      </c>
      <c r="F92" s="144">
        <v>23437396.999999993</v>
      </c>
      <c r="G92" s="145">
        <f t="shared" si="8"/>
        <v>2.3601169428258686</v>
      </c>
      <c r="H92" s="146">
        <f t="shared" si="9"/>
        <v>28.841298926100478</v>
      </c>
      <c r="I92" s="198">
        <f t="shared" si="10"/>
        <v>32.38600364113239</v>
      </c>
      <c r="J92" s="198">
        <f t="shared" si="11"/>
        <v>1.4815483543570593</v>
      </c>
    </row>
    <row r="93" spans="1:10" ht="15" customHeight="1">
      <c r="A93" s="4" t="s">
        <v>41</v>
      </c>
      <c r="B93" s="144">
        <v>53899302.00000003</v>
      </c>
      <c r="C93" s="144">
        <v>46683294</v>
      </c>
      <c r="D93" s="144">
        <v>56612241.999999963</v>
      </c>
      <c r="E93" s="144">
        <v>48628110.000000037</v>
      </c>
      <c r="F93" s="144">
        <v>56013668.999999963</v>
      </c>
      <c r="G93" s="145">
        <f t="shared" si="8"/>
        <v>3.9228096126364278</v>
      </c>
      <c r="H93" s="146">
        <f t="shared" si="9"/>
        <v>19.986539510258126</v>
      </c>
      <c r="I93" s="198">
        <f t="shared" si="10"/>
        <v>-1.0573207823141928</v>
      </c>
      <c r="J93" s="198">
        <f t="shared" si="11"/>
        <v>15.18783888578011</v>
      </c>
    </row>
    <row r="94" spans="1:10" ht="15" customHeight="1">
      <c r="A94" s="4" t="s">
        <v>42</v>
      </c>
      <c r="B94" s="144">
        <v>26434446</v>
      </c>
      <c r="C94" s="144">
        <v>26964176.999999993</v>
      </c>
      <c r="D94" s="144">
        <v>22288726.999999993</v>
      </c>
      <c r="E94" s="144">
        <v>28283333.000000015</v>
      </c>
      <c r="F94" s="144">
        <v>23645946</v>
      </c>
      <c r="G94" s="145">
        <f t="shared" si="8"/>
        <v>-10.54873629657304</v>
      </c>
      <c r="H94" s="146">
        <f t="shared" si="9"/>
        <v>-12.306071867129461</v>
      </c>
      <c r="I94" s="198">
        <f t="shared" si="10"/>
        <v>6.0892620740520869</v>
      </c>
      <c r="J94" s="198">
        <f t="shared" si="11"/>
        <v>-16.396182868546688</v>
      </c>
    </row>
    <row r="95" spans="1:10" ht="15" customHeight="1">
      <c r="A95" s="4" t="s">
        <v>43</v>
      </c>
      <c r="B95" s="144">
        <v>6468444.9999999981</v>
      </c>
      <c r="C95" s="144">
        <v>6665317.9999999925</v>
      </c>
      <c r="D95" s="144">
        <v>8021153.9999999963</v>
      </c>
      <c r="E95" s="144">
        <v>7455171.9999999888</v>
      </c>
      <c r="F95" s="144">
        <v>7828668.9999999981</v>
      </c>
      <c r="G95" s="145">
        <f t="shared" si="8"/>
        <v>21.02860888513392</v>
      </c>
      <c r="H95" s="146">
        <f t="shared" si="9"/>
        <v>17.453795902911267</v>
      </c>
      <c r="I95" s="198">
        <f t="shared" si="10"/>
        <v>-2.399717048195285</v>
      </c>
      <c r="J95" s="198">
        <f t="shared" si="11"/>
        <v>5.0099045333898289</v>
      </c>
    </row>
    <row r="96" spans="1:10" ht="15" customHeight="1">
      <c r="A96" s="4" t="s">
        <v>5</v>
      </c>
      <c r="B96" s="144">
        <v>9356062.9999999981</v>
      </c>
      <c r="C96" s="144">
        <v>6882905.9999999972</v>
      </c>
      <c r="D96" s="144">
        <v>5759785.0000000075</v>
      </c>
      <c r="E96" s="144">
        <v>24254490.000000011</v>
      </c>
      <c r="F96" s="144">
        <v>25085663.000000007</v>
      </c>
      <c r="G96" s="145">
        <f t="shared" si="8"/>
        <v>168.12199746837973</v>
      </c>
      <c r="H96" s="146">
        <f t="shared" si="9"/>
        <v>264.46325142316368</v>
      </c>
      <c r="I96" s="198">
        <f t="shared" si="10"/>
        <v>335.53123944730532</v>
      </c>
      <c r="J96" s="198">
        <f t="shared" si="11"/>
        <v>3.4268830224836648</v>
      </c>
    </row>
    <row r="97" spans="1:10" ht="15" customHeight="1">
      <c r="A97" s="8" t="s">
        <v>6</v>
      </c>
      <c r="B97" s="82">
        <f>SUM(B69:B96)</f>
        <v>2277388737</v>
      </c>
      <c r="C97" s="82">
        <f>SUM(C69:C96)</f>
        <v>1961646939.9999998</v>
      </c>
      <c r="D97" s="82">
        <f>SUM(D69:D96)</f>
        <v>2360758801.999999</v>
      </c>
      <c r="E97" s="147">
        <f>SUM(E69:E96)</f>
        <v>2972688178</v>
      </c>
      <c r="F97" s="147">
        <f>SUM(F69:F96)</f>
        <v>3179131471</v>
      </c>
      <c r="G97" s="192">
        <f t="shared" si="8"/>
        <v>39.595468237357835</v>
      </c>
      <c r="H97" s="193">
        <f t="shared" si="9"/>
        <v>62.064406503241628</v>
      </c>
      <c r="I97" s="202">
        <f t="shared" si="10"/>
        <v>34.665662087405479</v>
      </c>
      <c r="J97" s="202">
        <f t="shared" si="11"/>
        <v>6.944666935732684</v>
      </c>
    </row>
    <row r="99" spans="1:10" ht="21" customHeight="1">
      <c r="A99" s="141" t="s">
        <v>10</v>
      </c>
      <c r="B99" s="142"/>
      <c r="C99" s="142"/>
      <c r="D99" s="142"/>
      <c r="E99" s="142"/>
      <c r="F99" s="142"/>
      <c r="G99" s="142"/>
      <c r="H99" s="142"/>
      <c r="I99" s="142"/>
    </row>
    <row r="100" spans="1:10" ht="33" customHeight="1">
      <c r="A100" s="12" t="s">
        <v>46</v>
      </c>
      <c r="B100" s="12">
        <v>2015</v>
      </c>
      <c r="C100" s="12">
        <v>2016</v>
      </c>
      <c r="D100" s="143">
        <v>2017</v>
      </c>
      <c r="E100" s="143">
        <v>2018</v>
      </c>
      <c r="F100" s="143">
        <v>2019</v>
      </c>
      <c r="G100" s="3" t="s">
        <v>592</v>
      </c>
      <c r="H100" s="3" t="s">
        <v>593</v>
      </c>
      <c r="I100" s="166" t="s">
        <v>594</v>
      </c>
      <c r="J100" s="3" t="s">
        <v>595</v>
      </c>
    </row>
    <row r="101" spans="1:10" ht="15" customHeight="1">
      <c r="A101" s="4" t="s">
        <v>17</v>
      </c>
      <c r="B101" s="144">
        <v>282061124.99999994</v>
      </c>
      <c r="C101" s="144">
        <v>297316015.00000006</v>
      </c>
      <c r="D101" s="144">
        <v>331120286.00000113</v>
      </c>
      <c r="E101" s="144">
        <v>323429557.00000042</v>
      </c>
      <c r="F101" s="5">
        <v>322736489.00000012</v>
      </c>
      <c r="G101" s="145">
        <f>F101/B101*100-100</f>
        <v>14.420762166356752</v>
      </c>
      <c r="H101" s="146">
        <f>F101/C101*100-100</f>
        <v>8.5499847695725606</v>
      </c>
      <c r="I101" s="198">
        <f>F101/D101*100-100</f>
        <v>-2.5319490694088671</v>
      </c>
      <c r="J101" s="198">
        <f>F101/E101*100-100</f>
        <v>-0.21428715619838101</v>
      </c>
    </row>
    <row r="102" spans="1:10" ht="15" customHeight="1">
      <c r="A102" s="4" t="s">
        <v>18</v>
      </c>
      <c r="B102" s="144">
        <v>10909938.999999998</v>
      </c>
      <c r="C102" s="144">
        <v>11108952.999999998</v>
      </c>
      <c r="D102" s="144">
        <v>11563245.000000002</v>
      </c>
      <c r="E102" s="144">
        <v>9704679.0000000093</v>
      </c>
      <c r="F102" s="144">
        <v>10406019.000000002</v>
      </c>
      <c r="G102" s="145">
        <f t="shared" ref="G102:G129" si="12">F102/B102*100-100</f>
        <v>-4.618907585092785</v>
      </c>
      <c r="H102" s="146">
        <f t="shared" ref="H102:H129" si="13">F102/C102*100-100</f>
        <v>-6.3276350165492232</v>
      </c>
      <c r="I102" s="198">
        <f t="shared" ref="I102:I129" si="14">F102/D102*100-100</f>
        <v>-10.007796254425116</v>
      </c>
      <c r="J102" s="198">
        <f t="shared" ref="J102:J129" si="15">F102/E102*100-100</f>
        <v>7.2268232674155684</v>
      </c>
    </row>
    <row r="103" spans="1:10" ht="15" customHeight="1">
      <c r="A103" s="4" t="s">
        <v>19</v>
      </c>
      <c r="B103" s="144">
        <v>4445005.0000000019</v>
      </c>
      <c r="C103" s="144">
        <v>4385060</v>
      </c>
      <c r="D103" s="144">
        <v>6423165.0000000047</v>
      </c>
      <c r="E103" s="144">
        <v>4274349</v>
      </c>
      <c r="F103" s="144">
        <v>4264158</v>
      </c>
      <c r="G103" s="145">
        <f t="shared" si="12"/>
        <v>-4.0685443548432829</v>
      </c>
      <c r="H103" s="146">
        <f t="shared" si="13"/>
        <v>-2.7571344519801357</v>
      </c>
      <c r="I103" s="198">
        <f t="shared" si="14"/>
        <v>-33.612821716396866</v>
      </c>
      <c r="J103" s="198">
        <f t="shared" si="15"/>
        <v>-0.2384222720231719</v>
      </c>
    </row>
    <row r="104" spans="1:10" ht="15" customHeight="1">
      <c r="A104" s="4" t="s">
        <v>20</v>
      </c>
      <c r="B104" s="144">
        <v>301686480.9999997</v>
      </c>
      <c r="C104" s="144">
        <v>308976116.00000024</v>
      </c>
      <c r="D104" s="144">
        <v>330394334.99999934</v>
      </c>
      <c r="E104" s="144">
        <v>307734084.99999917</v>
      </c>
      <c r="F104" s="144">
        <v>330589618</v>
      </c>
      <c r="G104" s="145">
        <f t="shared" si="12"/>
        <v>9.580521110589757</v>
      </c>
      <c r="H104" s="146">
        <f t="shared" si="13"/>
        <v>6.9952015320173615</v>
      </c>
      <c r="I104" s="198">
        <f t="shared" si="14"/>
        <v>5.9106037638528619E-2</v>
      </c>
      <c r="J104" s="198">
        <f t="shared" si="15"/>
        <v>7.4270398093863719</v>
      </c>
    </row>
    <row r="105" spans="1:10" ht="15" customHeight="1">
      <c r="A105" s="4" t="s">
        <v>21</v>
      </c>
      <c r="B105" s="144">
        <v>22730017.999999996</v>
      </c>
      <c r="C105" s="144">
        <v>26720785.000000004</v>
      </c>
      <c r="D105" s="144">
        <v>28796464.000000037</v>
      </c>
      <c r="E105" s="144">
        <v>32317525.000000004</v>
      </c>
      <c r="F105" s="144">
        <v>30032793</v>
      </c>
      <c r="G105" s="145">
        <f t="shared" si="12"/>
        <v>32.12832915486473</v>
      </c>
      <c r="H105" s="146">
        <f t="shared" si="13"/>
        <v>12.394875375105912</v>
      </c>
      <c r="I105" s="198">
        <f t="shared" si="14"/>
        <v>4.2933361540498964</v>
      </c>
      <c r="J105" s="198">
        <f t="shared" si="15"/>
        <v>-7.0696379131755975</v>
      </c>
    </row>
    <row r="106" spans="1:10" ht="15" customHeight="1">
      <c r="A106" s="4" t="s">
        <v>22</v>
      </c>
      <c r="B106" s="144">
        <v>264174766.99999985</v>
      </c>
      <c r="C106" s="144">
        <v>253704675.99999967</v>
      </c>
      <c r="D106" s="144">
        <v>257302198.99999994</v>
      </c>
      <c r="E106" s="144">
        <v>270102946.0000003</v>
      </c>
      <c r="F106" s="144">
        <v>248402433</v>
      </c>
      <c r="G106" s="145">
        <f t="shared" si="12"/>
        <v>-5.9704165462554784</v>
      </c>
      <c r="H106" s="146">
        <f t="shared" si="13"/>
        <v>-2.0899271876249088</v>
      </c>
      <c r="I106" s="198">
        <f t="shared" si="14"/>
        <v>-3.458876773921375</v>
      </c>
      <c r="J106" s="198">
        <f t="shared" si="15"/>
        <v>-8.0341637591765647</v>
      </c>
    </row>
    <row r="107" spans="1:10" ht="15" customHeight="1">
      <c r="A107" s="4" t="s">
        <v>23</v>
      </c>
      <c r="B107" s="144">
        <v>813254801.99999905</v>
      </c>
      <c r="C107" s="144">
        <v>748830168.99999928</v>
      </c>
      <c r="D107" s="144">
        <v>658073275.99999845</v>
      </c>
      <c r="E107" s="144">
        <v>673620738.00000095</v>
      </c>
      <c r="F107" s="144">
        <v>650025258.99999952</v>
      </c>
      <c r="G107" s="145">
        <f t="shared" si="12"/>
        <v>-20.071144074228258</v>
      </c>
      <c r="H107" s="146">
        <f t="shared" si="13"/>
        <v>-13.194568553767752</v>
      </c>
      <c r="I107" s="198">
        <f t="shared" si="14"/>
        <v>-1.222966695884935</v>
      </c>
      <c r="J107" s="198">
        <f t="shared" si="15"/>
        <v>-3.5027839359662636</v>
      </c>
    </row>
    <row r="108" spans="1:10" ht="15" customHeight="1">
      <c r="A108" s="4" t="s">
        <v>24</v>
      </c>
      <c r="B108" s="144">
        <v>214963248</v>
      </c>
      <c r="C108" s="144">
        <v>196692629.99999991</v>
      </c>
      <c r="D108" s="144">
        <v>178462645.00000003</v>
      </c>
      <c r="E108" s="144">
        <v>179467021</v>
      </c>
      <c r="F108" s="144">
        <v>155640913</v>
      </c>
      <c r="G108" s="145">
        <f t="shared" si="12"/>
        <v>-27.596501053984824</v>
      </c>
      <c r="H108" s="146">
        <f t="shared" si="13"/>
        <v>-20.870999081155162</v>
      </c>
      <c r="I108" s="198">
        <f t="shared" si="14"/>
        <v>-12.78796019189339</v>
      </c>
      <c r="J108" s="198">
        <f t="shared" si="15"/>
        <v>-13.276036938285159</v>
      </c>
    </row>
    <row r="109" spans="1:10" ht="15" customHeight="1">
      <c r="A109" s="4" t="s">
        <v>25</v>
      </c>
      <c r="B109" s="144">
        <v>46328257.999999978</v>
      </c>
      <c r="C109" s="144">
        <v>44876917.99999994</v>
      </c>
      <c r="D109" s="144">
        <v>43031529.999999866</v>
      </c>
      <c r="E109" s="144">
        <v>51225527.000000089</v>
      </c>
      <c r="F109" s="144">
        <v>51471546.000000007</v>
      </c>
      <c r="G109" s="145">
        <f t="shared" si="12"/>
        <v>11.101837673240439</v>
      </c>
      <c r="H109" s="146">
        <f t="shared" si="13"/>
        <v>14.694921785850084</v>
      </c>
      <c r="I109" s="198">
        <f t="shared" si="14"/>
        <v>19.613562427364698</v>
      </c>
      <c r="J109" s="198">
        <f t="shared" si="15"/>
        <v>0.48026641092423006</v>
      </c>
    </row>
    <row r="110" spans="1:10" ht="15" customHeight="1">
      <c r="A110" s="4" t="s">
        <v>26</v>
      </c>
      <c r="B110" s="144">
        <v>840202795.00000024</v>
      </c>
      <c r="C110" s="144">
        <v>897033422.99999917</v>
      </c>
      <c r="D110" s="144">
        <v>864630097.00000083</v>
      </c>
      <c r="E110" s="144">
        <v>895059392.00000095</v>
      </c>
      <c r="F110" s="144">
        <v>857137221.99999988</v>
      </c>
      <c r="G110" s="145">
        <f t="shared" si="12"/>
        <v>2.0155166229838244</v>
      </c>
      <c r="H110" s="146">
        <f t="shared" si="13"/>
        <v>-4.4475712918892327</v>
      </c>
      <c r="I110" s="198">
        <f t="shared" si="14"/>
        <v>-0.86659891044725157</v>
      </c>
      <c r="J110" s="198">
        <f t="shared" si="15"/>
        <v>-4.2368328112019782</v>
      </c>
    </row>
    <row r="111" spans="1:10" ht="15" customHeight="1">
      <c r="A111" s="4" t="s">
        <v>27</v>
      </c>
      <c r="B111" s="144">
        <v>5459498.0000000019</v>
      </c>
      <c r="C111" s="144">
        <v>7831455.0000000047</v>
      </c>
      <c r="D111" s="144">
        <v>12538852.999999993</v>
      </c>
      <c r="E111" s="144">
        <v>12465881</v>
      </c>
      <c r="F111" s="144">
        <v>14293386</v>
      </c>
      <c r="G111" s="145">
        <f t="shared" si="12"/>
        <v>161.80769733774048</v>
      </c>
      <c r="H111" s="146">
        <f t="shared" si="13"/>
        <v>82.51252161954568</v>
      </c>
      <c r="I111" s="198">
        <f t="shared" si="14"/>
        <v>13.992771109127816</v>
      </c>
      <c r="J111" s="198">
        <f t="shared" si="15"/>
        <v>14.66005491308637</v>
      </c>
    </row>
    <row r="112" spans="1:10" ht="15" customHeight="1">
      <c r="A112" s="4" t="s">
        <v>28</v>
      </c>
      <c r="B112" s="144">
        <v>42457051.999999985</v>
      </c>
      <c r="C112" s="144">
        <v>47036329</v>
      </c>
      <c r="D112" s="144">
        <v>51314203.999999933</v>
      </c>
      <c r="E112" s="144">
        <v>48784579.99999994</v>
      </c>
      <c r="F112" s="144">
        <v>51152563.999999985</v>
      </c>
      <c r="G112" s="145">
        <f t="shared" si="12"/>
        <v>20.480724851080097</v>
      </c>
      <c r="H112" s="146">
        <f t="shared" si="13"/>
        <v>8.7511825168158595</v>
      </c>
      <c r="I112" s="198">
        <f t="shared" si="14"/>
        <v>-0.31500050161538695</v>
      </c>
      <c r="J112" s="198">
        <f t="shared" si="15"/>
        <v>4.8539600012955901</v>
      </c>
    </row>
    <row r="113" spans="1:10" ht="15" customHeight="1">
      <c r="A113" s="4" t="s">
        <v>29</v>
      </c>
      <c r="B113" s="144">
        <v>63223516.999999918</v>
      </c>
      <c r="C113" s="144">
        <v>63969492.999999948</v>
      </c>
      <c r="D113" s="144">
        <v>63590775.999999993</v>
      </c>
      <c r="E113" s="144">
        <v>75082614.000000104</v>
      </c>
      <c r="F113" s="144">
        <v>82689766.999999985</v>
      </c>
      <c r="G113" s="145">
        <f t="shared" si="12"/>
        <v>30.789571545031407</v>
      </c>
      <c r="H113" s="146">
        <f t="shared" si="13"/>
        <v>29.26437763075603</v>
      </c>
      <c r="I113" s="198">
        <f t="shared" si="14"/>
        <v>30.034215968680712</v>
      </c>
      <c r="J113" s="198">
        <f t="shared" si="15"/>
        <v>10.131710385043164</v>
      </c>
    </row>
    <row r="114" spans="1:10" ht="15" customHeight="1">
      <c r="A114" s="4" t="s">
        <v>30</v>
      </c>
      <c r="B114" s="144">
        <v>302097945.99999976</v>
      </c>
      <c r="C114" s="144">
        <v>303322028.00000036</v>
      </c>
      <c r="D114" s="144">
        <v>306899021.00000131</v>
      </c>
      <c r="E114" s="144">
        <v>336301950.00000054</v>
      </c>
      <c r="F114" s="144">
        <v>322977536.99999988</v>
      </c>
      <c r="G114" s="145">
        <f t="shared" si="12"/>
        <v>6.9115302756809029</v>
      </c>
      <c r="H114" s="146">
        <f t="shared" si="13"/>
        <v>6.4800796465726904</v>
      </c>
      <c r="I114" s="198">
        <f t="shared" si="14"/>
        <v>5.2390248582769203</v>
      </c>
      <c r="J114" s="198">
        <f t="shared" si="15"/>
        <v>-3.9620385787238632</v>
      </c>
    </row>
    <row r="115" spans="1:10" ht="15" customHeight="1">
      <c r="A115" s="4" t="s">
        <v>31</v>
      </c>
      <c r="B115" s="144">
        <v>154745382.00000006</v>
      </c>
      <c r="C115" s="144">
        <v>129155838.00000039</v>
      </c>
      <c r="D115" s="144">
        <v>127441709.00000012</v>
      </c>
      <c r="E115" s="144">
        <v>168080449.00000006</v>
      </c>
      <c r="F115" s="144">
        <v>170119571.99999991</v>
      </c>
      <c r="G115" s="145">
        <f t="shared" si="12"/>
        <v>9.9351527013580494</v>
      </c>
      <c r="H115" s="146">
        <f t="shared" si="13"/>
        <v>31.71651752977624</v>
      </c>
      <c r="I115" s="198">
        <f t="shared" si="14"/>
        <v>33.488143979613255</v>
      </c>
      <c r="J115" s="198">
        <f t="shared" si="15"/>
        <v>1.2131827420331689</v>
      </c>
    </row>
    <row r="116" spans="1:10" ht="15" customHeight="1">
      <c r="A116" s="4" t="s">
        <v>32</v>
      </c>
      <c r="B116" s="144">
        <v>431568435.99999869</v>
      </c>
      <c r="C116" s="144">
        <v>438994749.99999994</v>
      </c>
      <c r="D116" s="144">
        <v>517198446.00000131</v>
      </c>
      <c r="E116" s="144">
        <v>544181931.99999726</v>
      </c>
      <c r="F116" s="144">
        <v>516539143.99999958</v>
      </c>
      <c r="G116" s="145">
        <f t="shared" si="12"/>
        <v>19.688814313566056</v>
      </c>
      <c r="H116" s="146">
        <f t="shared" si="13"/>
        <v>17.664082315335122</v>
      </c>
      <c r="I116" s="198">
        <f t="shared" si="14"/>
        <v>-0.12747563437220322</v>
      </c>
      <c r="J116" s="198">
        <f t="shared" si="15"/>
        <v>-5.0796960307748407</v>
      </c>
    </row>
    <row r="117" spans="1:10" ht="15" customHeight="1">
      <c r="A117" s="4" t="s">
        <v>33</v>
      </c>
      <c r="B117" s="144">
        <v>265105448.0000006</v>
      </c>
      <c r="C117" s="144">
        <v>266923379.99999896</v>
      </c>
      <c r="D117" s="144">
        <v>297441638.99999964</v>
      </c>
      <c r="E117" s="144">
        <v>306278374.99999982</v>
      </c>
      <c r="F117" s="144">
        <v>292836462.00000006</v>
      </c>
      <c r="G117" s="145">
        <f t="shared" si="12"/>
        <v>10.460371225565851</v>
      </c>
      <c r="H117" s="146">
        <f t="shared" si="13"/>
        <v>9.7080600432982749</v>
      </c>
      <c r="I117" s="198">
        <f t="shared" si="14"/>
        <v>-1.5482623803050046</v>
      </c>
      <c r="J117" s="198">
        <f t="shared" si="15"/>
        <v>-4.388789446855256</v>
      </c>
    </row>
    <row r="118" spans="1:10" ht="15" customHeight="1">
      <c r="A118" s="4" t="s">
        <v>34</v>
      </c>
      <c r="B118" s="144">
        <v>62022367.000000015</v>
      </c>
      <c r="C118" s="144">
        <v>61226543.999999925</v>
      </c>
      <c r="D118" s="144">
        <v>67897447.999999896</v>
      </c>
      <c r="E118" s="144">
        <v>66610625.999999888</v>
      </c>
      <c r="F118" s="144">
        <v>69868941</v>
      </c>
      <c r="G118" s="145">
        <f t="shared" si="12"/>
        <v>12.651200493525153</v>
      </c>
      <c r="H118" s="146">
        <f t="shared" si="13"/>
        <v>14.115441498706986</v>
      </c>
      <c r="I118" s="198">
        <f t="shared" si="14"/>
        <v>2.9036334325851243</v>
      </c>
      <c r="J118" s="198">
        <f t="shared" si="15"/>
        <v>4.8915844147750818</v>
      </c>
    </row>
    <row r="119" spans="1:10" ht="15" customHeight="1">
      <c r="A119" s="4" t="s">
        <v>35</v>
      </c>
      <c r="B119" s="144">
        <v>2765220.9999999995</v>
      </c>
      <c r="C119" s="144">
        <v>2283535.9999999995</v>
      </c>
      <c r="D119" s="144">
        <v>2297036.0000000005</v>
      </c>
      <c r="E119" s="144">
        <v>1818057.9999999998</v>
      </c>
      <c r="F119" s="144">
        <v>1783804</v>
      </c>
      <c r="G119" s="145">
        <f t="shared" si="12"/>
        <v>-35.491448965561872</v>
      </c>
      <c r="H119" s="146">
        <f t="shared" si="13"/>
        <v>-21.884130576439333</v>
      </c>
      <c r="I119" s="198">
        <f t="shared" si="14"/>
        <v>-22.343228403908356</v>
      </c>
      <c r="J119" s="198">
        <f t="shared" si="15"/>
        <v>-1.8840983070947033</v>
      </c>
    </row>
    <row r="120" spans="1:10" ht="15" customHeight="1">
      <c r="A120" s="4" t="s">
        <v>36</v>
      </c>
      <c r="B120" s="144">
        <v>392874519.00000036</v>
      </c>
      <c r="C120" s="144">
        <v>306352708.00000048</v>
      </c>
      <c r="D120" s="144">
        <v>372943286.00000006</v>
      </c>
      <c r="E120" s="144">
        <v>390086089.99999988</v>
      </c>
      <c r="F120" s="144">
        <v>347916546.00000048</v>
      </c>
      <c r="G120" s="145">
        <f t="shared" si="12"/>
        <v>-11.443341531650674</v>
      </c>
      <c r="H120" s="146">
        <f t="shared" si="13"/>
        <v>13.567315357303755</v>
      </c>
      <c r="I120" s="198">
        <f t="shared" si="14"/>
        <v>-6.7106021047928408</v>
      </c>
      <c r="J120" s="198">
        <f t="shared" si="15"/>
        <v>-10.81031728150046</v>
      </c>
    </row>
    <row r="121" spans="1:10" ht="15" customHeight="1">
      <c r="A121" s="4" t="s">
        <v>37</v>
      </c>
      <c r="B121" s="144">
        <v>235634336.99999949</v>
      </c>
      <c r="C121" s="144">
        <v>255350652.00000003</v>
      </c>
      <c r="D121" s="144">
        <v>266066027.00000048</v>
      </c>
      <c r="E121" s="144">
        <v>260324832.99999934</v>
      </c>
      <c r="F121" s="144">
        <v>289097360.99999988</v>
      </c>
      <c r="G121" s="145">
        <f t="shared" si="12"/>
        <v>22.688978474304662</v>
      </c>
      <c r="H121" s="146">
        <f t="shared" si="13"/>
        <v>13.21583036333891</v>
      </c>
      <c r="I121" s="198">
        <f t="shared" si="14"/>
        <v>8.6562475712088371</v>
      </c>
      <c r="J121" s="198">
        <f t="shared" si="15"/>
        <v>11.052548336792995</v>
      </c>
    </row>
    <row r="122" spans="1:10" ht="15" customHeight="1">
      <c r="A122" s="4" t="s">
        <v>38</v>
      </c>
      <c r="B122" s="144">
        <v>189570054.00000006</v>
      </c>
      <c r="C122" s="144">
        <v>236653130</v>
      </c>
      <c r="D122" s="144">
        <v>218748435.00000039</v>
      </c>
      <c r="E122" s="144">
        <v>201344145.99999914</v>
      </c>
      <c r="F122" s="144">
        <v>210413714.00000003</v>
      </c>
      <c r="G122" s="145">
        <f t="shared" si="12"/>
        <v>10.995228180923533</v>
      </c>
      <c r="H122" s="146">
        <f t="shared" si="13"/>
        <v>-11.087711368955894</v>
      </c>
      <c r="I122" s="198">
        <f t="shared" si="14"/>
        <v>-3.8101854305839282</v>
      </c>
      <c r="J122" s="198">
        <f t="shared" si="15"/>
        <v>4.5045104018077211</v>
      </c>
    </row>
    <row r="123" spans="1:10" ht="15" customHeight="1">
      <c r="A123" s="4" t="s">
        <v>39</v>
      </c>
      <c r="B123" s="144">
        <v>578518894.99999964</v>
      </c>
      <c r="C123" s="144">
        <v>598816193.00000036</v>
      </c>
      <c r="D123" s="144">
        <v>643141258.99999905</v>
      </c>
      <c r="E123" s="144">
        <v>652203413.99999857</v>
      </c>
      <c r="F123" s="144">
        <v>523601606.99999976</v>
      </c>
      <c r="G123" s="145">
        <f t="shared" si="12"/>
        <v>-9.4927388672413002</v>
      </c>
      <c r="H123" s="146">
        <f t="shared" si="13"/>
        <v>-12.560546437995299</v>
      </c>
      <c r="I123" s="198">
        <f t="shared" si="14"/>
        <v>-18.58684236583855</v>
      </c>
      <c r="J123" s="198">
        <f t="shared" si="15"/>
        <v>-19.718051797870402</v>
      </c>
    </row>
    <row r="124" spans="1:10" ht="15" customHeight="1">
      <c r="A124" s="4" t="s">
        <v>40</v>
      </c>
      <c r="B124" s="144">
        <v>169527005.00000009</v>
      </c>
      <c r="C124" s="144">
        <v>213866835.00000009</v>
      </c>
      <c r="D124" s="144">
        <v>207451746.99999952</v>
      </c>
      <c r="E124" s="144">
        <v>204661377.99999976</v>
      </c>
      <c r="F124" s="144">
        <v>216309817.99999979</v>
      </c>
      <c r="G124" s="145">
        <f t="shared" si="12"/>
        <v>27.596082995744339</v>
      </c>
      <c r="H124" s="146">
        <f t="shared" si="13"/>
        <v>1.1422916507833918</v>
      </c>
      <c r="I124" s="198">
        <f t="shared" si="14"/>
        <v>4.2699428315734025</v>
      </c>
      <c r="J124" s="198">
        <f t="shared" si="15"/>
        <v>5.6915672677626787</v>
      </c>
    </row>
    <row r="125" spans="1:10" ht="15" customHeight="1">
      <c r="A125" s="4" t="s">
        <v>41</v>
      </c>
      <c r="B125" s="144">
        <v>450946715.00000006</v>
      </c>
      <c r="C125" s="144">
        <v>483274689.00000203</v>
      </c>
      <c r="D125" s="144">
        <v>512009169.99999928</v>
      </c>
      <c r="E125" s="144">
        <v>506875320.00000054</v>
      </c>
      <c r="F125" s="144">
        <v>550424072.99999976</v>
      </c>
      <c r="G125" s="145">
        <f t="shared" si="12"/>
        <v>22.059670176331082</v>
      </c>
      <c r="H125" s="146">
        <f t="shared" si="13"/>
        <v>13.894661882447039</v>
      </c>
      <c r="I125" s="198">
        <f t="shared" si="14"/>
        <v>7.5027763662905755</v>
      </c>
      <c r="J125" s="198">
        <f t="shared" si="15"/>
        <v>8.5916104575774597</v>
      </c>
    </row>
    <row r="126" spans="1:10" ht="15" customHeight="1">
      <c r="A126" s="4" t="s">
        <v>42</v>
      </c>
      <c r="B126" s="144">
        <v>137783128.00000012</v>
      </c>
      <c r="C126" s="144">
        <v>205700317.00000027</v>
      </c>
      <c r="D126" s="144">
        <v>224187672.99999994</v>
      </c>
      <c r="E126" s="144">
        <v>185358485.00000045</v>
      </c>
      <c r="F126" s="144">
        <v>180584362</v>
      </c>
      <c r="G126" s="145">
        <f t="shared" si="12"/>
        <v>31.064205480949624</v>
      </c>
      <c r="H126" s="146">
        <f t="shared" si="13"/>
        <v>-12.209973891289735</v>
      </c>
      <c r="I126" s="198">
        <f t="shared" si="14"/>
        <v>-19.449468570914675</v>
      </c>
      <c r="J126" s="198">
        <f t="shared" si="15"/>
        <v>-2.5756161095082462</v>
      </c>
    </row>
    <row r="127" spans="1:10" ht="15" customHeight="1">
      <c r="A127" s="4" t="s">
        <v>43</v>
      </c>
      <c r="B127" s="144">
        <v>191715598.99999946</v>
      </c>
      <c r="C127" s="144">
        <v>228643038.00000024</v>
      </c>
      <c r="D127" s="144">
        <v>244575929.00000066</v>
      </c>
      <c r="E127" s="144">
        <v>278945039.00000048</v>
      </c>
      <c r="F127" s="144">
        <v>297072498.99999976</v>
      </c>
      <c r="G127" s="145">
        <f t="shared" si="12"/>
        <v>54.954787481847319</v>
      </c>
      <c r="H127" s="146">
        <f t="shared" si="13"/>
        <v>29.928512846299498</v>
      </c>
      <c r="I127" s="198">
        <f t="shared" si="14"/>
        <v>21.464324070910081</v>
      </c>
      <c r="J127" s="198">
        <f t="shared" si="15"/>
        <v>6.4985776642542419</v>
      </c>
    </row>
    <row r="128" spans="1:10" ht="15" customHeight="1">
      <c r="A128" s="4" t="s">
        <v>5</v>
      </c>
      <c r="B128" s="144">
        <v>62542964.000000082</v>
      </c>
      <c r="C128" s="144">
        <v>60301403.999999948</v>
      </c>
      <c r="D128" s="144">
        <v>81994297.00000006</v>
      </c>
      <c r="E128" s="144">
        <v>152137192.00000021</v>
      </c>
      <c r="F128" s="144">
        <v>199335417.00000009</v>
      </c>
      <c r="G128" s="145">
        <f t="shared" si="12"/>
        <v>218.71757309103521</v>
      </c>
      <c r="H128" s="146">
        <f t="shared" si="13"/>
        <v>230.56513410533569</v>
      </c>
      <c r="I128" s="198">
        <f t="shared" si="14"/>
        <v>143.10887987734068</v>
      </c>
      <c r="J128" s="198">
        <f t="shared" si="15"/>
        <v>31.023462691489556</v>
      </c>
    </row>
    <row r="129" spans="1:10" ht="15" customHeight="1">
      <c r="A129" s="8" t="s">
        <v>6</v>
      </c>
      <c r="B129" s="82">
        <f>SUM(B101:B128)</f>
        <v>6539314520.9999962</v>
      </c>
      <c r="C129" s="82">
        <f>SUM(C101:C128)</f>
        <v>6699347064</v>
      </c>
      <c r="D129" s="82">
        <f>SUM(D101:D128)</f>
        <v>6927534197</v>
      </c>
      <c r="E129" s="147">
        <f>SUM(E101:E128)</f>
        <v>7138476180.9999981</v>
      </c>
      <c r="F129" s="147">
        <f>SUM(F101:F128)</f>
        <v>6997723024</v>
      </c>
      <c r="G129" s="192">
        <f t="shared" si="12"/>
        <v>7.0100390725648083</v>
      </c>
      <c r="H129" s="193">
        <f t="shared" si="13"/>
        <v>4.4538065747238278</v>
      </c>
      <c r="I129" s="202">
        <f t="shared" si="14"/>
        <v>1.0131862940553304</v>
      </c>
      <c r="J129" s="202">
        <f t="shared" si="15"/>
        <v>-1.9717535427887469</v>
      </c>
    </row>
    <row r="131" spans="1:10" ht="15" customHeight="1">
      <c r="A131" s="150" t="s">
        <v>11</v>
      </c>
      <c r="B131" s="142"/>
      <c r="C131" s="142"/>
      <c r="D131" s="142"/>
      <c r="E131" s="142"/>
      <c r="F131" s="142"/>
      <c r="G131" s="142"/>
      <c r="H131" s="142"/>
      <c r="I131" s="142"/>
    </row>
    <row r="132" spans="1:10" ht="33" customHeight="1">
      <c r="A132" s="12" t="s">
        <v>46</v>
      </c>
      <c r="B132" s="12">
        <v>2015</v>
      </c>
      <c r="C132" s="12">
        <v>2016</v>
      </c>
      <c r="D132" s="143">
        <v>2017</v>
      </c>
      <c r="E132" s="143">
        <v>2018</v>
      </c>
      <c r="F132" s="143">
        <v>2019</v>
      </c>
      <c r="G132" s="3" t="s">
        <v>592</v>
      </c>
      <c r="H132" s="3" t="s">
        <v>593</v>
      </c>
      <c r="I132" s="166" t="s">
        <v>594</v>
      </c>
      <c r="J132" s="3" t="s">
        <v>595</v>
      </c>
    </row>
    <row r="133" spans="1:10" ht="15" customHeight="1">
      <c r="A133" s="4" t="s">
        <v>17</v>
      </c>
      <c r="B133" s="144">
        <v>344536667.00000012</v>
      </c>
      <c r="C133" s="144">
        <v>367693811.0000003</v>
      </c>
      <c r="D133" s="144">
        <v>382369819.99999994</v>
      </c>
      <c r="E133" s="144">
        <v>383351811.99999976</v>
      </c>
      <c r="F133" s="5">
        <v>358061032.99999988</v>
      </c>
      <c r="G133" s="145">
        <f>F133/B133*100-100</f>
        <v>3.9253778466486864</v>
      </c>
      <c r="H133" s="146">
        <f>F133/C133*100-100</f>
        <v>-2.619782468952252</v>
      </c>
      <c r="I133" s="198">
        <f>F133/D133*100-100</f>
        <v>-6.3574021087752328</v>
      </c>
      <c r="J133" s="198">
        <f>F133/E133*100-100</f>
        <v>-6.5972764985912988</v>
      </c>
    </row>
    <row r="134" spans="1:10" ht="15" customHeight="1">
      <c r="A134" s="4" t="s">
        <v>18</v>
      </c>
      <c r="B134" s="144">
        <v>63910106.000000015</v>
      </c>
      <c r="C134" s="144">
        <v>58610147.00000003</v>
      </c>
      <c r="D134" s="144">
        <v>54442598.000000022</v>
      </c>
      <c r="E134" s="144">
        <v>52532215.000000007</v>
      </c>
      <c r="F134" s="144">
        <v>25146889.000000007</v>
      </c>
      <c r="G134" s="145">
        <f t="shared" ref="G134:G161" si="16">F134/B134*100-100</f>
        <v>-60.652718992517393</v>
      </c>
      <c r="H134" s="146">
        <f t="shared" ref="H134:H161" si="17">F134/C134*100-100</f>
        <v>-57.094649498149195</v>
      </c>
      <c r="I134" s="198">
        <f t="shared" ref="I134:I161" si="18">F134/D134*100-100</f>
        <v>-53.810270038913281</v>
      </c>
      <c r="J134" s="198">
        <f t="shared" ref="J134:J161" si="19">F134/E134*100-100</f>
        <v>-52.130537423559993</v>
      </c>
    </row>
    <row r="135" spans="1:10" ht="15" customHeight="1">
      <c r="A135" s="4" t="s">
        <v>19</v>
      </c>
      <c r="B135" s="144">
        <v>781923929.99999988</v>
      </c>
      <c r="C135" s="144">
        <v>941076585.99999964</v>
      </c>
      <c r="D135" s="144">
        <v>1124915034.0000002</v>
      </c>
      <c r="E135" s="144">
        <v>1155549460.9999998</v>
      </c>
      <c r="F135" s="144">
        <v>860602350.99999976</v>
      </c>
      <c r="G135" s="145">
        <f t="shared" si="16"/>
        <v>10.062157964650083</v>
      </c>
      <c r="H135" s="146">
        <f t="shared" si="17"/>
        <v>-8.5512949952406814</v>
      </c>
      <c r="I135" s="198">
        <f t="shared" si="18"/>
        <v>-23.496235272112159</v>
      </c>
      <c r="J135" s="198">
        <f t="shared" si="19"/>
        <v>-25.524403753756758</v>
      </c>
    </row>
    <row r="136" spans="1:10" ht="15" customHeight="1">
      <c r="A136" s="4" t="s">
        <v>20</v>
      </c>
      <c r="B136" s="144">
        <v>511391372.00000012</v>
      </c>
      <c r="C136" s="144">
        <v>546774982.9999994</v>
      </c>
      <c r="D136" s="144">
        <v>631441815.0000006</v>
      </c>
      <c r="E136" s="144">
        <v>584231914.99999833</v>
      </c>
      <c r="F136" s="144">
        <v>572656862.00000036</v>
      </c>
      <c r="G136" s="145">
        <f t="shared" si="16"/>
        <v>11.980157146648196</v>
      </c>
      <c r="H136" s="146">
        <f t="shared" si="17"/>
        <v>4.7335521566832455</v>
      </c>
      <c r="I136" s="198">
        <f t="shared" si="18"/>
        <v>-9.3096389253220764</v>
      </c>
      <c r="J136" s="198">
        <f t="shared" si="19"/>
        <v>-1.9812428425786948</v>
      </c>
    </row>
    <row r="137" spans="1:10" ht="15" customHeight="1">
      <c r="A137" s="4" t="s">
        <v>21</v>
      </c>
      <c r="B137" s="144">
        <v>12922390.999999994</v>
      </c>
      <c r="C137" s="144">
        <v>13740641</v>
      </c>
      <c r="D137" s="144">
        <v>20269168.000000011</v>
      </c>
      <c r="E137" s="144">
        <v>19865961.999999989</v>
      </c>
      <c r="F137" s="144">
        <v>31266497.999999996</v>
      </c>
      <c r="G137" s="145">
        <f t="shared" si="16"/>
        <v>141.95598167552745</v>
      </c>
      <c r="H137" s="146">
        <f t="shared" si="17"/>
        <v>127.54759403145749</v>
      </c>
      <c r="I137" s="198">
        <f t="shared" si="18"/>
        <v>54.256445059806993</v>
      </c>
      <c r="J137" s="198">
        <f t="shared" si="19"/>
        <v>57.387283837550967</v>
      </c>
    </row>
    <row r="138" spans="1:10" ht="15" customHeight="1">
      <c r="A138" s="4" t="s">
        <v>22</v>
      </c>
      <c r="B138" s="144">
        <v>64540066.000000045</v>
      </c>
      <c r="C138" s="144">
        <v>59017941.999999955</v>
      </c>
      <c r="D138" s="144">
        <v>65779426.000000224</v>
      </c>
      <c r="E138" s="144">
        <v>59339682.000000052</v>
      </c>
      <c r="F138" s="144">
        <v>61199097.999999978</v>
      </c>
      <c r="G138" s="145">
        <f t="shared" si="16"/>
        <v>-5.1765797698441531</v>
      </c>
      <c r="H138" s="146">
        <f t="shared" si="17"/>
        <v>3.6957506922217505</v>
      </c>
      <c r="I138" s="198">
        <f t="shared" si="18"/>
        <v>-6.9631620075253124</v>
      </c>
      <c r="J138" s="198">
        <f t="shared" si="19"/>
        <v>3.1335119052372562</v>
      </c>
    </row>
    <row r="139" spans="1:10" ht="15" customHeight="1">
      <c r="A139" s="4" t="s">
        <v>23</v>
      </c>
      <c r="B139" s="144">
        <v>576119777.99999976</v>
      </c>
      <c r="C139" s="144">
        <v>633581384.00000083</v>
      </c>
      <c r="D139" s="144">
        <v>668941340.00000131</v>
      </c>
      <c r="E139" s="144">
        <v>683738112.99999952</v>
      </c>
      <c r="F139" s="144">
        <v>625982815.99999964</v>
      </c>
      <c r="G139" s="145">
        <f t="shared" si="16"/>
        <v>8.6549776459852694</v>
      </c>
      <c r="H139" s="146">
        <f t="shared" si="17"/>
        <v>-1.199304176525672</v>
      </c>
      <c r="I139" s="198">
        <f t="shared" si="18"/>
        <v>-6.4218671251505555</v>
      </c>
      <c r="J139" s="198">
        <f t="shared" si="19"/>
        <v>-8.4469910192061946</v>
      </c>
    </row>
    <row r="140" spans="1:10" ht="15" customHeight="1">
      <c r="A140" s="4" t="s">
        <v>24</v>
      </c>
      <c r="B140" s="144">
        <v>95490109</v>
      </c>
      <c r="C140" s="144">
        <v>110395053.00000003</v>
      </c>
      <c r="D140" s="144">
        <v>110691275.00000003</v>
      </c>
      <c r="E140" s="144">
        <v>111281005.00000004</v>
      </c>
      <c r="F140" s="144">
        <v>108628070.99999999</v>
      </c>
      <c r="G140" s="145">
        <f t="shared" si="16"/>
        <v>13.758453244618238</v>
      </c>
      <c r="H140" s="146">
        <f t="shared" si="17"/>
        <v>-1.600598896401678</v>
      </c>
      <c r="I140" s="198">
        <f t="shared" si="18"/>
        <v>-1.8639264928514478</v>
      </c>
      <c r="J140" s="198">
        <f t="shared" si="19"/>
        <v>-2.3839953638089924</v>
      </c>
    </row>
    <row r="141" spans="1:10" ht="15" customHeight="1">
      <c r="A141" s="4" t="s">
        <v>25</v>
      </c>
      <c r="B141" s="144">
        <v>73279642.999999985</v>
      </c>
      <c r="C141" s="144">
        <v>81786537</v>
      </c>
      <c r="D141" s="144">
        <v>89900747.000000119</v>
      </c>
      <c r="E141" s="144">
        <v>97411907.999999881</v>
      </c>
      <c r="F141" s="144">
        <v>99431076</v>
      </c>
      <c r="G141" s="145">
        <f t="shared" si="16"/>
        <v>35.687173039311915</v>
      </c>
      <c r="H141" s="146">
        <f t="shared" si="17"/>
        <v>21.573891800798478</v>
      </c>
      <c r="I141" s="198">
        <f t="shared" si="18"/>
        <v>10.600945284692529</v>
      </c>
      <c r="J141" s="198">
        <f t="shared" si="19"/>
        <v>2.0728143421645342</v>
      </c>
    </row>
    <row r="142" spans="1:10" ht="15" customHeight="1">
      <c r="A142" s="4" t="s">
        <v>26</v>
      </c>
      <c r="B142" s="144">
        <v>79092205.99999997</v>
      </c>
      <c r="C142" s="144">
        <v>88790910.00000006</v>
      </c>
      <c r="D142" s="144">
        <v>79092194.999999925</v>
      </c>
      <c r="E142" s="144">
        <v>75782890.999999925</v>
      </c>
      <c r="F142" s="144">
        <v>80843776.00000003</v>
      </c>
      <c r="G142" s="145">
        <f t="shared" si="16"/>
        <v>2.2145924214075592</v>
      </c>
      <c r="H142" s="146">
        <f t="shared" si="17"/>
        <v>-8.9503914308345571</v>
      </c>
      <c r="I142" s="198">
        <f t="shared" si="18"/>
        <v>2.2146066372290107</v>
      </c>
      <c r="J142" s="198">
        <f t="shared" si="19"/>
        <v>6.6781366258514794</v>
      </c>
    </row>
    <row r="143" spans="1:10" ht="15" customHeight="1">
      <c r="A143" s="4" t="s">
        <v>27</v>
      </c>
      <c r="B143" s="144">
        <v>19920593.000000019</v>
      </c>
      <c r="C143" s="144">
        <v>20779375.000000011</v>
      </c>
      <c r="D143" s="144">
        <v>31988793.00000003</v>
      </c>
      <c r="E143" s="144">
        <v>26919759</v>
      </c>
      <c r="F143" s="144">
        <v>33027190.999999993</v>
      </c>
      <c r="G143" s="145">
        <f t="shared" si="16"/>
        <v>65.794216065756473</v>
      </c>
      <c r="H143" s="146">
        <f t="shared" si="17"/>
        <v>58.942177038529678</v>
      </c>
      <c r="I143" s="198">
        <f t="shared" si="18"/>
        <v>3.2461306058029891</v>
      </c>
      <c r="J143" s="198">
        <f t="shared" si="19"/>
        <v>22.687543376595571</v>
      </c>
    </row>
    <row r="144" spans="1:10" ht="15" customHeight="1">
      <c r="A144" s="4" t="s">
        <v>28</v>
      </c>
      <c r="B144" s="144">
        <v>14835954.000000002</v>
      </c>
      <c r="C144" s="144">
        <v>12790449.000000006</v>
      </c>
      <c r="D144" s="144">
        <v>16595478.000000009</v>
      </c>
      <c r="E144" s="144">
        <v>16958293.999999989</v>
      </c>
      <c r="F144" s="144">
        <v>18338017.000000011</v>
      </c>
      <c r="G144" s="145">
        <f t="shared" si="16"/>
        <v>23.605243046722919</v>
      </c>
      <c r="H144" s="146">
        <f t="shared" si="17"/>
        <v>43.372738517623588</v>
      </c>
      <c r="I144" s="198">
        <f t="shared" si="18"/>
        <v>10.500083215439787</v>
      </c>
      <c r="J144" s="198">
        <f t="shared" si="19"/>
        <v>8.1359775930292386</v>
      </c>
    </row>
    <row r="145" spans="1:10" ht="15" customHeight="1">
      <c r="A145" s="4" t="s">
        <v>29</v>
      </c>
      <c r="B145" s="144">
        <v>22782052</v>
      </c>
      <c r="C145" s="144">
        <v>19614683.000000007</v>
      </c>
      <c r="D145" s="144">
        <v>18945547.000000011</v>
      </c>
      <c r="E145" s="144">
        <v>19593949.000000015</v>
      </c>
      <c r="F145" s="144">
        <v>19070259.999999993</v>
      </c>
      <c r="G145" s="145">
        <f t="shared" si="16"/>
        <v>-16.292614905803944</v>
      </c>
      <c r="H145" s="146">
        <f t="shared" si="17"/>
        <v>-2.7755890829335073</v>
      </c>
      <c r="I145" s="198">
        <f t="shared" si="18"/>
        <v>0.65827077993567684</v>
      </c>
      <c r="J145" s="198">
        <f t="shared" si="19"/>
        <v>-2.6727077834081427</v>
      </c>
    </row>
    <row r="146" spans="1:10" ht="15" customHeight="1">
      <c r="A146" s="4" t="s">
        <v>30</v>
      </c>
      <c r="B146" s="144">
        <v>40184575.999999985</v>
      </c>
      <c r="C146" s="144">
        <v>41791382.000000015</v>
      </c>
      <c r="D146" s="144">
        <v>39817276.000000045</v>
      </c>
      <c r="E146" s="144">
        <v>46175925.999999955</v>
      </c>
      <c r="F146" s="144">
        <v>42345885.000000007</v>
      </c>
      <c r="G146" s="145">
        <f t="shared" si="16"/>
        <v>5.3784541611189951</v>
      </c>
      <c r="H146" s="146">
        <f t="shared" si="17"/>
        <v>1.3268357576688743</v>
      </c>
      <c r="I146" s="198">
        <f t="shared" si="18"/>
        <v>6.3505323669051421</v>
      </c>
      <c r="J146" s="198">
        <f t="shared" si="19"/>
        <v>-8.2944541274601562</v>
      </c>
    </row>
    <row r="147" spans="1:10" ht="15" customHeight="1">
      <c r="A147" s="4" t="s">
        <v>31</v>
      </c>
      <c r="B147" s="144">
        <v>102004455.9999999</v>
      </c>
      <c r="C147" s="144">
        <v>104939857.0000001</v>
      </c>
      <c r="D147" s="144">
        <v>108404472.99999997</v>
      </c>
      <c r="E147" s="144">
        <v>114155211</v>
      </c>
      <c r="F147" s="144">
        <v>105027735.99999999</v>
      </c>
      <c r="G147" s="145">
        <f t="shared" si="16"/>
        <v>2.9638705195389718</v>
      </c>
      <c r="H147" s="146">
        <f t="shared" si="17"/>
        <v>8.3742252478842261E-2</v>
      </c>
      <c r="I147" s="198">
        <f t="shared" si="18"/>
        <v>-3.1149424987287944</v>
      </c>
      <c r="J147" s="198">
        <f t="shared" si="19"/>
        <v>-7.9956709115977276</v>
      </c>
    </row>
    <row r="148" spans="1:10" ht="15" customHeight="1">
      <c r="A148" s="4" t="s">
        <v>32</v>
      </c>
      <c r="B148" s="144">
        <v>641259980.00000107</v>
      </c>
      <c r="C148" s="144">
        <v>599994825.00000072</v>
      </c>
      <c r="D148" s="144">
        <v>657594514.00000072</v>
      </c>
      <c r="E148" s="144">
        <v>750075594.00000048</v>
      </c>
      <c r="F148" s="144">
        <v>740209969.99999976</v>
      </c>
      <c r="G148" s="145">
        <f t="shared" si="16"/>
        <v>15.430557509607638</v>
      </c>
      <c r="H148" s="146">
        <f t="shared" si="17"/>
        <v>23.369392394342555</v>
      </c>
      <c r="I148" s="198">
        <f t="shared" si="18"/>
        <v>12.563282424220318</v>
      </c>
      <c r="J148" s="198">
        <f t="shared" si="19"/>
        <v>-1.3152839632322042</v>
      </c>
    </row>
    <row r="149" spans="1:10" ht="15" customHeight="1">
      <c r="A149" s="4" t="s">
        <v>33</v>
      </c>
      <c r="B149" s="144">
        <v>97195359.999999985</v>
      </c>
      <c r="C149" s="144">
        <v>96851773.000000045</v>
      </c>
      <c r="D149" s="144">
        <v>105044714.99999994</v>
      </c>
      <c r="E149" s="144">
        <v>113520148.99999997</v>
      </c>
      <c r="F149" s="144">
        <v>117360811.00000003</v>
      </c>
      <c r="G149" s="145">
        <f t="shared" si="16"/>
        <v>20.747339173392689</v>
      </c>
      <c r="H149" s="146">
        <f t="shared" si="17"/>
        <v>21.175697010729962</v>
      </c>
      <c r="I149" s="198">
        <f t="shared" si="18"/>
        <v>11.724622223973952</v>
      </c>
      <c r="J149" s="198">
        <f t="shared" si="19"/>
        <v>3.3832425642782198</v>
      </c>
    </row>
    <row r="150" spans="1:10" ht="15" customHeight="1">
      <c r="A150" s="4" t="s">
        <v>34</v>
      </c>
      <c r="B150" s="144">
        <v>46773166.000000119</v>
      </c>
      <c r="C150" s="144">
        <v>47297990.999999993</v>
      </c>
      <c r="D150" s="144">
        <v>47903008.999999985</v>
      </c>
      <c r="E150" s="144">
        <v>39438119.000000075</v>
      </c>
      <c r="F150" s="144">
        <v>34462533</v>
      </c>
      <c r="G150" s="145">
        <f t="shared" si="16"/>
        <v>-26.319862546828858</v>
      </c>
      <c r="H150" s="146">
        <f t="shared" si="17"/>
        <v>-27.137427464942419</v>
      </c>
      <c r="I150" s="198">
        <f t="shared" si="18"/>
        <v>-28.05768631360921</v>
      </c>
      <c r="J150" s="198">
        <f t="shared" si="19"/>
        <v>-12.616184864192093</v>
      </c>
    </row>
    <row r="151" spans="1:10" ht="15" customHeight="1">
      <c r="A151" s="4" t="s">
        <v>35</v>
      </c>
      <c r="B151" s="144">
        <v>841155.00000000012</v>
      </c>
      <c r="C151" s="144">
        <v>811227</v>
      </c>
      <c r="D151" s="144">
        <v>823549.00000000012</v>
      </c>
      <c r="E151" s="144">
        <v>821642.99999999953</v>
      </c>
      <c r="F151" s="144">
        <v>790817</v>
      </c>
      <c r="G151" s="145">
        <f t="shared" si="16"/>
        <v>-5.9843905106668984</v>
      </c>
      <c r="H151" s="146">
        <f t="shared" si="17"/>
        <v>-2.5159419003558838</v>
      </c>
      <c r="I151" s="198">
        <f t="shared" si="18"/>
        <v>-3.9745054635486241</v>
      </c>
      <c r="J151" s="198">
        <f t="shared" si="19"/>
        <v>-3.7517510646350729</v>
      </c>
    </row>
    <row r="152" spans="1:10" ht="15" customHeight="1">
      <c r="A152" s="4" t="s">
        <v>36</v>
      </c>
      <c r="B152" s="144">
        <v>233358681.99999997</v>
      </c>
      <c r="C152" s="144">
        <v>249524990.99999997</v>
      </c>
      <c r="D152" s="144">
        <v>355370685.99999982</v>
      </c>
      <c r="E152" s="144">
        <v>402461366.00000024</v>
      </c>
      <c r="F152" s="144">
        <v>330670114</v>
      </c>
      <c r="G152" s="145">
        <f t="shared" si="16"/>
        <v>41.700369219603346</v>
      </c>
      <c r="H152" s="146">
        <f t="shared" si="17"/>
        <v>32.519838063033944</v>
      </c>
      <c r="I152" s="198">
        <f t="shared" si="18"/>
        <v>-6.9506498349725518</v>
      </c>
      <c r="J152" s="198">
        <f t="shared" si="19"/>
        <v>-17.838048087328758</v>
      </c>
    </row>
    <row r="153" spans="1:10" ht="15" customHeight="1">
      <c r="A153" s="4" t="s">
        <v>37</v>
      </c>
      <c r="B153" s="144">
        <v>169038009.00000012</v>
      </c>
      <c r="C153" s="144">
        <v>127136454.0000001</v>
      </c>
      <c r="D153" s="144">
        <v>144409286.9999997</v>
      </c>
      <c r="E153" s="144">
        <v>176526162.99999964</v>
      </c>
      <c r="F153" s="144">
        <v>120105626.99999999</v>
      </c>
      <c r="G153" s="145">
        <f t="shared" si="16"/>
        <v>-28.947561728557801</v>
      </c>
      <c r="H153" s="146">
        <f t="shared" si="17"/>
        <v>-5.5301424404995032</v>
      </c>
      <c r="I153" s="198">
        <f t="shared" si="18"/>
        <v>-16.829707081096359</v>
      </c>
      <c r="J153" s="198">
        <f t="shared" si="19"/>
        <v>-31.961571611342265</v>
      </c>
    </row>
    <row r="154" spans="1:10" ht="15" customHeight="1">
      <c r="A154" s="4" t="s">
        <v>38</v>
      </c>
      <c r="B154" s="144">
        <v>86388522.999999955</v>
      </c>
      <c r="C154" s="144">
        <v>77528042.00000006</v>
      </c>
      <c r="D154" s="144">
        <v>93240384.000000089</v>
      </c>
      <c r="E154" s="144">
        <v>97697037.99999997</v>
      </c>
      <c r="F154" s="144">
        <v>138365773.99999994</v>
      </c>
      <c r="G154" s="145">
        <f t="shared" si="16"/>
        <v>60.166847626275569</v>
      </c>
      <c r="H154" s="146">
        <f t="shared" si="17"/>
        <v>78.471905688008775</v>
      </c>
      <c r="I154" s="198">
        <f t="shared" si="18"/>
        <v>48.396829854325574</v>
      </c>
      <c r="J154" s="198">
        <f t="shared" si="19"/>
        <v>41.627399184814578</v>
      </c>
    </row>
    <row r="155" spans="1:10" ht="15" customHeight="1">
      <c r="A155" s="4" t="s">
        <v>39</v>
      </c>
      <c r="B155" s="144">
        <v>3086569.0000000009</v>
      </c>
      <c r="C155" s="144">
        <v>4087753.9999999944</v>
      </c>
      <c r="D155" s="144">
        <v>4598654.9999999944</v>
      </c>
      <c r="E155" s="144">
        <v>3876296.0000000005</v>
      </c>
      <c r="F155" s="144">
        <v>3382336</v>
      </c>
      <c r="G155" s="145">
        <f t="shared" si="16"/>
        <v>9.5823874340731976</v>
      </c>
      <c r="H155" s="146">
        <f t="shared" si="17"/>
        <v>-17.256860368798982</v>
      </c>
      <c r="I155" s="198">
        <f t="shared" si="18"/>
        <v>-26.449450980775808</v>
      </c>
      <c r="J155" s="198">
        <f t="shared" si="19"/>
        <v>-12.743092890739007</v>
      </c>
    </row>
    <row r="156" spans="1:10" ht="15" customHeight="1">
      <c r="A156" s="4" t="s">
        <v>40</v>
      </c>
      <c r="B156" s="144">
        <v>95504289.999999747</v>
      </c>
      <c r="C156" s="144">
        <v>102458614.99999984</v>
      </c>
      <c r="D156" s="144">
        <v>115303583.99999994</v>
      </c>
      <c r="E156" s="144">
        <v>149614894.99999982</v>
      </c>
      <c r="F156" s="144">
        <v>148016819</v>
      </c>
      <c r="G156" s="145">
        <f t="shared" si="16"/>
        <v>54.984471378197128</v>
      </c>
      <c r="H156" s="146">
        <f t="shared" si="17"/>
        <v>44.464981300010976</v>
      </c>
      <c r="I156" s="198">
        <f t="shared" si="18"/>
        <v>28.371394769480958</v>
      </c>
      <c r="J156" s="198">
        <f t="shared" si="19"/>
        <v>-1.0681262717858573</v>
      </c>
    </row>
    <row r="157" spans="1:10" ht="15" customHeight="1">
      <c r="A157" s="4" t="s">
        <v>41</v>
      </c>
      <c r="B157" s="144">
        <v>192526695.99999994</v>
      </c>
      <c r="C157" s="144">
        <v>196049519.9999997</v>
      </c>
      <c r="D157" s="144">
        <v>251233008.00000089</v>
      </c>
      <c r="E157" s="144">
        <v>248296961.0000008</v>
      </c>
      <c r="F157" s="144">
        <v>284576300.99999994</v>
      </c>
      <c r="G157" s="145">
        <f t="shared" si="16"/>
        <v>47.811346121059501</v>
      </c>
      <c r="H157" s="146">
        <f t="shared" si="17"/>
        <v>45.155316371088475</v>
      </c>
      <c r="I157" s="198">
        <f t="shared" si="18"/>
        <v>13.271859961967621</v>
      </c>
      <c r="J157" s="198">
        <f t="shared" si="19"/>
        <v>14.611270252316544</v>
      </c>
    </row>
    <row r="158" spans="1:10" ht="15" customHeight="1">
      <c r="A158" s="4" t="s">
        <v>42</v>
      </c>
      <c r="B158" s="144">
        <v>363133081</v>
      </c>
      <c r="C158" s="144">
        <v>321481773.99999994</v>
      </c>
      <c r="D158" s="144">
        <v>303272866.99999946</v>
      </c>
      <c r="E158" s="144">
        <v>260674746.00000003</v>
      </c>
      <c r="F158" s="144">
        <v>217280502</v>
      </c>
      <c r="G158" s="145">
        <f t="shared" si="16"/>
        <v>-40.165048746963372</v>
      </c>
      <c r="H158" s="146">
        <f t="shared" si="17"/>
        <v>-32.412808571847677</v>
      </c>
      <c r="I158" s="198">
        <f t="shared" si="18"/>
        <v>-28.354783548770158</v>
      </c>
      <c r="J158" s="198">
        <f t="shared" si="19"/>
        <v>-16.646892215634892</v>
      </c>
    </row>
    <row r="159" spans="1:10" ht="15" customHeight="1">
      <c r="A159" s="4" t="s">
        <v>43</v>
      </c>
      <c r="B159" s="144">
        <v>86856641.999999955</v>
      </c>
      <c r="C159" s="144">
        <v>93225572.000000045</v>
      </c>
      <c r="D159" s="144">
        <v>98376065.00000003</v>
      </c>
      <c r="E159" s="144">
        <v>99171972.999999955</v>
      </c>
      <c r="F159" s="144">
        <v>93569023.999999955</v>
      </c>
      <c r="G159" s="145">
        <f t="shared" si="16"/>
        <v>7.7281159453528119</v>
      </c>
      <c r="H159" s="146">
        <f t="shared" si="17"/>
        <v>0.36840964622872718</v>
      </c>
      <c r="I159" s="198">
        <f t="shared" si="18"/>
        <v>-4.8863928436252024</v>
      </c>
      <c r="J159" s="198">
        <f t="shared" si="19"/>
        <v>-5.6497302922469856</v>
      </c>
    </row>
    <row r="160" spans="1:10" ht="15" customHeight="1">
      <c r="A160" s="4" t="s">
        <v>5</v>
      </c>
      <c r="B160" s="144">
        <v>79625091.00000003</v>
      </c>
      <c r="C160" s="144">
        <v>59587368.000000022</v>
      </c>
      <c r="D160" s="144">
        <v>74417624.00000003</v>
      </c>
      <c r="E160" s="144">
        <v>116674200.99999996</v>
      </c>
      <c r="F160" s="144">
        <v>115544444.00000001</v>
      </c>
      <c r="G160" s="145">
        <f t="shared" si="16"/>
        <v>45.110595854766387</v>
      </c>
      <c r="H160" s="146">
        <f t="shared" si="17"/>
        <v>93.907614781710066</v>
      </c>
      <c r="I160" s="198">
        <f t="shared" si="18"/>
        <v>55.264892628122567</v>
      </c>
      <c r="J160" s="198">
        <f t="shared" si="19"/>
        <v>-0.96830061000370904</v>
      </c>
    </row>
    <row r="161" spans="1:10" ht="15" customHeight="1">
      <c r="A161" s="8" t="s">
        <v>6</v>
      </c>
      <c r="B161" s="82">
        <f>SUM(B133:B160)</f>
        <v>4898521143</v>
      </c>
      <c r="C161" s="82">
        <f>SUM(C133:C160)</f>
        <v>5077419646.000001</v>
      </c>
      <c r="D161" s="82">
        <f>SUM(D133:D160)</f>
        <v>5695182932.0000029</v>
      </c>
      <c r="E161" s="147">
        <f>SUM(E133:E160)</f>
        <v>5905737246.999999</v>
      </c>
      <c r="F161" s="147">
        <f>SUM(F133:F160)</f>
        <v>5385962630.999999</v>
      </c>
      <c r="G161" s="192">
        <f t="shared" si="16"/>
        <v>9.9507886925537434</v>
      </c>
      <c r="H161" s="193">
        <f t="shared" si="17"/>
        <v>6.0767674628404649</v>
      </c>
      <c r="I161" s="202">
        <f t="shared" si="18"/>
        <v>-5.4295060350487034</v>
      </c>
      <c r="J161" s="202">
        <f t="shared" si="19"/>
        <v>-8.8011808561926017</v>
      </c>
    </row>
    <row r="163" spans="1:10" ht="15" customHeight="1">
      <c r="A163" s="150" t="s">
        <v>8</v>
      </c>
      <c r="B163" s="142"/>
      <c r="C163" s="142"/>
      <c r="D163" s="142"/>
      <c r="E163" s="142"/>
      <c r="F163" s="142"/>
      <c r="G163" s="142"/>
      <c r="H163" s="142"/>
      <c r="I163" s="142"/>
    </row>
    <row r="164" spans="1:10" ht="37.5" customHeight="1">
      <c r="A164" s="12" t="s">
        <v>46</v>
      </c>
      <c r="B164" s="12">
        <v>2015</v>
      </c>
      <c r="C164" s="12">
        <v>2016</v>
      </c>
      <c r="D164" s="143">
        <v>2017</v>
      </c>
      <c r="E164" s="143">
        <v>2018</v>
      </c>
      <c r="F164" s="143">
        <v>2019</v>
      </c>
      <c r="G164" s="3" t="s">
        <v>592</v>
      </c>
      <c r="H164" s="3" t="s">
        <v>593</v>
      </c>
      <c r="I164" s="166" t="s">
        <v>594</v>
      </c>
      <c r="J164" s="3" t="s">
        <v>595</v>
      </c>
    </row>
    <row r="165" spans="1:10" ht="15" customHeight="1">
      <c r="A165" s="4" t="s">
        <v>17</v>
      </c>
      <c r="B165" s="144">
        <v>310253497.00000006</v>
      </c>
      <c r="C165" s="144">
        <v>440821148.99999964</v>
      </c>
      <c r="D165" s="144">
        <v>528028722.99999976</v>
      </c>
      <c r="E165" s="144">
        <v>605800226.00000024</v>
      </c>
      <c r="F165" s="5">
        <v>550589725</v>
      </c>
      <c r="G165" s="145">
        <f>F165/B165*100-100</f>
        <v>77.464470287662834</v>
      </c>
      <c r="H165" s="146">
        <f>F165/C165*100-100</f>
        <v>24.900932327999641</v>
      </c>
      <c r="I165" s="198">
        <f>F165/D165*100-100</f>
        <v>4.27268461303008</v>
      </c>
      <c r="J165" s="198">
        <f>F165/E165*100-100</f>
        <v>-9.1136481352187815</v>
      </c>
    </row>
    <row r="166" spans="1:10" ht="15" customHeight="1">
      <c r="A166" s="4" t="s">
        <v>18</v>
      </c>
      <c r="B166" s="144">
        <v>53078845.000000007</v>
      </c>
      <c r="C166" s="144">
        <v>47759846.000000007</v>
      </c>
      <c r="D166" s="144">
        <v>55963754.999999985</v>
      </c>
      <c r="E166" s="144">
        <v>74933303</v>
      </c>
      <c r="F166" s="144">
        <v>76848132.000000015</v>
      </c>
      <c r="G166" s="145">
        <f t="shared" ref="G166:G193" si="20">F166/B166*100-100</f>
        <v>44.78109310780971</v>
      </c>
      <c r="H166" s="146">
        <f t="shared" ref="H166:H193" si="21">F166/C166*100-100</f>
        <v>60.905317827029847</v>
      </c>
      <c r="I166" s="198">
        <f t="shared" ref="I166:I193" si="22">F166/D166*100-100</f>
        <v>37.317683561440845</v>
      </c>
      <c r="J166" s="198">
        <f t="shared" ref="J166:J193" si="23">F166/E166*100-100</f>
        <v>2.5553778137873024</v>
      </c>
    </row>
    <row r="167" spans="1:10" ht="15" customHeight="1">
      <c r="A167" s="4" t="s">
        <v>19</v>
      </c>
      <c r="B167" s="144">
        <v>11964012.000000002</v>
      </c>
      <c r="C167" s="144">
        <v>10109375.000000002</v>
      </c>
      <c r="D167" s="144">
        <v>13687484.000000007</v>
      </c>
      <c r="E167" s="144">
        <v>16645545.999999989</v>
      </c>
      <c r="F167" s="144">
        <v>17371788.999999996</v>
      </c>
      <c r="G167" s="145">
        <f t="shared" si="20"/>
        <v>45.200364225645984</v>
      </c>
      <c r="H167" s="146">
        <f t="shared" si="21"/>
        <v>71.838407418856178</v>
      </c>
      <c r="I167" s="198">
        <f t="shared" si="22"/>
        <v>26.917328268657599</v>
      </c>
      <c r="J167" s="198">
        <f t="shared" si="23"/>
        <v>4.3629869515845741</v>
      </c>
    </row>
    <row r="168" spans="1:10" ht="15" customHeight="1">
      <c r="A168" s="4" t="s">
        <v>20</v>
      </c>
      <c r="B168" s="144">
        <v>843050337.99999917</v>
      </c>
      <c r="C168" s="144">
        <v>754264793.00000048</v>
      </c>
      <c r="D168" s="144">
        <v>809578718.99999857</v>
      </c>
      <c r="E168" s="144">
        <v>790161180.99999917</v>
      </c>
      <c r="F168" s="144">
        <v>727376470.00000048</v>
      </c>
      <c r="G168" s="145">
        <f t="shared" si="20"/>
        <v>-13.720873213148366</v>
      </c>
      <c r="H168" s="146">
        <f t="shared" si="21"/>
        <v>-3.5648386680034179</v>
      </c>
      <c r="I168" s="198">
        <f t="shared" si="22"/>
        <v>-10.153706745347165</v>
      </c>
      <c r="J168" s="198">
        <f t="shared" si="23"/>
        <v>-7.9458106155684192</v>
      </c>
    </row>
    <row r="169" spans="1:10" ht="15" customHeight="1">
      <c r="A169" s="4" t="s">
        <v>21</v>
      </c>
      <c r="B169" s="144">
        <v>19448959.999999989</v>
      </c>
      <c r="C169" s="144">
        <v>14073016</v>
      </c>
      <c r="D169" s="144">
        <v>14335055.999999998</v>
      </c>
      <c r="E169" s="144">
        <v>13309899.000000009</v>
      </c>
      <c r="F169" s="144">
        <v>12617602</v>
      </c>
      <c r="G169" s="145">
        <f t="shared" si="20"/>
        <v>-35.124541363651289</v>
      </c>
      <c r="H169" s="146">
        <f t="shared" si="21"/>
        <v>-10.34187696510827</v>
      </c>
      <c r="I169" s="198">
        <f t="shared" si="22"/>
        <v>-11.98079728464262</v>
      </c>
      <c r="J169" s="198">
        <f t="shared" si="23"/>
        <v>-5.2013692966416158</v>
      </c>
    </row>
    <row r="170" spans="1:10" ht="15" customHeight="1">
      <c r="A170" s="4" t="s">
        <v>22</v>
      </c>
      <c r="B170" s="144">
        <v>357075013.99999917</v>
      </c>
      <c r="C170" s="144">
        <v>390583147.00000125</v>
      </c>
      <c r="D170" s="144">
        <v>408457483.00000155</v>
      </c>
      <c r="E170" s="144">
        <v>420065780.00000191</v>
      </c>
      <c r="F170" s="144">
        <v>376244364.99999976</v>
      </c>
      <c r="G170" s="145">
        <f t="shared" si="20"/>
        <v>5.3684380727912355</v>
      </c>
      <c r="H170" s="146">
        <f t="shared" si="21"/>
        <v>-3.6711215294707671</v>
      </c>
      <c r="I170" s="198">
        <f t="shared" si="22"/>
        <v>-7.8865290368548955</v>
      </c>
      <c r="J170" s="198">
        <f t="shared" si="23"/>
        <v>-10.432036382492754</v>
      </c>
    </row>
    <row r="171" spans="1:10" ht="15" customHeight="1">
      <c r="A171" s="4" t="s">
        <v>23</v>
      </c>
      <c r="B171" s="144">
        <v>508045663</v>
      </c>
      <c r="C171" s="144">
        <v>493708938</v>
      </c>
      <c r="D171" s="144">
        <v>496827889.00000077</v>
      </c>
      <c r="E171" s="144">
        <v>510015059.00000042</v>
      </c>
      <c r="F171" s="144">
        <v>508307306.00000006</v>
      </c>
      <c r="G171" s="145">
        <f t="shared" si="20"/>
        <v>5.1499898346747841E-2</v>
      </c>
      <c r="H171" s="146">
        <f t="shared" si="21"/>
        <v>2.9568773980753917</v>
      </c>
      <c r="I171" s="198">
        <f t="shared" si="22"/>
        <v>2.3105419913332099</v>
      </c>
      <c r="J171" s="198">
        <f t="shared" si="23"/>
        <v>-0.33484364233260067</v>
      </c>
    </row>
    <row r="172" spans="1:10" ht="15" customHeight="1">
      <c r="A172" s="4" t="s">
        <v>24</v>
      </c>
      <c r="B172" s="144">
        <v>54620039.000000015</v>
      </c>
      <c r="C172" s="144">
        <v>47167087.000000007</v>
      </c>
      <c r="D172" s="144">
        <v>52578541.000000037</v>
      </c>
      <c r="E172" s="144">
        <v>63898308.000000022</v>
      </c>
      <c r="F172" s="144">
        <v>59076700.00000003</v>
      </c>
      <c r="G172" s="145">
        <f t="shared" si="20"/>
        <v>8.1593881688733632</v>
      </c>
      <c r="H172" s="146">
        <f t="shared" si="21"/>
        <v>25.24983787953667</v>
      </c>
      <c r="I172" s="198">
        <f t="shared" si="22"/>
        <v>12.35895647998295</v>
      </c>
      <c r="J172" s="198">
        <f t="shared" si="23"/>
        <v>-7.5457522286818488</v>
      </c>
    </row>
    <row r="173" spans="1:10" ht="15" customHeight="1">
      <c r="A173" s="4" t="s">
        <v>25</v>
      </c>
      <c r="B173" s="144">
        <v>1119046987.0000002</v>
      </c>
      <c r="C173" s="144">
        <v>1020576169.9999965</v>
      </c>
      <c r="D173" s="144">
        <v>1094017562.9999993</v>
      </c>
      <c r="E173" s="144">
        <v>854269647</v>
      </c>
      <c r="F173" s="144">
        <v>639557921.00000024</v>
      </c>
      <c r="G173" s="145">
        <f t="shared" si="20"/>
        <v>-42.847983290267322</v>
      </c>
      <c r="H173" s="146">
        <f t="shared" si="21"/>
        <v>-37.333641544853791</v>
      </c>
      <c r="I173" s="198">
        <f t="shared" si="22"/>
        <v>-41.540433844022239</v>
      </c>
      <c r="J173" s="198">
        <f t="shared" si="23"/>
        <v>-25.133952347952231</v>
      </c>
    </row>
    <row r="174" spans="1:10" ht="15" customHeight="1">
      <c r="A174" s="4" t="s">
        <v>26</v>
      </c>
      <c r="B174" s="144">
        <v>104091186.99999999</v>
      </c>
      <c r="C174" s="144">
        <v>96853902</v>
      </c>
      <c r="D174" s="144">
        <v>93324042.999999851</v>
      </c>
      <c r="E174" s="144">
        <v>112698837.99999997</v>
      </c>
      <c r="F174" s="144">
        <v>121306773.99999999</v>
      </c>
      <c r="G174" s="145">
        <f t="shared" si="20"/>
        <v>16.538947720905512</v>
      </c>
      <c r="H174" s="146">
        <f t="shared" si="21"/>
        <v>25.24717279846918</v>
      </c>
      <c r="I174" s="198">
        <f t="shared" si="22"/>
        <v>29.984482133934307</v>
      </c>
      <c r="J174" s="198">
        <f t="shared" si="23"/>
        <v>7.6379988940081347</v>
      </c>
    </row>
    <row r="175" spans="1:10" ht="15" customHeight="1">
      <c r="A175" s="4" t="s">
        <v>27</v>
      </c>
      <c r="B175" s="144">
        <v>180839009.00000021</v>
      </c>
      <c r="C175" s="144">
        <v>171752264</v>
      </c>
      <c r="D175" s="144">
        <v>175063113.9999997</v>
      </c>
      <c r="E175" s="144">
        <v>171360753.99999994</v>
      </c>
      <c r="F175" s="144">
        <v>165705959</v>
      </c>
      <c r="G175" s="145">
        <f t="shared" si="20"/>
        <v>-8.3682442652625753</v>
      </c>
      <c r="H175" s="146">
        <f t="shared" si="21"/>
        <v>-3.5203640750843306</v>
      </c>
      <c r="I175" s="198">
        <f t="shared" si="22"/>
        <v>-5.3450180258987672</v>
      </c>
      <c r="J175" s="198">
        <f t="shared" si="23"/>
        <v>-3.2999358767993812</v>
      </c>
    </row>
    <row r="176" spans="1:10" ht="15" customHeight="1">
      <c r="A176" s="4" t="s">
        <v>28</v>
      </c>
      <c r="B176" s="144">
        <v>68875383</v>
      </c>
      <c r="C176" s="144">
        <v>64241785.999999948</v>
      </c>
      <c r="D176" s="144">
        <v>84670472.000000015</v>
      </c>
      <c r="E176" s="144">
        <v>77137763.99999997</v>
      </c>
      <c r="F176" s="144">
        <v>76931272.999999955</v>
      </c>
      <c r="G176" s="145">
        <f t="shared" si="20"/>
        <v>11.696326973600947</v>
      </c>
      <c r="H176" s="146">
        <f t="shared" si="21"/>
        <v>19.752699590263603</v>
      </c>
      <c r="I176" s="198">
        <f t="shared" si="22"/>
        <v>-9.1403754073793948</v>
      </c>
      <c r="J176" s="198">
        <f t="shared" si="23"/>
        <v>-0.26769119208590553</v>
      </c>
    </row>
    <row r="177" spans="1:10" ht="15" customHeight="1">
      <c r="A177" s="4" t="s">
        <v>29</v>
      </c>
      <c r="B177" s="144">
        <v>43563674.000000022</v>
      </c>
      <c r="C177" s="144">
        <v>48997764.999999963</v>
      </c>
      <c r="D177" s="144">
        <v>56002878.999999955</v>
      </c>
      <c r="E177" s="144">
        <v>58025085.999999963</v>
      </c>
      <c r="F177" s="144">
        <v>61057210</v>
      </c>
      <c r="G177" s="145">
        <f t="shared" si="20"/>
        <v>40.156245774862725</v>
      </c>
      <c r="H177" s="146">
        <f t="shared" si="21"/>
        <v>24.612234864182156</v>
      </c>
      <c r="I177" s="198">
        <f t="shared" si="22"/>
        <v>9.0251270831987966</v>
      </c>
      <c r="J177" s="198">
        <f t="shared" si="23"/>
        <v>5.2255398639134114</v>
      </c>
    </row>
    <row r="178" spans="1:10" ht="15" customHeight="1">
      <c r="A178" s="4" t="s">
        <v>30</v>
      </c>
      <c r="B178" s="144">
        <v>142900349.00000003</v>
      </c>
      <c r="C178" s="144">
        <v>143383881.99999994</v>
      </c>
      <c r="D178" s="144">
        <v>149319679.99999982</v>
      </c>
      <c r="E178" s="144">
        <v>162016802.99999991</v>
      </c>
      <c r="F178" s="144">
        <v>147068477.00000003</v>
      </c>
      <c r="G178" s="145">
        <f t="shared" si="20"/>
        <v>2.9168074320098327</v>
      </c>
      <c r="H178" s="146">
        <f t="shared" si="21"/>
        <v>2.5697414162632981</v>
      </c>
      <c r="I178" s="198">
        <f t="shared" si="22"/>
        <v>-1.5076398502861679</v>
      </c>
      <c r="J178" s="198">
        <f t="shared" si="23"/>
        <v>-9.2264047451917008</v>
      </c>
    </row>
    <row r="179" spans="1:10" ht="15" customHeight="1">
      <c r="A179" s="4" t="s">
        <v>31</v>
      </c>
      <c r="B179" s="144">
        <v>244493932.00000021</v>
      </c>
      <c r="C179" s="144">
        <v>224415806.00000006</v>
      </c>
      <c r="D179" s="144">
        <v>257085974.00000021</v>
      </c>
      <c r="E179" s="144">
        <v>293089487.99999964</v>
      </c>
      <c r="F179" s="144">
        <v>268017906.00000006</v>
      </c>
      <c r="G179" s="145">
        <f t="shared" si="20"/>
        <v>9.6214960459631413</v>
      </c>
      <c r="H179" s="146">
        <f t="shared" si="21"/>
        <v>19.429157320585517</v>
      </c>
      <c r="I179" s="198">
        <f t="shared" si="22"/>
        <v>4.2522475380161353</v>
      </c>
      <c r="J179" s="198">
        <f t="shared" si="23"/>
        <v>-8.5542412902913867</v>
      </c>
    </row>
    <row r="180" spans="1:10" ht="15" customHeight="1">
      <c r="A180" s="4" t="s">
        <v>32</v>
      </c>
      <c r="B180" s="144">
        <v>801535562.99999988</v>
      </c>
      <c r="C180" s="144">
        <v>882072709.99999905</v>
      </c>
      <c r="D180" s="144">
        <v>944118619.99999762</v>
      </c>
      <c r="E180" s="144">
        <v>980546775.99999869</v>
      </c>
      <c r="F180" s="144">
        <v>985255809.00000048</v>
      </c>
      <c r="G180" s="145">
        <f t="shared" si="20"/>
        <v>22.921034883638796</v>
      </c>
      <c r="H180" s="146">
        <f t="shared" si="21"/>
        <v>11.697799719934835</v>
      </c>
      <c r="I180" s="198">
        <f t="shared" si="22"/>
        <v>4.3572055596152666</v>
      </c>
      <c r="J180" s="198">
        <f t="shared" si="23"/>
        <v>0.48024562573256446</v>
      </c>
    </row>
    <row r="181" spans="1:10" ht="15" customHeight="1">
      <c r="A181" s="4" t="s">
        <v>33</v>
      </c>
      <c r="B181" s="144">
        <v>171345170.00000024</v>
      </c>
      <c r="C181" s="144">
        <v>168302611.99999976</v>
      </c>
      <c r="D181" s="144">
        <v>190802508.00000083</v>
      </c>
      <c r="E181" s="144">
        <v>216612626.99999976</v>
      </c>
      <c r="F181" s="144">
        <v>223465800.99999982</v>
      </c>
      <c r="G181" s="145">
        <f t="shared" si="20"/>
        <v>30.418500270535503</v>
      </c>
      <c r="H181" s="146">
        <f t="shared" si="21"/>
        <v>32.776193039713576</v>
      </c>
      <c r="I181" s="198">
        <f t="shared" si="22"/>
        <v>17.118901288236117</v>
      </c>
      <c r="J181" s="198">
        <f t="shared" si="23"/>
        <v>3.1637924782658615</v>
      </c>
    </row>
    <row r="182" spans="1:10" ht="15" customHeight="1">
      <c r="A182" s="4" t="s">
        <v>34</v>
      </c>
      <c r="B182" s="144">
        <v>39097597.000000015</v>
      </c>
      <c r="C182" s="144">
        <v>44348180.000000007</v>
      </c>
      <c r="D182" s="144">
        <v>35665138.99999997</v>
      </c>
      <c r="E182" s="144">
        <v>41582129.999999911</v>
      </c>
      <c r="F182" s="144">
        <v>43432524.999999985</v>
      </c>
      <c r="G182" s="145">
        <f t="shared" si="20"/>
        <v>11.087453789039685</v>
      </c>
      <c r="H182" s="146">
        <f t="shared" si="21"/>
        <v>-2.0646957778200203</v>
      </c>
      <c r="I182" s="198">
        <f t="shared" si="22"/>
        <v>21.778650575285923</v>
      </c>
      <c r="J182" s="198">
        <f t="shared" si="23"/>
        <v>4.4499764682571055</v>
      </c>
    </row>
    <row r="183" spans="1:10" ht="15" customHeight="1">
      <c r="A183" s="4" t="s">
        <v>35</v>
      </c>
      <c r="B183" s="144">
        <v>4544754.0000000009</v>
      </c>
      <c r="C183" s="144">
        <v>5881071.0000000009</v>
      </c>
      <c r="D183" s="144">
        <v>5565904</v>
      </c>
      <c r="E183" s="144">
        <v>3810784.0000000005</v>
      </c>
      <c r="F183" s="144">
        <v>4468313</v>
      </c>
      <c r="G183" s="145">
        <f t="shared" si="20"/>
        <v>-1.6819612238638371</v>
      </c>
      <c r="H183" s="146">
        <f t="shared" si="21"/>
        <v>-24.022121140860236</v>
      </c>
      <c r="I183" s="198">
        <f t="shared" si="22"/>
        <v>-19.719905337928935</v>
      </c>
      <c r="J183" s="198">
        <f t="shared" si="23"/>
        <v>17.254428485057133</v>
      </c>
    </row>
    <row r="184" spans="1:10" ht="15" customHeight="1">
      <c r="A184" s="4" t="s">
        <v>36</v>
      </c>
      <c r="B184" s="144">
        <v>1877466610.0000002</v>
      </c>
      <c r="C184" s="144">
        <v>1522747915.0000007</v>
      </c>
      <c r="D184" s="144">
        <v>1557443504.9999995</v>
      </c>
      <c r="E184" s="144">
        <v>1511617939.0000043</v>
      </c>
      <c r="F184" s="144">
        <v>1380772078.0000005</v>
      </c>
      <c r="G184" s="145">
        <f t="shared" si="20"/>
        <v>-26.455572064740991</v>
      </c>
      <c r="H184" s="146">
        <f t="shared" si="21"/>
        <v>-9.3236599178006543</v>
      </c>
      <c r="I184" s="198">
        <f t="shared" si="22"/>
        <v>-11.343681259244079</v>
      </c>
      <c r="J184" s="198">
        <f t="shared" si="23"/>
        <v>-8.6560140379495323</v>
      </c>
    </row>
    <row r="185" spans="1:10" ht="15" customHeight="1">
      <c r="A185" s="4" t="s">
        <v>37</v>
      </c>
      <c r="B185" s="144">
        <v>166696583.99999997</v>
      </c>
      <c r="C185" s="144">
        <v>176980615.9999997</v>
      </c>
      <c r="D185" s="144">
        <v>203466097.00000095</v>
      </c>
      <c r="E185" s="144">
        <v>227021797.00000009</v>
      </c>
      <c r="F185" s="144">
        <v>243365245.99999994</v>
      </c>
      <c r="G185" s="145">
        <f t="shared" si="20"/>
        <v>45.992941283067921</v>
      </c>
      <c r="H185" s="146">
        <f t="shared" si="21"/>
        <v>37.509548503323288</v>
      </c>
      <c r="I185" s="198">
        <f t="shared" si="22"/>
        <v>19.609728396175413</v>
      </c>
      <c r="J185" s="198">
        <f t="shared" si="23"/>
        <v>7.1990659998166819</v>
      </c>
    </row>
    <row r="186" spans="1:10" ht="15" customHeight="1">
      <c r="A186" s="4" t="s">
        <v>38</v>
      </c>
      <c r="B186" s="144">
        <v>251588687.00000009</v>
      </c>
      <c r="C186" s="144">
        <v>257432149.99999985</v>
      </c>
      <c r="D186" s="144">
        <v>272081708.00000095</v>
      </c>
      <c r="E186" s="144">
        <v>299599583.9999997</v>
      </c>
      <c r="F186" s="144">
        <v>348497529.99999964</v>
      </c>
      <c r="G186" s="145">
        <f t="shared" si="20"/>
        <v>38.51876018574697</v>
      </c>
      <c r="H186" s="146">
        <f t="shared" si="21"/>
        <v>35.374517130047593</v>
      </c>
      <c r="I186" s="198">
        <f t="shared" si="22"/>
        <v>28.085615369629465</v>
      </c>
      <c r="J186" s="198">
        <f t="shared" si="23"/>
        <v>16.32109943116609</v>
      </c>
    </row>
    <row r="187" spans="1:10" ht="15" customHeight="1">
      <c r="A187" s="4" t="s">
        <v>39</v>
      </c>
      <c r="B187" s="144">
        <v>53479899.000000022</v>
      </c>
      <c r="C187" s="144">
        <v>55490834.999999985</v>
      </c>
      <c r="D187" s="144">
        <v>60444333.99999994</v>
      </c>
      <c r="E187" s="144">
        <v>64511537.999999925</v>
      </c>
      <c r="F187" s="144">
        <v>61774490.999999993</v>
      </c>
      <c r="G187" s="145">
        <f t="shared" si="20"/>
        <v>15.509737593184255</v>
      </c>
      <c r="H187" s="146">
        <f t="shared" si="21"/>
        <v>11.323772655430403</v>
      </c>
      <c r="I187" s="198">
        <f t="shared" si="22"/>
        <v>2.2006314107126315</v>
      </c>
      <c r="J187" s="198">
        <f t="shared" si="23"/>
        <v>-4.2427247665370089</v>
      </c>
    </row>
    <row r="188" spans="1:10" ht="15" customHeight="1">
      <c r="A188" s="4" t="s">
        <v>40</v>
      </c>
      <c r="B188" s="144">
        <v>426323455.00000048</v>
      </c>
      <c r="C188" s="144">
        <v>408269845.00000024</v>
      </c>
      <c r="D188" s="144">
        <v>473836339.00000167</v>
      </c>
      <c r="E188" s="144">
        <v>513838294.99999964</v>
      </c>
      <c r="F188" s="144">
        <v>521085558.99999964</v>
      </c>
      <c r="G188" s="145">
        <f t="shared" si="20"/>
        <v>22.227748177730234</v>
      </c>
      <c r="H188" s="146">
        <f t="shared" si="21"/>
        <v>27.632634489573761</v>
      </c>
      <c r="I188" s="198">
        <f t="shared" si="22"/>
        <v>9.971632842621176</v>
      </c>
      <c r="J188" s="198">
        <f t="shared" si="23"/>
        <v>1.410417259772359</v>
      </c>
    </row>
    <row r="189" spans="1:10" ht="15" customHeight="1">
      <c r="A189" s="4" t="s">
        <v>41</v>
      </c>
      <c r="B189" s="144">
        <v>633953762.99999905</v>
      </c>
      <c r="C189" s="144">
        <v>688000404.0000006</v>
      </c>
      <c r="D189" s="144">
        <v>804653682.00000083</v>
      </c>
      <c r="E189" s="144">
        <v>868476365.99999571</v>
      </c>
      <c r="F189" s="144">
        <v>888632621.00000048</v>
      </c>
      <c r="G189" s="145">
        <f t="shared" si="20"/>
        <v>40.173096661625436</v>
      </c>
      <c r="H189" s="146">
        <f t="shared" si="21"/>
        <v>29.161642323686749</v>
      </c>
      <c r="I189" s="198">
        <f t="shared" si="22"/>
        <v>10.436656275687</v>
      </c>
      <c r="J189" s="198">
        <f t="shared" si="23"/>
        <v>2.3208754767662754</v>
      </c>
    </row>
    <row r="190" spans="1:10" ht="15" customHeight="1">
      <c r="A190" s="4" t="s">
        <v>42</v>
      </c>
      <c r="B190" s="144">
        <v>259910750.9999997</v>
      </c>
      <c r="C190" s="144">
        <v>224288293.0000003</v>
      </c>
      <c r="D190" s="144">
        <v>271089050.00000036</v>
      </c>
      <c r="E190" s="144">
        <v>237384549.99999985</v>
      </c>
      <c r="F190" s="144">
        <v>263992613.99999982</v>
      </c>
      <c r="G190" s="145">
        <f t="shared" si="20"/>
        <v>1.5704864013109443</v>
      </c>
      <c r="H190" s="146">
        <f t="shared" si="21"/>
        <v>17.70235997114635</v>
      </c>
      <c r="I190" s="198">
        <f t="shared" si="22"/>
        <v>-2.6177508829665044</v>
      </c>
      <c r="J190" s="198">
        <f t="shared" si="23"/>
        <v>11.208844046505973</v>
      </c>
    </row>
    <row r="191" spans="1:10" ht="15" customHeight="1">
      <c r="A191" s="4" t="s">
        <v>43</v>
      </c>
      <c r="B191" s="144">
        <v>94195749.000000209</v>
      </c>
      <c r="C191" s="144">
        <v>103529685.00000024</v>
      </c>
      <c r="D191" s="144">
        <v>108271622.99999979</v>
      </c>
      <c r="E191" s="144">
        <v>113468633.0000001</v>
      </c>
      <c r="F191" s="144">
        <v>110208317.00000001</v>
      </c>
      <c r="G191" s="145">
        <f t="shared" si="20"/>
        <v>16.999246961770822</v>
      </c>
      <c r="H191" s="146">
        <f t="shared" si="21"/>
        <v>6.450934338300911</v>
      </c>
      <c r="I191" s="198">
        <f t="shared" si="22"/>
        <v>1.7887364632930911</v>
      </c>
      <c r="J191" s="198">
        <f t="shared" si="23"/>
        <v>-2.8733191841661494</v>
      </c>
    </row>
    <row r="192" spans="1:10" ht="15" customHeight="1">
      <c r="A192" s="4" t="s">
        <v>5</v>
      </c>
      <c r="B192" s="144">
        <v>68628391.000000075</v>
      </c>
      <c r="C192" s="144">
        <v>65856058</v>
      </c>
      <c r="D192" s="144">
        <v>69260488.999999717</v>
      </c>
      <c r="E192" s="144">
        <v>115356535.00000003</v>
      </c>
      <c r="F192" s="144">
        <v>138070825</v>
      </c>
      <c r="G192" s="145">
        <f t="shared" si="20"/>
        <v>101.18616069550552</v>
      </c>
      <c r="H192" s="146">
        <f t="shared" si="21"/>
        <v>109.65546556096632</v>
      </c>
      <c r="I192" s="198">
        <f t="shared" si="22"/>
        <v>99.350058010708779</v>
      </c>
      <c r="J192" s="198">
        <f t="shared" si="23"/>
        <v>19.690509948135968</v>
      </c>
    </row>
    <row r="193" spans="1:10" ht="15" customHeight="1">
      <c r="A193" s="8" t="s">
        <v>6</v>
      </c>
      <c r="B193" s="82">
        <f>SUM(B165:B192)</f>
        <v>8910113861.9999981</v>
      </c>
      <c r="C193" s="82">
        <f>SUM(C165:C192)</f>
        <v>8571909299.9999981</v>
      </c>
      <c r="D193" s="82">
        <f>SUM(D165:D192)</f>
        <v>9285640373.0000019</v>
      </c>
      <c r="E193" s="147">
        <f>SUM(E165:E192)</f>
        <v>9417255236</v>
      </c>
      <c r="F193" s="147">
        <f>SUM(F165:F192)</f>
        <v>9021099338.0000019</v>
      </c>
      <c r="G193" s="192">
        <f t="shared" si="20"/>
        <v>1.2456123200999372</v>
      </c>
      <c r="H193" s="193">
        <f t="shared" si="21"/>
        <v>5.2402565435451436</v>
      </c>
      <c r="I193" s="202">
        <f t="shared" si="22"/>
        <v>-2.8489261308160252</v>
      </c>
      <c r="J193" s="202">
        <f t="shared" si="23"/>
        <v>-4.2067023572387114</v>
      </c>
    </row>
    <row r="195" spans="1:10" ht="15" customHeight="1">
      <c r="A195" s="150" t="s">
        <v>7</v>
      </c>
      <c r="B195" s="142"/>
      <c r="C195" s="142"/>
      <c r="D195" s="142"/>
      <c r="E195" s="142"/>
      <c r="F195" s="142"/>
      <c r="G195" s="142"/>
      <c r="H195" s="142"/>
      <c r="I195" s="142"/>
    </row>
    <row r="196" spans="1:10" ht="32.25" customHeight="1">
      <c r="A196" s="12" t="s">
        <v>46</v>
      </c>
      <c r="B196" s="12">
        <v>2015</v>
      </c>
      <c r="C196" s="12">
        <v>2016</v>
      </c>
      <c r="D196" s="143">
        <v>2017</v>
      </c>
      <c r="E196" s="143">
        <v>2018</v>
      </c>
      <c r="F196" s="143">
        <v>2019</v>
      </c>
      <c r="G196" s="3" t="s">
        <v>592</v>
      </c>
      <c r="H196" s="3" t="s">
        <v>593</v>
      </c>
      <c r="I196" s="166" t="s">
        <v>594</v>
      </c>
      <c r="J196" s="3" t="s">
        <v>595</v>
      </c>
    </row>
    <row r="197" spans="1:10" ht="15" customHeight="1">
      <c r="A197" s="4" t="s">
        <v>17</v>
      </c>
      <c r="B197" s="144">
        <v>665747624.99999976</v>
      </c>
      <c r="C197" s="144">
        <v>702884107.99999928</v>
      </c>
      <c r="D197" s="144">
        <v>780573203.00000203</v>
      </c>
      <c r="E197" s="144">
        <v>781943450.00000143</v>
      </c>
      <c r="F197" s="5">
        <v>823273511.9999994</v>
      </c>
      <c r="G197" s="145">
        <f>F197/B197*100-100</f>
        <v>23.661501909225692</v>
      </c>
      <c r="H197" s="146">
        <f>F197/C197*100-100</f>
        <v>17.127916626619793</v>
      </c>
      <c r="I197" s="198">
        <f>F197/D197*100-100</f>
        <v>5.4703785418056725</v>
      </c>
      <c r="J197" s="198">
        <f>F197/E197*100-100</f>
        <v>5.2855563915776571</v>
      </c>
    </row>
    <row r="198" spans="1:10" ht="15" customHeight="1">
      <c r="A198" s="4" t="s">
        <v>18</v>
      </c>
      <c r="B198" s="144">
        <v>132070637.00000003</v>
      </c>
      <c r="C198" s="144">
        <v>123222265</v>
      </c>
      <c r="D198" s="144">
        <v>127864046.00000012</v>
      </c>
      <c r="E198" s="144">
        <v>107313637.00000018</v>
      </c>
      <c r="F198" s="144">
        <v>109610916.99999999</v>
      </c>
      <c r="G198" s="145">
        <f t="shared" ref="G198:G225" si="24">F198/B198*100-100</f>
        <v>-17.005839079885746</v>
      </c>
      <c r="H198" s="146">
        <f t="shared" ref="H198:H225" si="25">F198/C198*100-100</f>
        <v>-11.046175786494445</v>
      </c>
      <c r="I198" s="198">
        <f t="shared" ref="I198:I225" si="26">F198/D198*100-100</f>
        <v>-14.275419534276367</v>
      </c>
      <c r="J198" s="198">
        <f t="shared" ref="J198:J225" si="27">F198/E198*100-100</f>
        <v>2.1407158160148896</v>
      </c>
    </row>
    <row r="199" spans="1:10" ht="15" customHeight="1">
      <c r="A199" s="4" t="s">
        <v>19</v>
      </c>
      <c r="B199" s="144">
        <v>85954645.000000015</v>
      </c>
      <c r="C199" s="144">
        <v>31980572.000000007</v>
      </c>
      <c r="D199" s="144">
        <v>124780340.99999997</v>
      </c>
      <c r="E199" s="144">
        <v>194629862.00000018</v>
      </c>
      <c r="F199" s="144">
        <v>152036133</v>
      </c>
      <c r="G199" s="145">
        <f t="shared" si="24"/>
        <v>76.879484523494881</v>
      </c>
      <c r="H199" s="146">
        <f t="shared" si="25"/>
        <v>375.40154378727175</v>
      </c>
      <c r="I199" s="198">
        <f t="shared" si="26"/>
        <v>21.843017723440923</v>
      </c>
      <c r="J199" s="198">
        <f t="shared" si="27"/>
        <v>-21.884477830025972</v>
      </c>
    </row>
    <row r="200" spans="1:10" ht="15" customHeight="1">
      <c r="A200" s="4" t="s">
        <v>20</v>
      </c>
      <c r="B200" s="144">
        <v>1653747802.0000017</v>
      </c>
      <c r="C200" s="144">
        <v>1679615149.0000017</v>
      </c>
      <c r="D200" s="144">
        <v>1730191333.0000045</v>
      </c>
      <c r="E200" s="144">
        <v>1803958709.9999943</v>
      </c>
      <c r="F200" s="144">
        <v>1829891584.9999981</v>
      </c>
      <c r="G200" s="145">
        <f t="shared" si="24"/>
        <v>10.651187731706884</v>
      </c>
      <c r="H200" s="146">
        <f t="shared" si="25"/>
        <v>8.9470755303360505</v>
      </c>
      <c r="I200" s="198">
        <f t="shared" si="26"/>
        <v>5.762383043910063</v>
      </c>
      <c r="J200" s="198">
        <f t="shared" si="27"/>
        <v>1.4375536899070056</v>
      </c>
    </row>
    <row r="201" spans="1:10" ht="15" customHeight="1">
      <c r="A201" s="4" t="s">
        <v>21</v>
      </c>
      <c r="B201" s="144">
        <v>86270183.000000045</v>
      </c>
      <c r="C201" s="144">
        <v>85394519.999999985</v>
      </c>
      <c r="D201" s="144">
        <v>87798304.000000045</v>
      </c>
      <c r="E201" s="144">
        <v>103552792.99999994</v>
      </c>
      <c r="F201" s="144">
        <v>99858853</v>
      </c>
      <c r="G201" s="145">
        <f t="shared" si="24"/>
        <v>15.75129381608005</v>
      </c>
      <c r="H201" s="146">
        <f t="shared" si="25"/>
        <v>16.938244983401773</v>
      </c>
      <c r="I201" s="198">
        <f t="shared" si="26"/>
        <v>13.736653728527543</v>
      </c>
      <c r="J201" s="198">
        <f t="shared" si="27"/>
        <v>-3.5672046045150552</v>
      </c>
    </row>
    <row r="202" spans="1:10" ht="15" customHeight="1">
      <c r="A202" s="4" t="s">
        <v>22</v>
      </c>
      <c r="B202" s="144">
        <v>127473812.00000004</v>
      </c>
      <c r="C202" s="144">
        <v>147856047.00000054</v>
      </c>
      <c r="D202" s="144">
        <v>140826720.99999973</v>
      </c>
      <c r="E202" s="144">
        <v>150526759.99999982</v>
      </c>
      <c r="F202" s="144">
        <v>168250747.99999994</v>
      </c>
      <c r="G202" s="145">
        <f t="shared" si="24"/>
        <v>31.98848089676639</v>
      </c>
      <c r="H202" s="146">
        <f t="shared" si="25"/>
        <v>13.793619817253287</v>
      </c>
      <c r="I202" s="198">
        <f t="shared" si="26"/>
        <v>19.473596207640355</v>
      </c>
      <c r="J202" s="198">
        <f t="shared" si="27"/>
        <v>11.774642595110762</v>
      </c>
    </row>
    <row r="203" spans="1:10" ht="15" customHeight="1">
      <c r="A203" s="4" t="s">
        <v>23</v>
      </c>
      <c r="B203" s="144">
        <v>729586511.00000012</v>
      </c>
      <c r="C203" s="144">
        <v>659869476.00000048</v>
      </c>
      <c r="D203" s="144">
        <v>710953838.99999762</v>
      </c>
      <c r="E203" s="144">
        <v>766387738.99999785</v>
      </c>
      <c r="F203" s="144">
        <v>768274174.00000036</v>
      </c>
      <c r="G203" s="145">
        <f t="shared" si="24"/>
        <v>5.3026834263935996</v>
      </c>
      <c r="H203" s="146">
        <f t="shared" si="25"/>
        <v>16.428203143616813</v>
      </c>
      <c r="I203" s="198">
        <f t="shared" si="26"/>
        <v>8.0624552334687962</v>
      </c>
      <c r="J203" s="198">
        <f t="shared" si="27"/>
        <v>0.2461462917535755</v>
      </c>
    </row>
    <row r="204" spans="1:10" ht="15" customHeight="1">
      <c r="A204" s="4" t="s">
        <v>24</v>
      </c>
      <c r="B204" s="144">
        <v>114233338.99999994</v>
      </c>
      <c r="C204" s="144">
        <v>99714449.99999997</v>
      </c>
      <c r="D204" s="144">
        <v>106555742.99999982</v>
      </c>
      <c r="E204" s="144">
        <v>113667027.99999996</v>
      </c>
      <c r="F204" s="144">
        <v>124505349</v>
      </c>
      <c r="G204" s="145">
        <f t="shared" si="24"/>
        <v>8.992129696918056</v>
      </c>
      <c r="H204" s="146">
        <f t="shared" si="25"/>
        <v>24.861892132985773</v>
      </c>
      <c r="I204" s="198">
        <f t="shared" si="26"/>
        <v>16.845273182507128</v>
      </c>
      <c r="J204" s="198">
        <f t="shared" si="27"/>
        <v>9.5351494542463655</v>
      </c>
    </row>
    <row r="205" spans="1:10" ht="15" customHeight="1">
      <c r="A205" s="4" t="s">
        <v>25</v>
      </c>
      <c r="B205" s="144">
        <v>85212363.999999955</v>
      </c>
      <c r="C205" s="144">
        <v>78393529.000000045</v>
      </c>
      <c r="D205" s="144">
        <v>85860281.000000075</v>
      </c>
      <c r="E205" s="144">
        <v>89246641.999999866</v>
      </c>
      <c r="F205" s="144">
        <v>79826614.000000015</v>
      </c>
      <c r="G205" s="145">
        <f t="shared" si="24"/>
        <v>-6.320385619157264</v>
      </c>
      <c r="H205" s="146">
        <f t="shared" si="25"/>
        <v>1.8280654261654234</v>
      </c>
      <c r="I205" s="198">
        <f t="shared" si="26"/>
        <v>-7.0273087040095561</v>
      </c>
      <c r="J205" s="198">
        <f t="shared" si="27"/>
        <v>-10.555050351362084</v>
      </c>
    </row>
    <row r="206" spans="1:10" ht="15" customHeight="1">
      <c r="A206" s="4" t="s">
        <v>26</v>
      </c>
      <c r="B206" s="144">
        <v>314735628.99999988</v>
      </c>
      <c r="C206" s="144">
        <v>338290491.99999982</v>
      </c>
      <c r="D206" s="144">
        <v>341331981.00000006</v>
      </c>
      <c r="E206" s="144">
        <v>318578351.99999982</v>
      </c>
      <c r="F206" s="144">
        <v>322615447.00000012</v>
      </c>
      <c r="G206" s="145">
        <f t="shared" si="24"/>
        <v>2.5036307535427653</v>
      </c>
      <c r="H206" s="146">
        <f t="shared" si="25"/>
        <v>-4.6336049551164251</v>
      </c>
      <c r="I206" s="198">
        <f t="shared" si="26"/>
        <v>-5.4833812949979404</v>
      </c>
      <c r="J206" s="198">
        <f t="shared" si="27"/>
        <v>1.2672220113689008</v>
      </c>
    </row>
    <row r="207" spans="1:10" ht="15" customHeight="1">
      <c r="A207" s="4" t="s">
        <v>27</v>
      </c>
      <c r="B207" s="144">
        <v>6442354.9999999963</v>
      </c>
      <c r="C207" s="144">
        <v>18051984.999999981</v>
      </c>
      <c r="D207" s="144">
        <v>18781964.999999985</v>
      </c>
      <c r="E207" s="144">
        <v>18167261.000000011</v>
      </c>
      <c r="F207" s="144">
        <v>10857065.000000002</v>
      </c>
      <c r="G207" s="145">
        <f t="shared" si="24"/>
        <v>68.526338582707837</v>
      </c>
      <c r="H207" s="146">
        <f t="shared" si="25"/>
        <v>-39.856669501996521</v>
      </c>
      <c r="I207" s="198">
        <f t="shared" si="26"/>
        <v>-42.194200660048033</v>
      </c>
      <c r="J207" s="198">
        <f t="shared" si="27"/>
        <v>-40.238294589371534</v>
      </c>
    </row>
    <row r="208" spans="1:10" ht="15" customHeight="1">
      <c r="A208" s="4" t="s">
        <v>28</v>
      </c>
      <c r="B208" s="144">
        <v>111016551.00000003</v>
      </c>
      <c r="C208" s="144">
        <v>100689783.00000006</v>
      </c>
      <c r="D208" s="144">
        <v>121017200.9999997</v>
      </c>
      <c r="E208" s="144">
        <v>128546624.00000013</v>
      </c>
      <c r="F208" s="144">
        <v>124349753.99999999</v>
      </c>
      <c r="G208" s="145">
        <f t="shared" si="24"/>
        <v>12.010103790740118</v>
      </c>
      <c r="H208" s="146">
        <f t="shared" si="25"/>
        <v>23.497886573059674</v>
      </c>
      <c r="I208" s="198">
        <f t="shared" si="26"/>
        <v>2.753784563237673</v>
      </c>
      <c r="J208" s="198">
        <f t="shared" si="27"/>
        <v>-3.264862093927988</v>
      </c>
    </row>
    <row r="209" spans="1:10" ht="15" customHeight="1">
      <c r="A209" s="4" t="s">
        <v>29</v>
      </c>
      <c r="B209" s="144">
        <v>39028753.000000045</v>
      </c>
      <c r="C209" s="144">
        <v>47291449.000000037</v>
      </c>
      <c r="D209" s="144">
        <v>42615911.999999993</v>
      </c>
      <c r="E209" s="144">
        <v>59504072.99999997</v>
      </c>
      <c r="F209" s="144">
        <v>71585409.999999985</v>
      </c>
      <c r="G209" s="145">
        <f t="shared" si="24"/>
        <v>83.417107894786966</v>
      </c>
      <c r="H209" s="146">
        <f t="shared" si="25"/>
        <v>51.37072666138846</v>
      </c>
      <c r="I209" s="198">
        <f t="shared" si="26"/>
        <v>67.978125166017804</v>
      </c>
      <c r="J209" s="198">
        <f t="shared" si="27"/>
        <v>20.303378224210007</v>
      </c>
    </row>
    <row r="210" spans="1:10" ht="15" customHeight="1">
      <c r="A210" s="4" t="s">
        <v>30</v>
      </c>
      <c r="B210" s="144">
        <v>99495561.99999997</v>
      </c>
      <c r="C210" s="144">
        <v>101384787.00000003</v>
      </c>
      <c r="D210" s="144">
        <v>101930168.99999994</v>
      </c>
      <c r="E210" s="144">
        <v>97796695.999999851</v>
      </c>
      <c r="F210" s="144">
        <v>102463198</v>
      </c>
      <c r="G210" s="145">
        <f t="shared" si="24"/>
        <v>2.9826817803190409</v>
      </c>
      <c r="H210" s="146">
        <f t="shared" si="25"/>
        <v>1.0636812799142774</v>
      </c>
      <c r="I210" s="198">
        <f t="shared" si="26"/>
        <v>0.52293546182589523</v>
      </c>
      <c r="J210" s="198">
        <f t="shared" si="27"/>
        <v>4.7716356388973935</v>
      </c>
    </row>
    <row r="211" spans="1:10" ht="15" customHeight="1">
      <c r="A211" s="4" t="s">
        <v>31</v>
      </c>
      <c r="B211" s="144">
        <v>306962507.99999988</v>
      </c>
      <c r="C211" s="144">
        <v>311025718.9999997</v>
      </c>
      <c r="D211" s="144">
        <v>342677235.00000018</v>
      </c>
      <c r="E211" s="144">
        <v>400767361.00000066</v>
      </c>
      <c r="F211" s="144">
        <v>371944293.00000006</v>
      </c>
      <c r="G211" s="145">
        <f t="shared" si="24"/>
        <v>21.169290485468736</v>
      </c>
      <c r="H211" s="146">
        <f t="shared" si="25"/>
        <v>19.586346169655641</v>
      </c>
      <c r="I211" s="198">
        <f t="shared" si="26"/>
        <v>8.5407068257685239</v>
      </c>
      <c r="J211" s="198">
        <f t="shared" si="27"/>
        <v>-7.1919699069507175</v>
      </c>
    </row>
    <row r="212" spans="1:10" ht="15" customHeight="1">
      <c r="A212" s="4" t="s">
        <v>32</v>
      </c>
      <c r="B212" s="144">
        <v>699984385</v>
      </c>
      <c r="C212" s="144">
        <v>692870458.00000024</v>
      </c>
      <c r="D212" s="144">
        <v>730922522.9999994</v>
      </c>
      <c r="E212" s="144">
        <v>783219128.0000031</v>
      </c>
      <c r="F212" s="144">
        <v>811560155.99999976</v>
      </c>
      <c r="G212" s="145">
        <f t="shared" si="24"/>
        <v>15.939751427455036</v>
      </c>
      <c r="H212" s="146">
        <f t="shared" si="25"/>
        <v>17.130142673798261</v>
      </c>
      <c r="I212" s="198">
        <f t="shared" si="26"/>
        <v>11.032309234230624</v>
      </c>
      <c r="J212" s="198">
        <f t="shared" si="27"/>
        <v>3.6185311347498867</v>
      </c>
    </row>
    <row r="213" spans="1:10" ht="15" customHeight="1">
      <c r="A213" s="4" t="s">
        <v>33</v>
      </c>
      <c r="B213" s="144">
        <v>197931336.99999997</v>
      </c>
      <c r="C213" s="144">
        <v>225424204.99999949</v>
      </c>
      <c r="D213" s="144">
        <v>228970373.00000003</v>
      </c>
      <c r="E213" s="144">
        <v>231238317.00000036</v>
      </c>
      <c r="F213" s="144">
        <v>233778075</v>
      </c>
      <c r="G213" s="145">
        <f t="shared" si="24"/>
        <v>18.110693608864992</v>
      </c>
      <c r="H213" s="146">
        <f t="shared" si="25"/>
        <v>3.7058442770156574</v>
      </c>
      <c r="I213" s="198">
        <f t="shared" si="26"/>
        <v>2.0997048382324977</v>
      </c>
      <c r="J213" s="198">
        <f t="shared" si="27"/>
        <v>1.0983292185090789</v>
      </c>
    </row>
    <row r="214" spans="1:10" ht="15" customHeight="1">
      <c r="A214" s="4" t="s">
        <v>34</v>
      </c>
      <c r="B214" s="144">
        <v>40215007</v>
      </c>
      <c r="C214" s="144">
        <v>44260962.00000003</v>
      </c>
      <c r="D214" s="144">
        <v>46865944.000000037</v>
      </c>
      <c r="E214" s="144">
        <v>51088084.000000022</v>
      </c>
      <c r="F214" s="144">
        <v>60313831.000000015</v>
      </c>
      <c r="G214" s="145">
        <f t="shared" si="24"/>
        <v>49.978417260999151</v>
      </c>
      <c r="H214" s="146">
        <f t="shared" si="25"/>
        <v>36.268685258128755</v>
      </c>
      <c r="I214" s="198">
        <f t="shared" si="26"/>
        <v>28.694369199092563</v>
      </c>
      <c r="J214" s="198">
        <f t="shared" si="27"/>
        <v>18.058510473792651</v>
      </c>
    </row>
    <row r="215" spans="1:10" ht="15" customHeight="1">
      <c r="A215" s="4" t="s">
        <v>35</v>
      </c>
      <c r="B215" s="144">
        <v>23182952.000000004</v>
      </c>
      <c r="C215" s="144">
        <v>25722185</v>
      </c>
      <c r="D215" s="144">
        <v>24940109</v>
      </c>
      <c r="E215" s="144">
        <v>21326789.000000015</v>
      </c>
      <c r="F215" s="144">
        <v>19909403.000000004</v>
      </c>
      <c r="G215" s="145">
        <f t="shared" si="24"/>
        <v>-14.120501133764151</v>
      </c>
      <c r="H215" s="146">
        <f t="shared" si="25"/>
        <v>-22.598321254590132</v>
      </c>
      <c r="I215" s="198">
        <f t="shared" si="26"/>
        <v>-20.17114680613463</v>
      </c>
      <c r="J215" s="198">
        <f t="shared" si="27"/>
        <v>-6.6460356502800835</v>
      </c>
    </row>
    <row r="216" spans="1:10" ht="15" customHeight="1">
      <c r="A216" s="4" t="s">
        <v>36</v>
      </c>
      <c r="B216" s="144">
        <v>755508344.99999988</v>
      </c>
      <c r="C216" s="144">
        <v>675183180.00000072</v>
      </c>
      <c r="D216" s="144">
        <v>833741320.99999845</v>
      </c>
      <c r="E216" s="144">
        <v>951440065.0000006</v>
      </c>
      <c r="F216" s="144">
        <v>872720842.99999988</v>
      </c>
      <c r="G216" s="145">
        <f t="shared" si="24"/>
        <v>15.514388262647188</v>
      </c>
      <c r="H216" s="146">
        <f t="shared" si="25"/>
        <v>29.256899290648647</v>
      </c>
      <c r="I216" s="198">
        <f t="shared" si="26"/>
        <v>4.6752537049799798</v>
      </c>
      <c r="J216" s="198">
        <f t="shared" si="27"/>
        <v>-8.2736921531679144</v>
      </c>
    </row>
    <row r="217" spans="1:10" ht="15" customHeight="1">
      <c r="A217" s="4" t="s">
        <v>37</v>
      </c>
      <c r="B217" s="144">
        <v>270257359.9999997</v>
      </c>
      <c r="C217" s="144">
        <v>281899010.9999994</v>
      </c>
      <c r="D217" s="144">
        <v>305384278.00000149</v>
      </c>
      <c r="E217" s="144">
        <v>328463014.99999893</v>
      </c>
      <c r="F217" s="144">
        <v>335811401.00000012</v>
      </c>
      <c r="G217" s="145">
        <f t="shared" si="24"/>
        <v>24.256153837956717</v>
      </c>
      <c r="H217" s="146">
        <f t="shared" si="25"/>
        <v>19.124717681255305</v>
      </c>
      <c r="I217" s="198">
        <f t="shared" si="26"/>
        <v>9.9635525441157426</v>
      </c>
      <c r="J217" s="198">
        <f t="shared" si="27"/>
        <v>2.2372034793631883</v>
      </c>
    </row>
    <row r="218" spans="1:10" ht="15" customHeight="1">
      <c r="A218" s="4" t="s">
        <v>38</v>
      </c>
      <c r="B218" s="144">
        <v>121537286.99999982</v>
      </c>
      <c r="C218" s="144">
        <v>140878457.00000003</v>
      </c>
      <c r="D218" s="144">
        <v>142856573.99999964</v>
      </c>
      <c r="E218" s="144">
        <v>158237033.00000003</v>
      </c>
      <c r="F218" s="144">
        <v>162702897.00000006</v>
      </c>
      <c r="G218" s="145">
        <f t="shared" si="24"/>
        <v>33.870765932104689</v>
      </c>
      <c r="H218" s="146">
        <f t="shared" si="25"/>
        <v>15.491680179319417</v>
      </c>
      <c r="I218" s="198">
        <f t="shared" si="26"/>
        <v>13.89248141986134</v>
      </c>
      <c r="J218" s="198">
        <f t="shared" si="27"/>
        <v>2.8222622197422282</v>
      </c>
    </row>
    <row r="219" spans="1:10" ht="15" customHeight="1">
      <c r="A219" s="4" t="s">
        <v>39</v>
      </c>
      <c r="B219" s="144">
        <v>76713436.00000003</v>
      </c>
      <c r="C219" s="144">
        <v>85556603.999999911</v>
      </c>
      <c r="D219" s="144">
        <v>93710645.999999836</v>
      </c>
      <c r="E219" s="144">
        <v>103328558.99999994</v>
      </c>
      <c r="F219" s="144">
        <v>119343240</v>
      </c>
      <c r="G219" s="145">
        <f t="shared" si="24"/>
        <v>55.570192423658284</v>
      </c>
      <c r="H219" s="146">
        <f t="shared" si="25"/>
        <v>39.490389309982561</v>
      </c>
      <c r="I219" s="198">
        <f t="shared" si="26"/>
        <v>27.352915697540084</v>
      </c>
      <c r="J219" s="198">
        <f t="shared" si="27"/>
        <v>15.498794481397994</v>
      </c>
    </row>
    <row r="220" spans="1:10" ht="15" customHeight="1">
      <c r="A220" s="4" t="s">
        <v>40</v>
      </c>
      <c r="B220" s="144">
        <v>279615346.99999982</v>
      </c>
      <c r="C220" s="144">
        <v>287753028.00000024</v>
      </c>
      <c r="D220" s="144">
        <v>339494823.00000137</v>
      </c>
      <c r="E220" s="144">
        <v>356054818.0000003</v>
      </c>
      <c r="F220" s="144">
        <v>361374516.99999964</v>
      </c>
      <c r="G220" s="145">
        <f t="shared" si="24"/>
        <v>29.239872159091419</v>
      </c>
      <c r="H220" s="146">
        <f t="shared" si="25"/>
        <v>25.584957180711015</v>
      </c>
      <c r="I220" s="198">
        <f t="shared" si="26"/>
        <v>6.4447798663481279</v>
      </c>
      <c r="J220" s="198">
        <f t="shared" si="27"/>
        <v>1.4940674107095901</v>
      </c>
    </row>
    <row r="221" spans="1:10" ht="15" customHeight="1">
      <c r="A221" s="4" t="s">
        <v>41</v>
      </c>
      <c r="B221" s="144">
        <v>605419446.99999952</v>
      </c>
      <c r="C221" s="144">
        <v>653557421.00000191</v>
      </c>
      <c r="D221" s="144">
        <v>808468722.00000334</v>
      </c>
      <c r="E221" s="144">
        <v>821078681.99999654</v>
      </c>
      <c r="F221" s="144">
        <v>820639385.0000006</v>
      </c>
      <c r="G221" s="145">
        <f t="shared" si="24"/>
        <v>35.548897391134062</v>
      </c>
      <c r="H221" s="146">
        <f t="shared" si="25"/>
        <v>25.565001426247775</v>
      </c>
      <c r="I221" s="198">
        <f t="shared" si="26"/>
        <v>1.505396890295188</v>
      </c>
      <c r="J221" s="198">
        <f t="shared" si="27"/>
        <v>-5.3502424265346349E-2</v>
      </c>
    </row>
    <row r="222" spans="1:10" ht="15" customHeight="1">
      <c r="A222" s="4" t="s">
        <v>42</v>
      </c>
      <c r="B222" s="144">
        <v>4553592163.9999971</v>
      </c>
      <c r="C222" s="144">
        <v>5519851631.0000134</v>
      </c>
      <c r="D222" s="144">
        <v>6042186372.0000038</v>
      </c>
      <c r="E222" s="144">
        <v>6385702365.9999886</v>
      </c>
      <c r="F222" s="144">
        <v>6897244199.9999971</v>
      </c>
      <c r="G222" s="145">
        <f t="shared" si="24"/>
        <v>51.468202500183367</v>
      </c>
      <c r="H222" s="146">
        <f t="shared" si="25"/>
        <v>24.953434640605494</v>
      </c>
      <c r="I222" s="198">
        <f t="shared" si="26"/>
        <v>14.151463979370178</v>
      </c>
      <c r="J222" s="198">
        <f t="shared" si="27"/>
        <v>8.01073718568</v>
      </c>
    </row>
    <row r="223" spans="1:10" ht="15" customHeight="1">
      <c r="A223" s="4" t="s">
        <v>43</v>
      </c>
      <c r="B223" s="144">
        <v>127839372</v>
      </c>
      <c r="C223" s="144">
        <v>132577313.99999993</v>
      </c>
      <c r="D223" s="144">
        <v>135476151.00000015</v>
      </c>
      <c r="E223" s="144">
        <v>139743175.00000003</v>
      </c>
      <c r="F223" s="144">
        <v>155265513.99999997</v>
      </c>
      <c r="G223" s="145">
        <f t="shared" si="24"/>
        <v>21.453595688814843</v>
      </c>
      <c r="H223" s="146">
        <f t="shared" si="25"/>
        <v>17.113184236030051</v>
      </c>
      <c r="I223" s="198">
        <f t="shared" si="26"/>
        <v>14.607266927741264</v>
      </c>
      <c r="J223" s="198">
        <f t="shared" si="27"/>
        <v>11.107761792302156</v>
      </c>
    </row>
    <row r="224" spans="1:10" ht="15" customHeight="1">
      <c r="A224" s="4" t="s">
        <v>5</v>
      </c>
      <c r="B224" s="144">
        <v>110008268.00000013</v>
      </c>
      <c r="C224" s="144">
        <v>90119500.999999955</v>
      </c>
      <c r="D224" s="144">
        <v>85438110.999999955</v>
      </c>
      <c r="E224" s="144">
        <v>127122652.00000004</v>
      </c>
      <c r="F224" s="144">
        <v>169160564</v>
      </c>
      <c r="G224" s="145">
        <f t="shared" si="24"/>
        <v>53.770772938630216</v>
      </c>
      <c r="H224" s="146">
        <f t="shared" si="25"/>
        <v>87.706947023597138</v>
      </c>
      <c r="I224" s="198">
        <f t="shared" si="26"/>
        <v>97.991928917997825</v>
      </c>
      <c r="J224" s="198">
        <f t="shared" si="27"/>
        <v>33.068781478850781</v>
      </c>
    </row>
    <row r="225" spans="1:10" ht="15" customHeight="1">
      <c r="A225" s="8" t="s">
        <v>6</v>
      </c>
      <c r="B225" s="82">
        <f>SUM(B197:B224)</f>
        <v>12419782982.999996</v>
      </c>
      <c r="C225" s="82">
        <f>SUM(C197:C224)</f>
        <v>13381318288.000015</v>
      </c>
      <c r="D225" s="82">
        <f>SUM(D197:D224)</f>
        <v>14682214221.000011</v>
      </c>
      <c r="E225" s="147">
        <f>SUM(E197:E224)</f>
        <v>15592629670.999983</v>
      </c>
      <c r="F225" s="147">
        <f>SUM(F197:F224)</f>
        <v>16179167077.999996</v>
      </c>
      <c r="G225" s="192">
        <f t="shared" si="24"/>
        <v>30.269321936991844</v>
      </c>
      <c r="H225" s="193">
        <f t="shared" si="25"/>
        <v>20.908618491714776</v>
      </c>
      <c r="I225" s="202">
        <f t="shared" si="26"/>
        <v>10.195688705174248</v>
      </c>
      <c r="J225" s="202">
        <f t="shared" si="27"/>
        <v>3.7616323825793643</v>
      </c>
    </row>
    <row r="227" spans="1:10" ht="15" customHeight="1">
      <c r="A227" s="31" t="s">
        <v>45</v>
      </c>
    </row>
  </sheetData>
  <phoneticPr fontId="23" type="noConversion"/>
  <hyperlinks>
    <hyperlink ref="V1" location="'Indice tavole'!A1" display="torna all'indice "/>
  </hyperlinks>
  <pageMargins left="0.70866141732283472" right="0.70866141732283472" top="0.74803149606299213" bottom="0.74803149606299213" header="0.31496062992125984" footer="0.31496062992125984"/>
  <pageSetup paperSize="9" scale="4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N227"/>
  <sheetViews>
    <sheetView workbookViewId="0">
      <selection activeCell="A232" sqref="A232"/>
    </sheetView>
  </sheetViews>
  <sheetFormatPr defaultRowHeight="15" customHeight="1"/>
  <cols>
    <col min="1" max="1" width="41" style="31" customWidth="1"/>
    <col min="2" max="6" width="17.42578125" style="31" bestFit="1" customWidth="1"/>
    <col min="7" max="10" width="9.7109375" style="31" customWidth="1"/>
    <col min="11" max="11" width="16.140625" style="31" customWidth="1"/>
    <col min="12" max="12" width="8" style="31" bestFit="1" customWidth="1"/>
    <col min="13" max="13" width="8.7109375" style="31" customWidth="1"/>
    <col min="14" max="16" width="17.42578125" style="31" bestFit="1" customWidth="1"/>
    <col min="17" max="17" width="17.42578125" style="31" customWidth="1"/>
    <col min="18" max="19" width="9.140625" style="31"/>
    <col min="20" max="22" width="16.140625" style="31" bestFit="1" customWidth="1"/>
    <col min="23" max="23" width="16.140625" style="31" customWidth="1"/>
    <col min="24" max="25" width="9.140625" style="31"/>
    <col min="26" max="28" width="17.42578125" style="31" bestFit="1" customWidth="1"/>
    <col min="29" max="29" width="17.42578125" style="31" customWidth="1"/>
    <col min="30" max="31" width="9.140625" style="31"/>
    <col min="32" max="34" width="17.42578125" style="31" bestFit="1" customWidth="1"/>
    <col min="35" max="35" width="17.42578125" style="31" customWidth="1"/>
    <col min="36" max="16384" width="9.140625" style="31"/>
  </cols>
  <sheetData>
    <row r="1" spans="1:13" ht="15" customHeight="1">
      <c r="A1" s="138" t="str">
        <f>'Indice tavole'!C10</f>
        <v>Esportazioni per provincia e voce merceologica*. Anni 2015-2019. Valori in milioni di euro e variazioni percentuali rispetto all'anno precedente</v>
      </c>
      <c r="M1" s="140" t="s">
        <v>111</v>
      </c>
    </row>
    <row r="2" spans="1:13" ht="15" customHeight="1">
      <c r="A2" s="138"/>
      <c r="M2" s="140"/>
    </row>
    <row r="3" spans="1:13" ht="15" customHeight="1">
      <c r="A3" s="152" t="s">
        <v>9</v>
      </c>
      <c r="B3" s="152"/>
      <c r="C3" s="152"/>
      <c r="D3" s="152"/>
      <c r="E3" s="152"/>
      <c r="F3" s="152"/>
      <c r="G3" s="152"/>
      <c r="H3" s="152"/>
    </row>
    <row r="4" spans="1:13" ht="30" customHeight="1">
      <c r="A4" s="153" t="s">
        <v>46</v>
      </c>
      <c r="B4" s="12">
        <v>2015</v>
      </c>
      <c r="C4" s="12">
        <v>2016</v>
      </c>
      <c r="D4" s="12">
        <v>2017</v>
      </c>
      <c r="E4" s="12">
        <v>2018</v>
      </c>
      <c r="F4" s="12">
        <v>2019</v>
      </c>
      <c r="G4" s="3" t="s">
        <v>592</v>
      </c>
      <c r="H4" s="3" t="s">
        <v>593</v>
      </c>
      <c r="I4" s="166" t="s">
        <v>594</v>
      </c>
      <c r="J4" s="3" t="s">
        <v>595</v>
      </c>
    </row>
    <row r="5" spans="1:13" ht="15" customHeight="1">
      <c r="A5" s="4" t="s">
        <v>17</v>
      </c>
      <c r="B5" s="144">
        <v>8410299</v>
      </c>
      <c r="C5" s="144">
        <v>7694590.0000000019</v>
      </c>
      <c r="D5" s="144">
        <v>7045172.0000000009</v>
      </c>
      <c r="E5" s="144">
        <v>3237495.9999999991</v>
      </c>
      <c r="F5" s="144">
        <v>2436553</v>
      </c>
      <c r="G5" s="145">
        <f>F5/B5*100-100</f>
        <v>-71.028937258948815</v>
      </c>
      <c r="H5" s="146">
        <f>F5/C5*100-100</f>
        <v>-68.334206241008303</v>
      </c>
      <c r="I5" s="198">
        <f>F5/D5*100-100</f>
        <v>-65.415280137944109</v>
      </c>
      <c r="J5" s="198">
        <f>F5/E5*100-100</f>
        <v>-24.739582689831877</v>
      </c>
    </row>
    <row r="6" spans="1:13" ht="15" customHeight="1">
      <c r="A6" s="4" t="s">
        <v>18</v>
      </c>
      <c r="B6" s="144">
        <v>68275</v>
      </c>
      <c r="C6" s="144">
        <v>50557.999999999993</v>
      </c>
      <c r="D6" s="144">
        <v>28404.999999999996</v>
      </c>
      <c r="E6" s="144">
        <v>4301</v>
      </c>
      <c r="F6" s="144">
        <v>6613</v>
      </c>
      <c r="G6" s="145">
        <f t="shared" ref="G6:G33" si="0">F6/B6*100-100</f>
        <v>-90.314170633467597</v>
      </c>
      <c r="H6" s="146">
        <f t="shared" ref="H6:H33" si="1">F6/C6*100-100</f>
        <v>-86.919973100201744</v>
      </c>
      <c r="I6" s="198">
        <f t="shared" ref="I6:I33" si="2">F6/D6*100-100</f>
        <v>-76.718887519802848</v>
      </c>
      <c r="J6" s="198">
        <f t="shared" ref="J6:J33" si="3">F6/E6*100-100</f>
        <v>53.754940711462439</v>
      </c>
    </row>
    <row r="7" spans="1:13" ht="15" customHeight="1">
      <c r="A7" s="4" t="s">
        <v>19</v>
      </c>
      <c r="B7" s="144">
        <v>5063</v>
      </c>
      <c r="C7" s="144">
        <v>16338.000000000002</v>
      </c>
      <c r="D7" s="144">
        <v>18300</v>
      </c>
      <c r="E7" s="144">
        <v>42488</v>
      </c>
      <c r="F7" s="144">
        <v>14959</v>
      </c>
      <c r="G7" s="145">
        <f t="shared" si="0"/>
        <v>195.45723879123051</v>
      </c>
      <c r="H7" s="146">
        <f t="shared" si="1"/>
        <v>-8.4404455869751587</v>
      </c>
      <c r="I7" s="198">
        <f t="shared" si="2"/>
        <v>-18.256830601092901</v>
      </c>
      <c r="J7" s="198">
        <f t="shared" si="3"/>
        <v>-64.792411975145924</v>
      </c>
    </row>
    <row r="8" spans="1:13" ht="15" customHeight="1">
      <c r="A8" s="4" t="s">
        <v>20</v>
      </c>
      <c r="B8" s="144">
        <v>31524095</v>
      </c>
      <c r="C8" s="144">
        <v>37462862.999999978</v>
      </c>
      <c r="D8" s="144">
        <v>37417568.999999896</v>
      </c>
      <c r="E8" s="144">
        <v>41541968.999999963</v>
      </c>
      <c r="F8" s="144">
        <v>45872366</v>
      </c>
      <c r="G8" s="145">
        <f t="shared" si="0"/>
        <v>45.515251111887579</v>
      </c>
      <c r="H8" s="146">
        <f t="shared" si="1"/>
        <v>22.447571612452649</v>
      </c>
      <c r="I8" s="198">
        <f t="shared" si="2"/>
        <v>22.595794504982749</v>
      </c>
      <c r="J8" s="198">
        <f t="shared" si="3"/>
        <v>10.424149611204129</v>
      </c>
    </row>
    <row r="9" spans="1:13" ht="15" customHeight="1">
      <c r="A9" s="4" t="s">
        <v>21</v>
      </c>
      <c r="B9" s="144">
        <v>364537</v>
      </c>
      <c r="C9" s="144">
        <v>6264376</v>
      </c>
      <c r="D9" s="144">
        <v>4777402.9999999963</v>
      </c>
      <c r="E9" s="144">
        <v>3500260.9999999986</v>
      </c>
      <c r="F9" s="144">
        <v>3414262.9999999995</v>
      </c>
      <c r="G9" s="145">
        <f t="shared" si="0"/>
        <v>836.60259452401249</v>
      </c>
      <c r="H9" s="146">
        <f t="shared" si="1"/>
        <v>-45.4971572587597</v>
      </c>
      <c r="I9" s="198">
        <f t="shared" si="2"/>
        <v>-28.533075396821189</v>
      </c>
      <c r="J9" s="198">
        <f t="shared" si="3"/>
        <v>-2.4569024995564348</v>
      </c>
    </row>
    <row r="10" spans="1:13" ht="15" customHeight="1">
      <c r="A10" s="4" t="s">
        <v>22</v>
      </c>
      <c r="B10" s="144">
        <v>15772204</v>
      </c>
      <c r="C10" s="144">
        <v>16383824.000000002</v>
      </c>
      <c r="D10" s="144">
        <v>14470080.999999985</v>
      </c>
      <c r="E10" s="144">
        <v>12895883.999999998</v>
      </c>
      <c r="F10" s="144">
        <v>13294029</v>
      </c>
      <c r="G10" s="145">
        <f t="shared" si="0"/>
        <v>-15.712293602086305</v>
      </c>
      <c r="H10" s="146">
        <f t="shared" si="1"/>
        <v>-18.858814645469835</v>
      </c>
      <c r="I10" s="198">
        <f t="shared" si="2"/>
        <v>-8.1274735089595254</v>
      </c>
      <c r="J10" s="198">
        <f t="shared" si="3"/>
        <v>3.0873804385957726</v>
      </c>
    </row>
    <row r="11" spans="1:13" ht="15" customHeight="1">
      <c r="A11" s="4" t="s">
        <v>23</v>
      </c>
      <c r="B11" s="144">
        <v>44161777</v>
      </c>
      <c r="C11" s="144">
        <v>47085870.999999985</v>
      </c>
      <c r="D11" s="144">
        <v>59634758.000000067</v>
      </c>
      <c r="E11" s="144">
        <v>63911382.000000037</v>
      </c>
      <c r="F11" s="144">
        <v>57977319.000000007</v>
      </c>
      <c r="G11" s="145">
        <f t="shared" si="0"/>
        <v>31.283935879663574</v>
      </c>
      <c r="H11" s="146">
        <f t="shared" si="1"/>
        <v>23.131032236825405</v>
      </c>
      <c r="I11" s="198">
        <f t="shared" si="2"/>
        <v>-2.7793170553321573</v>
      </c>
      <c r="J11" s="198">
        <f t="shared" si="3"/>
        <v>-9.284829735022825</v>
      </c>
    </row>
    <row r="12" spans="1:13" ht="15" customHeight="1">
      <c r="A12" s="4" t="s">
        <v>24</v>
      </c>
      <c r="B12" s="144">
        <v>17957366</v>
      </c>
      <c r="C12" s="144">
        <v>19580623.999999996</v>
      </c>
      <c r="D12" s="144">
        <v>20086913.999999996</v>
      </c>
      <c r="E12" s="144">
        <v>21389932.999999989</v>
      </c>
      <c r="F12" s="144">
        <v>23427276.999999996</v>
      </c>
      <c r="G12" s="145">
        <f t="shared" si="0"/>
        <v>30.460541930258586</v>
      </c>
      <c r="H12" s="146">
        <f t="shared" si="1"/>
        <v>19.645201296955619</v>
      </c>
      <c r="I12" s="198">
        <f t="shared" si="2"/>
        <v>16.629547973372127</v>
      </c>
      <c r="J12" s="198">
        <f t="shared" si="3"/>
        <v>9.5247797176363633</v>
      </c>
    </row>
    <row r="13" spans="1:13" ht="15" customHeight="1">
      <c r="A13" s="4" t="s">
        <v>25</v>
      </c>
      <c r="B13" s="144">
        <v>29298785</v>
      </c>
      <c r="C13" s="144">
        <v>37707452.000000015</v>
      </c>
      <c r="D13" s="144">
        <v>39890054.00000003</v>
      </c>
      <c r="E13" s="144">
        <v>37181971.999999985</v>
      </c>
      <c r="F13" s="144">
        <v>35581077.999999993</v>
      </c>
      <c r="G13" s="145">
        <f t="shared" si="0"/>
        <v>21.442162192049906</v>
      </c>
      <c r="H13" s="146">
        <f t="shared" si="1"/>
        <v>-5.6391346729023724</v>
      </c>
      <c r="I13" s="198">
        <f t="shared" si="2"/>
        <v>-10.802131278137736</v>
      </c>
      <c r="J13" s="198">
        <f t="shared" si="3"/>
        <v>-4.305565073310234</v>
      </c>
    </row>
    <row r="14" spans="1:13" ht="15" customHeight="1">
      <c r="A14" s="4" t="s">
        <v>26</v>
      </c>
      <c r="B14" s="144">
        <v>3208283</v>
      </c>
      <c r="C14" s="144">
        <v>4493080.9999999991</v>
      </c>
      <c r="D14" s="144">
        <v>5183106.0000000009</v>
      </c>
      <c r="E14" s="144">
        <v>4319395.9999999972</v>
      </c>
      <c r="F14" s="144">
        <v>4001933.9999999986</v>
      </c>
      <c r="G14" s="145">
        <f t="shared" si="0"/>
        <v>24.737562116558891</v>
      </c>
      <c r="H14" s="146">
        <f t="shared" si="1"/>
        <v>-10.93118508212963</v>
      </c>
      <c r="I14" s="198">
        <f t="shared" si="2"/>
        <v>-22.788883731106452</v>
      </c>
      <c r="J14" s="198">
        <f t="shared" si="3"/>
        <v>-7.3496850022549154</v>
      </c>
    </row>
    <row r="15" spans="1:13" ht="15" customHeight="1">
      <c r="A15" s="4" t="s">
        <v>27</v>
      </c>
      <c r="B15" s="144">
        <v>427760</v>
      </c>
      <c r="C15" s="144">
        <v>515345.99999999988</v>
      </c>
      <c r="D15" s="144">
        <v>1309565.0000000005</v>
      </c>
      <c r="E15" s="144">
        <v>1282476.9999999998</v>
      </c>
      <c r="F15" s="144">
        <v>1126892</v>
      </c>
      <c r="G15" s="145">
        <f t="shared" si="0"/>
        <v>163.44024686740227</v>
      </c>
      <c r="H15" s="146">
        <f t="shared" si="1"/>
        <v>118.66707027899704</v>
      </c>
      <c r="I15" s="198">
        <f t="shared" si="2"/>
        <v>-13.949135781729083</v>
      </c>
      <c r="J15" s="198">
        <f t="shared" si="3"/>
        <v>-12.131601580379197</v>
      </c>
    </row>
    <row r="16" spans="1:13" ht="15" customHeight="1">
      <c r="A16" s="4" t="s">
        <v>28</v>
      </c>
      <c r="B16" s="144">
        <v>2754121647</v>
      </c>
      <c r="C16" s="144">
        <v>2788209092.9999995</v>
      </c>
      <c r="D16" s="144">
        <v>2767563147.9999886</v>
      </c>
      <c r="E16" s="144">
        <v>2717698545.0000019</v>
      </c>
      <c r="F16" s="144">
        <v>2857127731</v>
      </c>
      <c r="G16" s="145">
        <f t="shared" si="0"/>
        <v>3.7400702366288812</v>
      </c>
      <c r="H16" s="146">
        <f t="shared" si="1"/>
        <v>2.4717887253515443</v>
      </c>
      <c r="I16" s="198">
        <f t="shared" si="2"/>
        <v>3.236225452154045</v>
      </c>
      <c r="J16" s="198">
        <f t="shared" si="3"/>
        <v>5.1304139768010231</v>
      </c>
    </row>
    <row r="17" spans="1:10" ht="15" customHeight="1">
      <c r="A17" s="4" t="s">
        <v>29</v>
      </c>
      <c r="B17" s="144">
        <v>18676973</v>
      </c>
      <c r="C17" s="144">
        <v>19524407.999999981</v>
      </c>
      <c r="D17" s="144">
        <v>15967398.000000009</v>
      </c>
      <c r="E17" s="144">
        <v>14640827</v>
      </c>
      <c r="F17" s="144">
        <v>13500701.999999996</v>
      </c>
      <c r="G17" s="145">
        <f t="shared" si="0"/>
        <v>-27.714721223830026</v>
      </c>
      <c r="H17" s="146">
        <f t="shared" si="1"/>
        <v>-30.852182560413567</v>
      </c>
      <c r="I17" s="198">
        <f t="shared" si="2"/>
        <v>-15.448327899135549</v>
      </c>
      <c r="J17" s="198">
        <f t="shared" si="3"/>
        <v>-7.7872991737420563</v>
      </c>
    </row>
    <row r="18" spans="1:10" ht="15" customHeight="1">
      <c r="A18" s="4" t="s">
        <v>30</v>
      </c>
      <c r="B18" s="144">
        <v>6856836</v>
      </c>
      <c r="C18" s="144">
        <v>6619139.9999999991</v>
      </c>
      <c r="D18" s="144">
        <v>9617359.0000000168</v>
      </c>
      <c r="E18" s="144">
        <v>10195457.999999985</v>
      </c>
      <c r="F18" s="144">
        <v>20923533.999999996</v>
      </c>
      <c r="G18" s="145">
        <f t="shared" si="0"/>
        <v>205.14852622988207</v>
      </c>
      <c r="H18" s="146">
        <f t="shared" si="1"/>
        <v>216.10653347715868</v>
      </c>
      <c r="I18" s="198">
        <f t="shared" si="2"/>
        <v>117.56008068327239</v>
      </c>
      <c r="J18" s="198">
        <f t="shared" si="3"/>
        <v>105.22407134628017</v>
      </c>
    </row>
    <row r="19" spans="1:10" ht="15" customHeight="1">
      <c r="A19" s="4" t="s">
        <v>31</v>
      </c>
      <c r="B19" s="144">
        <v>30327441</v>
      </c>
      <c r="C19" s="144">
        <v>32477758.999999985</v>
      </c>
      <c r="D19" s="144">
        <v>37842617.000000082</v>
      </c>
      <c r="E19" s="144">
        <v>31655707.000000011</v>
      </c>
      <c r="F19" s="144">
        <v>30278211.000000007</v>
      </c>
      <c r="G19" s="145">
        <f t="shared" si="0"/>
        <v>-0.16232823600248025</v>
      </c>
      <c r="H19" s="146">
        <f t="shared" si="1"/>
        <v>-6.7724746648929113</v>
      </c>
      <c r="I19" s="198">
        <f t="shared" si="2"/>
        <v>-19.989119674255235</v>
      </c>
      <c r="J19" s="198">
        <f t="shared" si="3"/>
        <v>-4.3514933973832939</v>
      </c>
    </row>
    <row r="20" spans="1:10" ht="15" customHeight="1">
      <c r="A20" s="4" t="s">
        <v>32</v>
      </c>
      <c r="B20" s="144">
        <v>16671866</v>
      </c>
      <c r="C20" s="144">
        <v>19861998.999999993</v>
      </c>
      <c r="D20" s="144">
        <v>24217585.999999989</v>
      </c>
      <c r="E20" s="144">
        <v>22007532.000000015</v>
      </c>
      <c r="F20" s="144">
        <v>25296197.999999993</v>
      </c>
      <c r="G20" s="145">
        <f t="shared" si="0"/>
        <v>51.729854354635478</v>
      </c>
      <c r="H20" s="146">
        <f t="shared" si="1"/>
        <v>27.359778841998732</v>
      </c>
      <c r="I20" s="198">
        <f t="shared" si="2"/>
        <v>4.4538378020005922</v>
      </c>
      <c r="J20" s="198">
        <f t="shared" si="3"/>
        <v>14.943365753142942</v>
      </c>
    </row>
    <row r="21" spans="1:10" ht="15" customHeight="1">
      <c r="A21" s="4" t="s">
        <v>33</v>
      </c>
      <c r="B21" s="144">
        <v>81389108</v>
      </c>
      <c r="C21" s="144">
        <v>90976181.00000003</v>
      </c>
      <c r="D21" s="144">
        <v>74598026.99999994</v>
      </c>
      <c r="E21" s="144">
        <v>96812397.000000075</v>
      </c>
      <c r="F21" s="144">
        <v>119341199.99999997</v>
      </c>
      <c r="G21" s="145">
        <f t="shared" si="0"/>
        <v>46.630431187426183</v>
      </c>
      <c r="H21" s="146">
        <f t="shared" si="1"/>
        <v>31.178511439164424</v>
      </c>
      <c r="I21" s="198">
        <f t="shared" si="2"/>
        <v>59.97903000839429</v>
      </c>
      <c r="J21" s="198">
        <f t="shared" si="3"/>
        <v>23.270576597746967</v>
      </c>
    </row>
    <row r="22" spans="1:10" ht="15" customHeight="1">
      <c r="A22" s="4" t="s">
        <v>34</v>
      </c>
      <c r="B22" s="144">
        <v>626417</v>
      </c>
      <c r="C22" s="144">
        <v>2186843.9999999986</v>
      </c>
      <c r="D22" s="144">
        <v>6305421.9999999953</v>
      </c>
      <c r="E22" s="144">
        <v>4151879.0000000005</v>
      </c>
      <c r="F22" s="144">
        <v>3844331.9999999995</v>
      </c>
      <c r="G22" s="145">
        <f t="shared" si="0"/>
        <v>513.70173542544342</v>
      </c>
      <c r="H22" s="146">
        <f t="shared" si="1"/>
        <v>75.793609420699511</v>
      </c>
      <c r="I22" s="198">
        <f t="shared" si="2"/>
        <v>-39.031328910261642</v>
      </c>
      <c r="J22" s="198">
        <f t="shared" si="3"/>
        <v>-7.4074172200105295</v>
      </c>
    </row>
    <row r="23" spans="1:10" ht="15" customHeight="1">
      <c r="A23" s="4" t="s">
        <v>35</v>
      </c>
      <c r="B23" s="144">
        <v>322170</v>
      </c>
      <c r="C23" s="144">
        <v>77223</v>
      </c>
      <c r="D23" s="144">
        <v>182701</v>
      </c>
      <c r="E23" s="144">
        <v>709998</v>
      </c>
      <c r="F23" s="144">
        <v>46808</v>
      </c>
      <c r="G23" s="145">
        <f t="shared" si="0"/>
        <v>-85.471024614334056</v>
      </c>
      <c r="H23" s="146">
        <f t="shared" si="1"/>
        <v>-39.38593424238892</v>
      </c>
      <c r="I23" s="198">
        <f t="shared" si="2"/>
        <v>-74.379997920098958</v>
      </c>
      <c r="J23" s="198">
        <f t="shared" si="3"/>
        <v>-93.407305372691184</v>
      </c>
    </row>
    <row r="24" spans="1:10" ht="15" customHeight="1">
      <c r="A24" s="4" t="s">
        <v>36</v>
      </c>
      <c r="B24" s="144">
        <v>75371846</v>
      </c>
      <c r="C24" s="144">
        <v>66862247.000000022</v>
      </c>
      <c r="D24" s="144">
        <v>71516257.999999985</v>
      </c>
      <c r="E24" s="144">
        <v>78930241.99999997</v>
      </c>
      <c r="F24" s="144">
        <v>69815592</v>
      </c>
      <c r="G24" s="145">
        <f t="shared" si="0"/>
        <v>-7.3717897263654635</v>
      </c>
      <c r="H24" s="146">
        <f t="shared" si="1"/>
        <v>4.4170591514819648</v>
      </c>
      <c r="I24" s="198">
        <f t="shared" si="2"/>
        <v>-2.3780131225545773</v>
      </c>
      <c r="J24" s="198">
        <f t="shared" si="3"/>
        <v>-11.547728435952308</v>
      </c>
    </row>
    <row r="25" spans="1:10" ht="15" customHeight="1">
      <c r="A25" s="4" t="s">
        <v>37</v>
      </c>
      <c r="B25" s="144">
        <v>66026200</v>
      </c>
      <c r="C25" s="144">
        <v>60720802.999999978</v>
      </c>
      <c r="D25" s="144">
        <v>67090042.000000127</v>
      </c>
      <c r="E25" s="144">
        <v>60867651.999999978</v>
      </c>
      <c r="F25" s="144">
        <v>57016440.999999985</v>
      </c>
      <c r="G25" s="145">
        <f t="shared" si="0"/>
        <v>-13.64573305748327</v>
      </c>
      <c r="H25" s="146">
        <f t="shared" si="1"/>
        <v>-6.1006472526392628</v>
      </c>
      <c r="I25" s="198">
        <f t="shared" si="2"/>
        <v>-15.015046495275882</v>
      </c>
      <c r="J25" s="198">
        <f t="shared" si="3"/>
        <v>-6.3271883725693812</v>
      </c>
    </row>
    <row r="26" spans="1:10" ht="15" customHeight="1">
      <c r="A26" s="4" t="s">
        <v>38</v>
      </c>
      <c r="B26" s="144">
        <v>81835094</v>
      </c>
      <c r="C26" s="144">
        <v>85142824.000000015</v>
      </c>
      <c r="D26" s="144">
        <v>82489587.999999925</v>
      </c>
      <c r="E26" s="144">
        <v>88931528.000000045</v>
      </c>
      <c r="F26" s="144">
        <v>87136428</v>
      </c>
      <c r="G26" s="145">
        <f t="shared" si="0"/>
        <v>6.4780691765320171</v>
      </c>
      <c r="H26" s="146">
        <f t="shared" si="1"/>
        <v>2.3414821195030981</v>
      </c>
      <c r="I26" s="198">
        <f t="shared" si="2"/>
        <v>5.6332442829028224</v>
      </c>
      <c r="J26" s="198">
        <f t="shared" si="3"/>
        <v>-2.0185192365074869</v>
      </c>
    </row>
    <row r="27" spans="1:10" ht="15" customHeight="1">
      <c r="A27" s="4" t="s">
        <v>39</v>
      </c>
      <c r="B27" s="144">
        <v>19044090</v>
      </c>
      <c r="C27" s="144">
        <v>16220942.000000004</v>
      </c>
      <c r="D27" s="144">
        <v>19120125.999999996</v>
      </c>
      <c r="E27" s="144">
        <v>19563646.000000019</v>
      </c>
      <c r="F27" s="144">
        <v>21475961.000000007</v>
      </c>
      <c r="G27" s="145">
        <f t="shared" si="0"/>
        <v>12.769688654065419</v>
      </c>
      <c r="H27" s="146">
        <f t="shared" si="1"/>
        <v>32.396509401241957</v>
      </c>
      <c r="I27" s="198">
        <f t="shared" si="2"/>
        <v>12.321231565105847</v>
      </c>
      <c r="J27" s="198">
        <f t="shared" si="3"/>
        <v>9.7748395161105748</v>
      </c>
    </row>
    <row r="28" spans="1:10" ht="15" customHeight="1">
      <c r="A28" s="4" t="s">
        <v>40</v>
      </c>
      <c r="B28" s="144">
        <v>43450704</v>
      </c>
      <c r="C28" s="144">
        <v>45486971.999999978</v>
      </c>
      <c r="D28" s="144">
        <v>47635755</v>
      </c>
      <c r="E28" s="144">
        <v>43325378.999999948</v>
      </c>
      <c r="F28" s="144">
        <v>40818009.999999993</v>
      </c>
      <c r="G28" s="145">
        <f t="shared" si="0"/>
        <v>-6.0590364657843168</v>
      </c>
      <c r="H28" s="146">
        <f t="shared" si="1"/>
        <v>-10.264393945589489</v>
      </c>
      <c r="I28" s="198">
        <f t="shared" si="2"/>
        <v>-14.312242977989982</v>
      </c>
      <c r="J28" s="198">
        <f t="shared" si="3"/>
        <v>-5.7872984792584532</v>
      </c>
    </row>
    <row r="29" spans="1:10" ht="15" customHeight="1">
      <c r="A29" s="4" t="s">
        <v>41</v>
      </c>
      <c r="B29" s="144">
        <v>393184337</v>
      </c>
      <c r="C29" s="144">
        <v>406410421.00000006</v>
      </c>
      <c r="D29" s="144">
        <v>428949202.00000095</v>
      </c>
      <c r="E29" s="144">
        <v>457159056.00000072</v>
      </c>
      <c r="F29" s="144">
        <v>442825951.99999994</v>
      </c>
      <c r="G29" s="145">
        <f t="shared" si="0"/>
        <v>12.625532181359489</v>
      </c>
      <c r="H29" s="146">
        <f t="shared" si="1"/>
        <v>8.9602847560840075</v>
      </c>
      <c r="I29" s="198">
        <f t="shared" si="2"/>
        <v>3.2350567235695564</v>
      </c>
      <c r="J29" s="198">
        <f t="shared" si="3"/>
        <v>-3.1352554022249848</v>
      </c>
    </row>
    <row r="30" spans="1:10" ht="15" customHeight="1">
      <c r="A30" s="4" t="s">
        <v>42</v>
      </c>
      <c r="B30" s="144">
        <v>5183313</v>
      </c>
      <c r="C30" s="144">
        <v>5448067.9999999981</v>
      </c>
      <c r="D30" s="144">
        <v>6955545.0000000047</v>
      </c>
      <c r="E30" s="144">
        <v>6489544.9999999972</v>
      </c>
      <c r="F30" s="144">
        <v>7033696</v>
      </c>
      <c r="G30" s="145">
        <f t="shared" si="0"/>
        <v>35.698847435993173</v>
      </c>
      <c r="H30" s="146">
        <f t="shared" si="1"/>
        <v>29.104409122646814</v>
      </c>
      <c r="I30" s="198">
        <f t="shared" si="2"/>
        <v>1.1235783824271834</v>
      </c>
      <c r="J30" s="198">
        <f t="shared" si="3"/>
        <v>8.3850408618786503</v>
      </c>
    </row>
    <row r="31" spans="1:10" ht="15" customHeight="1">
      <c r="A31" s="4" t="s">
        <v>43</v>
      </c>
      <c r="B31" s="144">
        <v>28282280</v>
      </c>
      <c r="C31" s="144">
        <v>22837735.000000015</v>
      </c>
      <c r="D31" s="144">
        <v>29807393.999999993</v>
      </c>
      <c r="E31" s="144">
        <v>29395547.000000019</v>
      </c>
      <c r="F31" s="144">
        <v>35496901.999999993</v>
      </c>
      <c r="G31" s="145">
        <f t="shared" si="0"/>
        <v>25.509336588139249</v>
      </c>
      <c r="H31" s="146">
        <f t="shared" si="1"/>
        <v>55.430921674150142</v>
      </c>
      <c r="I31" s="198">
        <f t="shared" si="2"/>
        <v>19.087572700921115</v>
      </c>
      <c r="J31" s="198">
        <f t="shared" si="3"/>
        <v>20.756051928545389</v>
      </c>
    </row>
    <row r="32" spans="1:10" ht="15" customHeight="1">
      <c r="A32" s="4" t="s">
        <v>5</v>
      </c>
      <c r="B32" s="144">
        <v>9103767</v>
      </c>
      <c r="C32" s="144">
        <v>10563380.999999991</v>
      </c>
      <c r="D32" s="144">
        <v>9151108</v>
      </c>
      <c r="E32" s="144">
        <v>22071629.000000011</v>
      </c>
      <c r="F32" s="144">
        <v>20900728</v>
      </c>
      <c r="G32" s="145">
        <f t="shared" si="0"/>
        <v>129.58329227889948</v>
      </c>
      <c r="H32" s="146">
        <f t="shared" si="1"/>
        <v>97.860211612172435</v>
      </c>
      <c r="I32" s="198">
        <f t="shared" si="2"/>
        <v>128.39559974595426</v>
      </c>
      <c r="J32" s="198">
        <f t="shared" si="3"/>
        <v>-5.3050049001820838</v>
      </c>
    </row>
    <row r="33" spans="1:14" ht="15" customHeight="1">
      <c r="A33" s="8" t="s">
        <v>6</v>
      </c>
      <c r="B33" s="82">
        <f>SUM(B5:B32)</f>
        <v>3781672533</v>
      </c>
      <c r="C33" s="82">
        <f>SUM(C5:C32)</f>
        <v>3856880962.9999995</v>
      </c>
      <c r="D33" s="82">
        <f>SUM(D5:D32)</f>
        <v>3888870602.9999895</v>
      </c>
      <c r="E33" s="82">
        <f>SUM(E5:E32)</f>
        <v>3893914126.0000029</v>
      </c>
      <c r="F33" s="82">
        <f>SUM(F5:F32)</f>
        <v>4040031709</v>
      </c>
      <c r="G33" s="192">
        <f t="shared" si="0"/>
        <v>6.8318759423371773</v>
      </c>
      <c r="H33" s="193">
        <f t="shared" si="1"/>
        <v>4.748675101902549</v>
      </c>
      <c r="I33" s="202">
        <f t="shared" si="2"/>
        <v>3.8870181456642143</v>
      </c>
      <c r="J33" s="202">
        <f t="shared" si="3"/>
        <v>3.7524603335332216</v>
      </c>
    </row>
    <row r="34" spans="1:14" ht="12.75" customHeight="1">
      <c r="E34" s="133"/>
      <c r="F34" s="133"/>
    </row>
    <row r="35" spans="1:14" ht="12.75" customHeight="1">
      <c r="A35" s="154" t="s">
        <v>12</v>
      </c>
      <c r="B35" s="155"/>
      <c r="C35" s="155"/>
      <c r="D35" s="155"/>
      <c r="E35" s="155"/>
      <c r="F35" s="155"/>
      <c r="G35" s="155"/>
      <c r="H35" s="155"/>
    </row>
    <row r="36" spans="1:14" ht="12.75" customHeight="1">
      <c r="A36" s="153" t="s">
        <v>46</v>
      </c>
      <c r="B36" s="143">
        <v>2015</v>
      </c>
      <c r="C36" s="143">
        <v>2016</v>
      </c>
      <c r="D36" s="143">
        <v>2017</v>
      </c>
      <c r="E36" s="143">
        <v>2018</v>
      </c>
      <c r="F36" s="143">
        <v>2019</v>
      </c>
      <c r="G36" s="3" t="s">
        <v>592</v>
      </c>
      <c r="H36" s="3" t="s">
        <v>593</v>
      </c>
      <c r="I36" s="166" t="s">
        <v>594</v>
      </c>
      <c r="J36" s="3" t="s">
        <v>595</v>
      </c>
      <c r="K36" s="149"/>
      <c r="L36" s="148"/>
      <c r="M36" s="149"/>
      <c r="N36" s="148"/>
    </row>
    <row r="37" spans="1:14" ht="12.75" customHeight="1">
      <c r="A37" s="4" t="s">
        <v>17</v>
      </c>
      <c r="B37" s="144">
        <v>147183410</v>
      </c>
      <c r="C37" s="144">
        <v>151531312.00000051</v>
      </c>
      <c r="D37" s="144">
        <v>169170174.0000003</v>
      </c>
      <c r="E37" s="144">
        <v>173740083.00000012</v>
      </c>
      <c r="F37" s="144">
        <v>164950182.00000003</v>
      </c>
      <c r="G37" s="145">
        <f>F37/B37*100-100</f>
        <v>12.071178402511549</v>
      </c>
      <c r="H37" s="146">
        <f>F37/C37*100-100</f>
        <v>8.8555096784217682</v>
      </c>
      <c r="I37" s="198">
        <f>F37/D37*100-100</f>
        <v>-2.4945248327286436</v>
      </c>
      <c r="J37" s="198">
        <f>F37/E37*100-100</f>
        <v>-5.0592245889511105</v>
      </c>
    </row>
    <row r="38" spans="1:14" ht="15" customHeight="1">
      <c r="A38" s="4" t="s">
        <v>18</v>
      </c>
      <c r="B38" s="144">
        <v>5244519</v>
      </c>
      <c r="C38" s="144">
        <v>4790833</v>
      </c>
      <c r="D38" s="144">
        <v>7248688.0000000028</v>
      </c>
      <c r="E38" s="144">
        <v>7546597.0000000009</v>
      </c>
      <c r="F38" s="144">
        <v>5440178.0000000009</v>
      </c>
      <c r="G38" s="145">
        <f t="shared" ref="G38:G65" si="4">F38/B38*100-100</f>
        <v>3.7307329804697247</v>
      </c>
      <c r="H38" s="146">
        <f t="shared" ref="H38:H65" si="5">F38/C38*100-100</f>
        <v>13.553905970005658</v>
      </c>
      <c r="I38" s="198">
        <f t="shared" ref="I38:I65" si="6">F38/D38*100-100</f>
        <v>-24.949480512887305</v>
      </c>
      <c r="J38" s="198">
        <f t="shared" ref="J38:J65" si="7">F38/E38*100-100</f>
        <v>-27.912170213938808</v>
      </c>
    </row>
    <row r="39" spans="1:14" ht="15" customHeight="1">
      <c r="A39" s="4" t="s">
        <v>19</v>
      </c>
      <c r="B39" s="144">
        <v>2040278</v>
      </c>
      <c r="C39" s="144">
        <v>1090386.9999999995</v>
      </c>
      <c r="D39" s="144">
        <v>2234491.0000000019</v>
      </c>
      <c r="E39" s="144">
        <v>2237225</v>
      </c>
      <c r="F39" s="144">
        <v>1235488.0000000002</v>
      </c>
      <c r="G39" s="145">
        <f t="shared" si="4"/>
        <v>-39.445114832390473</v>
      </c>
      <c r="H39" s="146">
        <f t="shared" si="5"/>
        <v>13.307293648952225</v>
      </c>
      <c r="I39" s="198">
        <f t="shared" si="6"/>
        <v>-44.708302696229282</v>
      </c>
      <c r="J39" s="198">
        <f t="shared" si="7"/>
        <v>-44.775871894869745</v>
      </c>
    </row>
    <row r="40" spans="1:14" ht="15" customHeight="1">
      <c r="A40" s="4" t="s">
        <v>20</v>
      </c>
      <c r="B40" s="144">
        <v>309912531</v>
      </c>
      <c r="C40" s="144">
        <v>361165597</v>
      </c>
      <c r="D40" s="144">
        <v>392062895.00000048</v>
      </c>
      <c r="E40" s="144">
        <v>382640812.99999923</v>
      </c>
      <c r="F40" s="144">
        <v>367953531.99999982</v>
      </c>
      <c r="G40" s="145">
        <f t="shared" si="4"/>
        <v>18.728187857624846</v>
      </c>
      <c r="H40" s="146">
        <f t="shared" si="5"/>
        <v>1.8794522668779621</v>
      </c>
      <c r="I40" s="198">
        <f t="shared" si="6"/>
        <v>-6.1493610610615548</v>
      </c>
      <c r="J40" s="198">
        <f t="shared" si="7"/>
        <v>-3.8383989634685065</v>
      </c>
    </row>
    <row r="41" spans="1:14" ht="15" customHeight="1">
      <c r="A41" s="4" t="s">
        <v>21</v>
      </c>
      <c r="B41" s="144">
        <v>129358035</v>
      </c>
      <c r="C41" s="144">
        <v>145812623.99999997</v>
      </c>
      <c r="D41" s="144">
        <v>140467296.99999979</v>
      </c>
      <c r="E41" s="144">
        <v>150053531.99999994</v>
      </c>
      <c r="F41" s="144">
        <v>164486021.99999997</v>
      </c>
      <c r="G41" s="145">
        <f t="shared" si="4"/>
        <v>27.155628175706269</v>
      </c>
      <c r="H41" s="146">
        <f t="shared" si="5"/>
        <v>12.806434372925082</v>
      </c>
      <c r="I41" s="198">
        <f t="shared" si="6"/>
        <v>17.099157962725101</v>
      </c>
      <c r="J41" s="198">
        <f t="shared" si="7"/>
        <v>9.6182274469887545</v>
      </c>
    </row>
    <row r="42" spans="1:14" ht="15" customHeight="1">
      <c r="A42" s="4" t="s">
        <v>22</v>
      </c>
      <c r="B42" s="144">
        <v>132128408</v>
      </c>
      <c r="C42" s="144">
        <v>132864657.99999987</v>
      </c>
      <c r="D42" s="144">
        <v>141461343.99999964</v>
      </c>
      <c r="E42" s="144">
        <v>145356069.99999949</v>
      </c>
      <c r="F42" s="144">
        <v>144516365.99999982</v>
      </c>
      <c r="G42" s="145">
        <f t="shared" si="4"/>
        <v>9.3756961031421895</v>
      </c>
      <c r="H42" s="146">
        <f t="shared" si="5"/>
        <v>8.7696067377074627</v>
      </c>
      <c r="I42" s="198">
        <f t="shared" si="6"/>
        <v>2.1596161280640587</v>
      </c>
      <c r="J42" s="198">
        <f t="shared" si="7"/>
        <v>-0.57768760534024466</v>
      </c>
    </row>
    <row r="43" spans="1:14" ht="15" customHeight="1">
      <c r="A43" s="4" t="s">
        <v>23</v>
      </c>
      <c r="B43" s="144">
        <v>321688398</v>
      </c>
      <c r="C43" s="144">
        <v>294924736.00000083</v>
      </c>
      <c r="D43" s="144">
        <v>250664112.00000006</v>
      </c>
      <c r="E43" s="144">
        <v>254752949.00000018</v>
      </c>
      <c r="F43" s="144">
        <v>280078924.00000024</v>
      </c>
      <c r="G43" s="145">
        <f t="shared" si="4"/>
        <v>-12.934713921513492</v>
      </c>
      <c r="H43" s="146">
        <f t="shared" si="5"/>
        <v>-5.0337629190928794</v>
      </c>
      <c r="I43" s="198">
        <f t="shared" si="6"/>
        <v>11.734752041409166</v>
      </c>
      <c r="J43" s="198">
        <f t="shared" si="7"/>
        <v>9.9413863899962394</v>
      </c>
    </row>
    <row r="44" spans="1:14" ht="15" customHeight="1">
      <c r="A44" s="4" t="s">
        <v>24</v>
      </c>
      <c r="B44" s="144">
        <v>48170626</v>
      </c>
      <c r="C44" s="144">
        <v>55831894</v>
      </c>
      <c r="D44" s="144">
        <v>57997584.99999997</v>
      </c>
      <c r="E44" s="144">
        <v>53345216.999999993</v>
      </c>
      <c r="F44" s="144">
        <v>47375556.999999993</v>
      </c>
      <c r="G44" s="145">
        <f t="shared" si="4"/>
        <v>-1.6505266093075193</v>
      </c>
      <c r="H44" s="146">
        <f t="shared" si="5"/>
        <v>-15.146068661041681</v>
      </c>
      <c r="I44" s="198">
        <f t="shared" si="6"/>
        <v>-18.314603961526984</v>
      </c>
      <c r="J44" s="198">
        <f t="shared" si="7"/>
        <v>-11.190619020258183</v>
      </c>
    </row>
    <row r="45" spans="1:14" ht="15" customHeight="1">
      <c r="A45" s="4" t="s">
        <v>25</v>
      </c>
      <c r="B45" s="144">
        <v>132410588</v>
      </c>
      <c r="C45" s="144">
        <v>146638019.99999979</v>
      </c>
      <c r="D45" s="144">
        <v>137765300.99999991</v>
      </c>
      <c r="E45" s="144">
        <v>138846577.00000015</v>
      </c>
      <c r="F45" s="144">
        <v>134875237.00000003</v>
      </c>
      <c r="G45" s="145">
        <f t="shared" si="4"/>
        <v>1.8613685183544533</v>
      </c>
      <c r="H45" s="146">
        <f t="shared" si="5"/>
        <v>-8.0216460915114425</v>
      </c>
      <c r="I45" s="198">
        <f t="shared" si="6"/>
        <v>-2.0978170693358322</v>
      </c>
      <c r="J45" s="198">
        <f t="shared" si="7"/>
        <v>-2.8602361583606921</v>
      </c>
    </row>
    <row r="46" spans="1:14" ht="15" customHeight="1">
      <c r="A46" s="4" t="s">
        <v>26</v>
      </c>
      <c r="B46" s="144">
        <v>319601057</v>
      </c>
      <c r="C46" s="144">
        <v>325080656.99999958</v>
      </c>
      <c r="D46" s="144">
        <v>323662565.00000072</v>
      </c>
      <c r="E46" s="144">
        <v>343760127.00000012</v>
      </c>
      <c r="F46" s="144">
        <v>280220711.00000018</v>
      </c>
      <c r="G46" s="145">
        <f t="shared" si="4"/>
        <v>-12.32171957428784</v>
      </c>
      <c r="H46" s="146">
        <f t="shared" si="5"/>
        <v>-13.799635577825057</v>
      </c>
      <c r="I46" s="198">
        <f t="shared" si="6"/>
        <v>-13.421958143352313</v>
      </c>
      <c r="J46" s="198">
        <f t="shared" si="7"/>
        <v>-18.483649210427458</v>
      </c>
    </row>
    <row r="47" spans="1:14" ht="15" customHeight="1">
      <c r="A47" s="4" t="s">
        <v>27</v>
      </c>
      <c r="B47" s="144">
        <v>64565704</v>
      </c>
      <c r="C47" s="144">
        <v>58551835.999999963</v>
      </c>
      <c r="D47" s="144">
        <v>62165998.000000067</v>
      </c>
      <c r="E47" s="144">
        <v>57694248.000000104</v>
      </c>
      <c r="F47" s="144">
        <v>64330163.999999985</v>
      </c>
      <c r="G47" s="145">
        <f t="shared" si="4"/>
        <v>-0.36480667817083656</v>
      </c>
      <c r="H47" s="146">
        <f t="shared" si="5"/>
        <v>9.8687392142579995</v>
      </c>
      <c r="I47" s="198">
        <f t="shared" si="6"/>
        <v>3.481269616229639</v>
      </c>
      <c r="J47" s="198">
        <f t="shared" si="7"/>
        <v>11.501867569189699</v>
      </c>
    </row>
    <row r="48" spans="1:14" ht="15" customHeight="1">
      <c r="A48" s="4" t="s">
        <v>28</v>
      </c>
      <c r="B48" s="144">
        <v>444434077</v>
      </c>
      <c r="C48" s="144">
        <v>516216465.9999997</v>
      </c>
      <c r="D48" s="144">
        <v>640884768.00000012</v>
      </c>
      <c r="E48" s="144">
        <v>729497456.99999893</v>
      </c>
      <c r="F48" s="144">
        <v>806329660.99999964</v>
      </c>
      <c r="G48" s="145">
        <f t="shared" si="4"/>
        <v>81.428405860066334</v>
      </c>
      <c r="H48" s="146">
        <f t="shared" si="5"/>
        <v>56.199911104734127</v>
      </c>
      <c r="I48" s="198">
        <f t="shared" si="6"/>
        <v>25.815076478771843</v>
      </c>
      <c r="J48" s="198">
        <f t="shared" si="7"/>
        <v>10.532209984112512</v>
      </c>
    </row>
    <row r="49" spans="1:10" ht="15" customHeight="1">
      <c r="A49" s="4" t="s">
        <v>29</v>
      </c>
      <c r="B49" s="144">
        <v>213653766</v>
      </c>
      <c r="C49" s="144">
        <v>230222802</v>
      </c>
      <c r="D49" s="144">
        <v>234125289</v>
      </c>
      <c r="E49" s="144">
        <v>237337233.99999896</v>
      </c>
      <c r="F49" s="144">
        <v>248668003.00000003</v>
      </c>
      <c r="G49" s="145">
        <f t="shared" si="4"/>
        <v>16.388307894371508</v>
      </c>
      <c r="H49" s="146">
        <f t="shared" si="5"/>
        <v>8.0118914546092697</v>
      </c>
      <c r="I49" s="198">
        <f t="shared" si="6"/>
        <v>6.2115092573361608</v>
      </c>
      <c r="J49" s="198">
        <f t="shared" si="7"/>
        <v>4.7741219567769519</v>
      </c>
    </row>
    <row r="50" spans="1:10" ht="15" customHeight="1">
      <c r="A50" s="4" t="s">
        <v>30</v>
      </c>
      <c r="B50" s="144">
        <v>29006883</v>
      </c>
      <c r="C50" s="144">
        <v>35970923.000000015</v>
      </c>
      <c r="D50" s="144">
        <v>29580643.999999963</v>
      </c>
      <c r="E50" s="144">
        <v>34321229</v>
      </c>
      <c r="F50" s="144">
        <v>53739917.999999978</v>
      </c>
      <c r="G50" s="145">
        <f t="shared" si="4"/>
        <v>85.266090120748146</v>
      </c>
      <c r="H50" s="146">
        <f t="shared" si="5"/>
        <v>49.398218110777862</v>
      </c>
      <c r="I50" s="198">
        <f t="shared" si="6"/>
        <v>81.672576161628001</v>
      </c>
      <c r="J50" s="198">
        <f t="shared" si="7"/>
        <v>56.579235551267629</v>
      </c>
    </row>
    <row r="51" spans="1:10" ht="15" customHeight="1">
      <c r="A51" s="4" t="s">
        <v>31</v>
      </c>
      <c r="B51" s="144">
        <v>279274456</v>
      </c>
      <c r="C51" s="144">
        <v>297980048.00000137</v>
      </c>
      <c r="D51" s="144">
        <v>303880272.99999976</v>
      </c>
      <c r="E51" s="144">
        <v>315339138.00000077</v>
      </c>
      <c r="F51" s="144">
        <v>262748528.99999994</v>
      </c>
      <c r="G51" s="145">
        <f t="shared" si="4"/>
        <v>-5.9174502518769714</v>
      </c>
      <c r="H51" s="146">
        <f t="shared" si="5"/>
        <v>-11.823448998169596</v>
      </c>
      <c r="I51" s="198">
        <f t="shared" si="6"/>
        <v>-13.53550975650198</v>
      </c>
      <c r="J51" s="198">
        <f t="shared" si="7"/>
        <v>-16.677475981430732</v>
      </c>
    </row>
    <row r="52" spans="1:10" ht="15" customHeight="1">
      <c r="A52" s="4" t="s">
        <v>32</v>
      </c>
      <c r="B52" s="144">
        <v>450803645</v>
      </c>
      <c r="C52" s="144">
        <v>499918918.9999994</v>
      </c>
      <c r="D52" s="144">
        <v>478569027.00000006</v>
      </c>
      <c r="E52" s="144">
        <v>481575608.00000089</v>
      </c>
      <c r="F52" s="144">
        <v>514373741.9999994</v>
      </c>
      <c r="G52" s="145">
        <f t="shared" si="4"/>
        <v>14.101504658419401</v>
      </c>
      <c r="H52" s="146">
        <f t="shared" si="5"/>
        <v>2.8914334806360955</v>
      </c>
      <c r="I52" s="198">
        <f t="shared" si="6"/>
        <v>7.4816197831372193</v>
      </c>
      <c r="J52" s="198">
        <f t="shared" si="7"/>
        <v>6.8105887123748374</v>
      </c>
    </row>
    <row r="53" spans="1:10" ht="15" customHeight="1">
      <c r="A53" s="4" t="s">
        <v>33</v>
      </c>
      <c r="B53" s="144">
        <v>469731861</v>
      </c>
      <c r="C53" s="144">
        <v>479506004.99999982</v>
      </c>
      <c r="D53" s="144">
        <v>507736624.99999928</v>
      </c>
      <c r="E53" s="144">
        <v>521538231.99999899</v>
      </c>
      <c r="F53" s="144">
        <v>545195521.00000024</v>
      </c>
      <c r="G53" s="145">
        <f t="shared" si="4"/>
        <v>16.065263241745527</v>
      </c>
      <c r="H53" s="146">
        <f t="shared" si="5"/>
        <v>13.699414671564014</v>
      </c>
      <c r="I53" s="198">
        <f t="shared" si="6"/>
        <v>7.3776233888979306</v>
      </c>
      <c r="J53" s="198">
        <f t="shared" si="7"/>
        <v>4.5360603592338862</v>
      </c>
    </row>
    <row r="54" spans="1:10" ht="15" customHeight="1">
      <c r="A54" s="4" t="s">
        <v>34</v>
      </c>
      <c r="B54" s="144">
        <v>145398624</v>
      </c>
      <c r="C54" s="144">
        <v>161684279.00000003</v>
      </c>
      <c r="D54" s="144">
        <v>138030865</v>
      </c>
      <c r="E54" s="144">
        <v>152852950.00000006</v>
      </c>
      <c r="F54" s="144">
        <v>146842252.99999994</v>
      </c>
      <c r="G54" s="145">
        <f t="shared" si="4"/>
        <v>0.9928766588602258</v>
      </c>
      <c r="H54" s="146">
        <f t="shared" si="5"/>
        <v>-9.1796345889634097</v>
      </c>
      <c r="I54" s="198">
        <f t="shared" si="6"/>
        <v>6.3836360077870609</v>
      </c>
      <c r="J54" s="198">
        <f t="shared" si="7"/>
        <v>-3.9323395459493042</v>
      </c>
    </row>
    <row r="55" spans="1:10" ht="15" customHeight="1">
      <c r="A55" s="4" t="s">
        <v>35</v>
      </c>
      <c r="B55" s="144">
        <v>7576036</v>
      </c>
      <c r="C55" s="144">
        <v>7255008.0000000019</v>
      </c>
      <c r="D55" s="144">
        <v>9132088.0000000037</v>
      </c>
      <c r="E55" s="144">
        <v>7374499.9999999944</v>
      </c>
      <c r="F55" s="144">
        <v>6472204</v>
      </c>
      <c r="G55" s="145">
        <f t="shared" si="4"/>
        <v>-14.570046921635537</v>
      </c>
      <c r="H55" s="146">
        <f t="shared" si="5"/>
        <v>-10.789843374397407</v>
      </c>
      <c r="I55" s="198">
        <f t="shared" si="6"/>
        <v>-29.126788966554003</v>
      </c>
      <c r="J55" s="198">
        <f t="shared" si="7"/>
        <v>-12.235351549257516</v>
      </c>
    </row>
    <row r="56" spans="1:10" ht="15" customHeight="1">
      <c r="A56" s="4" t="s">
        <v>36</v>
      </c>
      <c r="B56" s="144">
        <v>444480766</v>
      </c>
      <c r="C56" s="144">
        <v>422839838.99999964</v>
      </c>
      <c r="D56" s="144">
        <v>512023687.99999934</v>
      </c>
      <c r="E56" s="144">
        <v>491885833.00000054</v>
      </c>
      <c r="F56" s="144">
        <v>480119364.00000024</v>
      </c>
      <c r="G56" s="145">
        <f t="shared" si="4"/>
        <v>8.0180292885834774</v>
      </c>
      <c r="H56" s="146">
        <f t="shared" si="5"/>
        <v>13.54638795045058</v>
      </c>
      <c r="I56" s="198">
        <f t="shared" si="6"/>
        <v>-6.2310249989838695</v>
      </c>
      <c r="J56" s="198">
        <f t="shared" si="7"/>
        <v>-2.392113822070641</v>
      </c>
    </row>
    <row r="57" spans="1:10" ht="15" customHeight="1">
      <c r="A57" s="4" t="s">
        <v>37</v>
      </c>
      <c r="B57" s="144">
        <v>537018103</v>
      </c>
      <c r="C57" s="144">
        <v>518339261.9999997</v>
      </c>
      <c r="D57" s="144">
        <v>554761464.99999547</v>
      </c>
      <c r="E57" s="144">
        <v>582618060.99999809</v>
      </c>
      <c r="F57" s="144">
        <v>603316488.99999988</v>
      </c>
      <c r="G57" s="145">
        <f t="shared" si="4"/>
        <v>12.345651967714005</v>
      </c>
      <c r="H57" s="146">
        <f t="shared" si="5"/>
        <v>16.394132806401274</v>
      </c>
      <c r="I57" s="198">
        <f t="shared" si="6"/>
        <v>8.752414697730444</v>
      </c>
      <c r="J57" s="198">
        <f t="shared" si="7"/>
        <v>3.5526581452822228</v>
      </c>
    </row>
    <row r="58" spans="1:10" ht="15" customHeight="1">
      <c r="A58" s="4" t="s">
        <v>38</v>
      </c>
      <c r="B58" s="144">
        <v>199267003</v>
      </c>
      <c r="C58" s="144">
        <v>208795067.00000036</v>
      </c>
      <c r="D58" s="144">
        <v>189730652.99999994</v>
      </c>
      <c r="E58" s="144">
        <v>206335707.00000048</v>
      </c>
      <c r="F58" s="144">
        <v>214053127.00000018</v>
      </c>
      <c r="G58" s="145">
        <f t="shared" si="4"/>
        <v>7.4202571310816552</v>
      </c>
      <c r="H58" s="146">
        <f t="shared" si="5"/>
        <v>2.5182874650960088</v>
      </c>
      <c r="I58" s="198">
        <f t="shared" si="6"/>
        <v>12.819475195713494</v>
      </c>
      <c r="J58" s="198">
        <f t="shared" si="7"/>
        <v>3.740225146779693</v>
      </c>
    </row>
    <row r="59" spans="1:10" ht="15" customHeight="1">
      <c r="A59" s="4" t="s">
        <v>39</v>
      </c>
      <c r="B59" s="144">
        <v>90321310</v>
      </c>
      <c r="C59" s="144">
        <v>79838376.000000119</v>
      </c>
      <c r="D59" s="144">
        <v>70939063.000000268</v>
      </c>
      <c r="E59" s="144">
        <v>68384442.000000015</v>
      </c>
      <c r="F59" s="144">
        <v>66492882</v>
      </c>
      <c r="G59" s="145">
        <f t="shared" si="4"/>
        <v>-26.381844993169395</v>
      </c>
      <c r="H59" s="146">
        <f t="shared" si="5"/>
        <v>-16.71563810366095</v>
      </c>
      <c r="I59" s="198">
        <f t="shared" si="6"/>
        <v>-6.2676060437960075</v>
      </c>
      <c r="J59" s="198">
        <f t="shared" si="7"/>
        <v>-2.7660677555868887</v>
      </c>
    </row>
    <row r="60" spans="1:10" ht="15" customHeight="1">
      <c r="A60" s="4" t="s">
        <v>40</v>
      </c>
      <c r="B60" s="144">
        <v>498602443</v>
      </c>
      <c r="C60" s="144">
        <v>473976392.99999905</v>
      </c>
      <c r="D60" s="144">
        <v>520028837.99999726</v>
      </c>
      <c r="E60" s="144">
        <v>516025112.99999779</v>
      </c>
      <c r="F60" s="144">
        <v>501200213.00000042</v>
      </c>
      <c r="G60" s="145">
        <f t="shared" si="4"/>
        <v>0.52101028313661857</v>
      </c>
      <c r="H60" s="146">
        <f t="shared" si="5"/>
        <v>5.7437079993984952</v>
      </c>
      <c r="I60" s="198">
        <f t="shared" si="6"/>
        <v>-3.6206886280404547</v>
      </c>
      <c r="J60" s="198">
        <f t="shared" si="7"/>
        <v>-2.8729028154870946</v>
      </c>
    </row>
    <row r="61" spans="1:10" ht="15" customHeight="1">
      <c r="A61" s="4" t="s">
        <v>41</v>
      </c>
      <c r="B61" s="144">
        <v>2817332381</v>
      </c>
      <c r="C61" s="144">
        <v>2970608125.0000105</v>
      </c>
      <c r="D61" s="144">
        <v>3020258330.0000005</v>
      </c>
      <c r="E61" s="144">
        <v>3221281797.0000362</v>
      </c>
      <c r="F61" s="144">
        <v>3237790772.0000033</v>
      </c>
      <c r="G61" s="145">
        <f t="shared" si="4"/>
        <v>14.923989580908568</v>
      </c>
      <c r="H61" s="146">
        <f t="shared" si="5"/>
        <v>8.9942071036378053</v>
      </c>
      <c r="I61" s="198">
        <f t="shared" si="6"/>
        <v>7.2024448981489115</v>
      </c>
      <c r="J61" s="198">
        <f t="shared" si="7"/>
        <v>0.51249707539841438</v>
      </c>
    </row>
    <row r="62" spans="1:10" ht="15" customHeight="1">
      <c r="A62" s="4" t="s">
        <v>42</v>
      </c>
      <c r="B62" s="144">
        <v>313012339</v>
      </c>
      <c r="C62" s="144">
        <v>343397998.00000024</v>
      </c>
      <c r="D62" s="144">
        <v>387724323.99999857</v>
      </c>
      <c r="E62" s="144">
        <v>378240680.99999911</v>
      </c>
      <c r="F62" s="144">
        <v>512204289</v>
      </c>
      <c r="G62" s="145">
        <f t="shared" si="4"/>
        <v>63.63709195502355</v>
      </c>
      <c r="H62" s="146">
        <f t="shared" si="5"/>
        <v>49.157622345835478</v>
      </c>
      <c r="I62" s="198">
        <f t="shared" si="6"/>
        <v>32.105276170396223</v>
      </c>
      <c r="J62" s="198">
        <f t="shared" si="7"/>
        <v>35.417556791042585</v>
      </c>
    </row>
    <row r="63" spans="1:10" ht="15" customHeight="1">
      <c r="A63" s="4" t="s">
        <v>43</v>
      </c>
      <c r="B63" s="144">
        <v>117522939</v>
      </c>
      <c r="C63" s="144">
        <v>134950814.99999979</v>
      </c>
      <c r="D63" s="144">
        <v>175080725.00000021</v>
      </c>
      <c r="E63" s="144">
        <v>191346456.9999994</v>
      </c>
      <c r="F63" s="144">
        <v>202885115.99999982</v>
      </c>
      <c r="G63" s="145">
        <f t="shared" si="4"/>
        <v>72.634481171373551</v>
      </c>
      <c r="H63" s="146">
        <f t="shared" si="5"/>
        <v>50.340045000839837</v>
      </c>
      <c r="I63" s="198">
        <f t="shared" si="6"/>
        <v>15.880897797287275</v>
      </c>
      <c r="J63" s="198">
        <f t="shared" si="7"/>
        <v>6.0302443959024714</v>
      </c>
    </row>
    <row r="64" spans="1:10" ht="15" customHeight="1">
      <c r="A64" s="4" t="s">
        <v>5</v>
      </c>
      <c r="B64" s="144">
        <v>73073627</v>
      </c>
      <c r="C64" s="144">
        <v>64911667.999999985</v>
      </c>
      <c r="D64" s="144">
        <v>97334923.999999955</v>
      </c>
      <c r="E64" s="144">
        <v>141411561.00000009</v>
      </c>
      <c r="F64" s="144">
        <v>152973893</v>
      </c>
      <c r="G64" s="145">
        <f t="shared" si="4"/>
        <v>109.3421378960702</v>
      </c>
      <c r="H64" s="146">
        <f t="shared" si="5"/>
        <v>135.66470823088389</v>
      </c>
      <c r="I64" s="198">
        <f t="shared" si="6"/>
        <v>57.162390140665309</v>
      </c>
      <c r="J64" s="198">
        <f t="shared" si="7"/>
        <v>8.176369681683866</v>
      </c>
    </row>
    <row r="65" spans="1:10" ht="15" customHeight="1">
      <c r="A65" s="8" t="s">
        <v>6</v>
      </c>
      <c r="B65" s="82">
        <f>SUM(B37:B64)</f>
        <v>8742813813</v>
      </c>
      <c r="C65" s="82">
        <f>SUM(C37:C64)</f>
        <v>9124694547.0000114</v>
      </c>
      <c r="D65" s="82">
        <f>SUM(D37:D64)</f>
        <v>9554722038.9999905</v>
      </c>
      <c r="E65" s="82">
        <f>SUM(E37:E64)</f>
        <v>9987339438.0000324</v>
      </c>
      <c r="F65" s="82">
        <f>SUM(F37:F64)</f>
        <v>10210868337.000004</v>
      </c>
      <c r="G65" s="192">
        <f t="shared" si="4"/>
        <v>16.791556533173591</v>
      </c>
      <c r="H65" s="193">
        <f t="shared" si="5"/>
        <v>11.903672878092124</v>
      </c>
      <c r="I65" s="202">
        <f t="shared" si="6"/>
        <v>6.8672463240875885</v>
      </c>
      <c r="J65" s="202">
        <f t="shared" si="7"/>
        <v>2.2381225789671646</v>
      </c>
    </row>
    <row r="67" spans="1:10" ht="15" customHeight="1">
      <c r="A67" s="31" t="s">
        <v>13</v>
      </c>
    </row>
    <row r="68" spans="1:10" ht="15" customHeight="1">
      <c r="A68" s="153" t="s">
        <v>46</v>
      </c>
      <c r="B68" s="143">
        <v>2015</v>
      </c>
      <c r="C68" s="143">
        <v>2016</v>
      </c>
      <c r="D68" s="143">
        <v>2017</v>
      </c>
      <c r="E68" s="143">
        <v>2018</v>
      </c>
      <c r="F68" s="143">
        <v>2019</v>
      </c>
      <c r="G68" s="3" t="s">
        <v>592</v>
      </c>
      <c r="H68" s="3" t="s">
        <v>593</v>
      </c>
      <c r="I68" s="166" t="s">
        <v>594</v>
      </c>
      <c r="J68" s="3" t="s">
        <v>595</v>
      </c>
    </row>
    <row r="69" spans="1:10" ht="15" customHeight="1">
      <c r="A69" s="4" t="s">
        <v>17</v>
      </c>
      <c r="B69" s="144">
        <v>80625841</v>
      </c>
      <c r="C69" s="144">
        <v>92025375.000000134</v>
      </c>
      <c r="D69" s="144">
        <v>93914068.999999806</v>
      </c>
      <c r="E69" s="144">
        <v>75267052.999999866</v>
      </c>
      <c r="F69" s="144">
        <v>61673967</v>
      </c>
      <c r="G69" s="145">
        <f>F69/B69*100-100</f>
        <v>-23.505955119277459</v>
      </c>
      <c r="H69" s="146">
        <f>F69/C69*100-100</f>
        <v>-32.981564052306325</v>
      </c>
      <c r="I69" s="198">
        <f>F69/D69*100-100</f>
        <v>-34.329363367271284</v>
      </c>
      <c r="J69" s="198">
        <f>F69/E69*100-100</f>
        <v>-18.059808984416975</v>
      </c>
    </row>
    <row r="70" spans="1:10" ht="15" customHeight="1">
      <c r="A70" s="4" t="s">
        <v>18</v>
      </c>
      <c r="B70" s="144">
        <v>156965</v>
      </c>
      <c r="C70" s="144">
        <v>463721</v>
      </c>
      <c r="D70" s="144">
        <v>289278</v>
      </c>
      <c r="E70" s="144">
        <v>831957.00000000047</v>
      </c>
      <c r="F70" s="144">
        <v>1970395.0000000005</v>
      </c>
      <c r="G70" s="145">
        <f t="shared" ref="G70:G97" si="8">F70/B70*100-100</f>
        <v>1155.3085082661744</v>
      </c>
      <c r="H70" s="146">
        <f t="shared" ref="H70:H97" si="9">F70/C70*100-100</f>
        <v>324.9095900336626</v>
      </c>
      <c r="I70" s="198">
        <f t="shared" ref="I70:I97" si="10">F70/D70*100-100</f>
        <v>581.14236132716644</v>
      </c>
      <c r="J70" s="198">
        <f t="shared" ref="J70:J97" si="11">F70/E70*100-100</f>
        <v>136.83856256994042</v>
      </c>
    </row>
    <row r="71" spans="1:10" ht="15" customHeight="1">
      <c r="A71" s="4" t="s">
        <v>19</v>
      </c>
      <c r="B71" s="144">
        <v>234064</v>
      </c>
      <c r="C71" s="144">
        <v>149082.00000000003</v>
      </c>
      <c r="D71" s="144">
        <v>509647.99999999994</v>
      </c>
      <c r="E71" s="144">
        <v>985870.00000000012</v>
      </c>
      <c r="F71" s="144">
        <v>1075094</v>
      </c>
      <c r="G71" s="145">
        <f t="shared" si="8"/>
        <v>359.31625538314307</v>
      </c>
      <c r="H71" s="146">
        <f t="shared" si="9"/>
        <v>621.14272682148066</v>
      </c>
      <c r="I71" s="198">
        <f t="shared" si="10"/>
        <v>110.94834081562178</v>
      </c>
      <c r="J71" s="198">
        <f t="shared" si="11"/>
        <v>9.0502804629413447</v>
      </c>
    </row>
    <row r="72" spans="1:10" ht="15" customHeight="1">
      <c r="A72" s="4" t="s">
        <v>20</v>
      </c>
      <c r="B72" s="144">
        <v>214491082</v>
      </c>
      <c r="C72" s="144">
        <v>150589022.99999997</v>
      </c>
      <c r="D72" s="144">
        <v>138175843.00000012</v>
      </c>
      <c r="E72" s="144">
        <v>116180025.00000007</v>
      </c>
      <c r="F72" s="144">
        <v>107232528.00000003</v>
      </c>
      <c r="G72" s="145">
        <f t="shared" si="8"/>
        <v>-50.0060669189034</v>
      </c>
      <c r="H72" s="146">
        <f t="shared" si="9"/>
        <v>-28.791271857843142</v>
      </c>
      <c r="I72" s="198">
        <f t="shared" si="10"/>
        <v>-22.39415684259663</v>
      </c>
      <c r="J72" s="198">
        <f t="shared" si="11"/>
        <v>-7.7014073632709596</v>
      </c>
    </row>
    <row r="73" spans="1:10" ht="15" customHeight="1">
      <c r="A73" s="4" t="s">
        <v>21</v>
      </c>
      <c r="B73" s="144">
        <v>2398137</v>
      </c>
      <c r="C73" s="144">
        <v>17741897.999999996</v>
      </c>
      <c r="D73" s="144">
        <v>44257390.000000045</v>
      </c>
      <c r="E73" s="144">
        <v>51559334.000000022</v>
      </c>
      <c r="F73" s="144">
        <v>51792876</v>
      </c>
      <c r="G73" s="145">
        <f t="shared" si="8"/>
        <v>2059.7129771985506</v>
      </c>
      <c r="H73" s="146">
        <f t="shared" si="9"/>
        <v>191.92409966509791</v>
      </c>
      <c r="I73" s="198">
        <f t="shared" si="10"/>
        <v>17.026503370397464</v>
      </c>
      <c r="J73" s="198">
        <f t="shared" si="11"/>
        <v>0.45295775154887963</v>
      </c>
    </row>
    <row r="74" spans="1:10" ht="15" customHeight="1">
      <c r="A74" s="4" t="s">
        <v>22</v>
      </c>
      <c r="B74" s="144">
        <v>3890209</v>
      </c>
      <c r="C74" s="144">
        <v>5008094.9999999972</v>
      </c>
      <c r="D74" s="144">
        <v>4393200.0000000019</v>
      </c>
      <c r="E74" s="144">
        <v>5054625.9999999981</v>
      </c>
      <c r="F74" s="144">
        <v>5169366</v>
      </c>
      <c r="G74" s="145">
        <f t="shared" si="8"/>
        <v>32.881446729468792</v>
      </c>
      <c r="H74" s="146">
        <f t="shared" si="9"/>
        <v>3.2202064856997197</v>
      </c>
      <c r="I74" s="198">
        <f t="shared" si="10"/>
        <v>17.667440590002698</v>
      </c>
      <c r="J74" s="198">
        <f t="shared" si="11"/>
        <v>2.269999798204708</v>
      </c>
    </row>
    <row r="75" spans="1:10" ht="15" customHeight="1">
      <c r="A75" s="4" t="s">
        <v>23</v>
      </c>
      <c r="B75" s="144">
        <v>54382629</v>
      </c>
      <c r="C75" s="144">
        <v>65607846.999999985</v>
      </c>
      <c r="D75" s="144">
        <v>75285891.00000003</v>
      </c>
      <c r="E75" s="144">
        <v>74417881.999999896</v>
      </c>
      <c r="F75" s="144">
        <v>63435765.999999955</v>
      </c>
      <c r="G75" s="145">
        <f t="shared" si="8"/>
        <v>16.647111709145122</v>
      </c>
      <c r="H75" s="146">
        <f t="shared" si="9"/>
        <v>-3.3107030626992326</v>
      </c>
      <c r="I75" s="198">
        <f t="shared" si="10"/>
        <v>-15.740167038735137</v>
      </c>
      <c r="J75" s="198">
        <f t="shared" si="11"/>
        <v>-14.757361678205186</v>
      </c>
    </row>
    <row r="76" spans="1:10" ht="15" customHeight="1">
      <c r="A76" s="4" t="s">
        <v>24</v>
      </c>
      <c r="B76" s="144">
        <v>276783</v>
      </c>
      <c r="C76" s="144">
        <v>287640.00000000006</v>
      </c>
      <c r="D76" s="144">
        <v>691524</v>
      </c>
      <c r="E76" s="144">
        <v>396520.00000000006</v>
      </c>
      <c r="F76" s="144">
        <v>734104</v>
      </c>
      <c r="G76" s="145">
        <f t="shared" si="8"/>
        <v>165.22727190615029</v>
      </c>
      <c r="H76" s="146">
        <f t="shared" si="9"/>
        <v>155.2162425253789</v>
      </c>
      <c r="I76" s="198">
        <f t="shared" si="10"/>
        <v>6.1574146378144547</v>
      </c>
      <c r="J76" s="198">
        <f t="shared" si="11"/>
        <v>85.136689196005221</v>
      </c>
    </row>
    <row r="77" spans="1:10" ht="15" customHeight="1">
      <c r="A77" s="4" t="s">
        <v>25</v>
      </c>
      <c r="B77" s="144">
        <v>8825191</v>
      </c>
      <c r="C77" s="144">
        <v>7141872.0000000009</v>
      </c>
      <c r="D77" s="144">
        <v>4781185.0000000009</v>
      </c>
      <c r="E77" s="144">
        <v>8470312.0000000019</v>
      </c>
      <c r="F77" s="144">
        <v>9903149</v>
      </c>
      <c r="G77" s="145">
        <f t="shared" si="8"/>
        <v>12.214557169357576</v>
      </c>
      <c r="H77" s="146">
        <f t="shared" si="9"/>
        <v>38.663210429982485</v>
      </c>
      <c r="I77" s="198">
        <f t="shared" si="10"/>
        <v>107.12750081831172</v>
      </c>
      <c r="J77" s="198">
        <f t="shared" si="11"/>
        <v>16.915988454734588</v>
      </c>
    </row>
    <row r="78" spans="1:10" ht="15" customHeight="1">
      <c r="A78" s="4" t="s">
        <v>26</v>
      </c>
      <c r="B78" s="144">
        <v>44948480</v>
      </c>
      <c r="C78" s="144">
        <v>39385222.000000022</v>
      </c>
      <c r="D78" s="144">
        <v>28758254.000000007</v>
      </c>
      <c r="E78" s="144">
        <v>24367461.999999981</v>
      </c>
      <c r="F78" s="144">
        <v>13904471</v>
      </c>
      <c r="G78" s="145">
        <f t="shared" si="8"/>
        <v>-69.065759287077114</v>
      </c>
      <c r="H78" s="146">
        <f t="shared" si="9"/>
        <v>-64.696222862473661</v>
      </c>
      <c r="I78" s="198">
        <f t="shared" si="10"/>
        <v>-51.650503538914435</v>
      </c>
      <c r="J78" s="198">
        <f t="shared" si="11"/>
        <v>-42.938370028031599</v>
      </c>
    </row>
    <row r="79" spans="1:10" ht="15" customHeight="1">
      <c r="A79" s="4" t="s">
        <v>27</v>
      </c>
      <c r="B79" s="144">
        <v>3081762</v>
      </c>
      <c r="C79" s="144">
        <v>1047250.0000000001</v>
      </c>
      <c r="D79" s="144">
        <v>1017382.9999999998</v>
      </c>
      <c r="E79" s="144">
        <v>1109730.0000000005</v>
      </c>
      <c r="F79" s="144">
        <v>3321860</v>
      </c>
      <c r="G79" s="145">
        <f t="shared" si="8"/>
        <v>7.7909325898625355</v>
      </c>
      <c r="H79" s="146">
        <f t="shared" si="9"/>
        <v>217.19837670088327</v>
      </c>
      <c r="I79" s="198">
        <f t="shared" si="10"/>
        <v>226.51027194281806</v>
      </c>
      <c r="J79" s="198">
        <f t="shared" si="11"/>
        <v>199.33947897236249</v>
      </c>
    </row>
    <row r="80" spans="1:10" ht="15" customHeight="1">
      <c r="A80" s="4" t="s">
        <v>28</v>
      </c>
      <c r="B80" s="144">
        <v>86558678</v>
      </c>
      <c r="C80" s="144">
        <v>69153835.999999985</v>
      </c>
      <c r="D80" s="144">
        <v>45100825.999999955</v>
      </c>
      <c r="E80" s="144">
        <v>29392117.000000015</v>
      </c>
      <c r="F80" s="144">
        <v>26127100.999999993</v>
      </c>
      <c r="G80" s="145">
        <f t="shared" si="8"/>
        <v>-69.815734708887305</v>
      </c>
      <c r="H80" s="146">
        <f t="shared" si="9"/>
        <v>-62.218869536029793</v>
      </c>
      <c r="I80" s="198">
        <f t="shared" si="10"/>
        <v>-42.069573182539898</v>
      </c>
      <c r="J80" s="198">
        <f t="shared" si="11"/>
        <v>-11.108475105757165</v>
      </c>
    </row>
    <row r="81" spans="1:10" ht="15" customHeight="1">
      <c r="A81" s="4" t="s">
        <v>29</v>
      </c>
      <c r="B81" s="144">
        <v>20700782</v>
      </c>
      <c r="C81" s="144">
        <v>19857714.999999989</v>
      </c>
      <c r="D81" s="144">
        <v>19960066.999999993</v>
      </c>
      <c r="E81" s="144">
        <v>28275807.999999989</v>
      </c>
      <c r="F81" s="144">
        <v>27103889</v>
      </c>
      <c r="G81" s="145">
        <f t="shared" si="8"/>
        <v>30.931715526495566</v>
      </c>
      <c r="H81" s="146">
        <f t="shared" si="9"/>
        <v>36.490472342865303</v>
      </c>
      <c r="I81" s="198">
        <f t="shared" si="10"/>
        <v>35.790571244074556</v>
      </c>
      <c r="J81" s="198">
        <f t="shared" si="11"/>
        <v>-4.1445995106487885</v>
      </c>
    </row>
    <row r="82" spans="1:10" ht="15" customHeight="1">
      <c r="A82" s="4" t="s">
        <v>30</v>
      </c>
      <c r="B82" s="144">
        <v>1422236</v>
      </c>
      <c r="C82" s="144">
        <v>1774084.0000000014</v>
      </c>
      <c r="D82" s="144">
        <v>1618545.9999999998</v>
      </c>
      <c r="E82" s="144">
        <v>2335063.9999999995</v>
      </c>
      <c r="F82" s="144">
        <v>2024779</v>
      </c>
      <c r="G82" s="145">
        <f t="shared" si="8"/>
        <v>42.365894267899279</v>
      </c>
      <c r="H82" s="146">
        <f t="shared" si="9"/>
        <v>14.130954340380626</v>
      </c>
      <c r="I82" s="198">
        <f t="shared" si="10"/>
        <v>25.098637913287618</v>
      </c>
      <c r="J82" s="198">
        <f t="shared" si="11"/>
        <v>-13.288072618138074</v>
      </c>
    </row>
    <row r="83" spans="1:10" ht="15" customHeight="1">
      <c r="A83" s="4" t="s">
        <v>31</v>
      </c>
      <c r="B83" s="144">
        <v>26862508</v>
      </c>
      <c r="C83" s="144">
        <v>27095512.000000004</v>
      </c>
      <c r="D83" s="144">
        <v>27905073.000000011</v>
      </c>
      <c r="E83" s="144">
        <v>28763081.000000004</v>
      </c>
      <c r="F83" s="144">
        <v>27850121.000000007</v>
      </c>
      <c r="G83" s="145">
        <f t="shared" si="8"/>
        <v>3.6765479976776874</v>
      </c>
      <c r="H83" s="146">
        <f t="shared" si="9"/>
        <v>2.784996275397944</v>
      </c>
      <c r="I83" s="198">
        <f t="shared" si="10"/>
        <v>-0.19692476704864248</v>
      </c>
      <c r="J83" s="198">
        <f t="shared" si="11"/>
        <v>-3.1740688697431239</v>
      </c>
    </row>
    <row r="84" spans="1:10" ht="15" customHeight="1">
      <c r="A84" s="4" t="s">
        <v>32</v>
      </c>
      <c r="B84" s="144">
        <v>221294042</v>
      </c>
      <c r="C84" s="144">
        <v>218231320.99999985</v>
      </c>
      <c r="D84" s="144">
        <v>274653187.00000066</v>
      </c>
      <c r="E84" s="144">
        <v>287713991.99999952</v>
      </c>
      <c r="F84" s="144">
        <v>517067301</v>
      </c>
      <c r="G84" s="145">
        <f t="shared" si="8"/>
        <v>133.65622333383925</v>
      </c>
      <c r="H84" s="146">
        <f t="shared" si="9"/>
        <v>136.93542184075417</v>
      </c>
      <c r="I84" s="198">
        <f t="shared" si="10"/>
        <v>88.261897357848142</v>
      </c>
      <c r="J84" s="198">
        <f t="shared" si="11"/>
        <v>79.715729987855752</v>
      </c>
    </row>
    <row r="85" spans="1:10" ht="15" customHeight="1">
      <c r="A85" s="4" t="s">
        <v>33</v>
      </c>
      <c r="B85" s="144">
        <v>119945349</v>
      </c>
      <c r="C85" s="144">
        <v>109087482.00000007</v>
      </c>
      <c r="D85" s="144">
        <v>125555869.00000006</v>
      </c>
      <c r="E85" s="144">
        <v>133572570.99999987</v>
      </c>
      <c r="F85" s="144">
        <v>140529772.99999991</v>
      </c>
      <c r="G85" s="145">
        <f t="shared" si="8"/>
        <v>17.161502443917115</v>
      </c>
      <c r="H85" s="146">
        <f t="shared" si="9"/>
        <v>28.823005558052785</v>
      </c>
      <c r="I85" s="198">
        <f t="shared" si="10"/>
        <v>11.926088457083466</v>
      </c>
      <c r="J85" s="198">
        <f t="shared" si="11"/>
        <v>5.208555879335492</v>
      </c>
    </row>
    <row r="86" spans="1:10" ht="15" customHeight="1">
      <c r="A86" s="4" t="s">
        <v>34</v>
      </c>
      <c r="B86" s="144">
        <v>11359408</v>
      </c>
      <c r="C86" s="144">
        <v>13023568.999999998</v>
      </c>
      <c r="D86" s="144">
        <v>10689269.999999994</v>
      </c>
      <c r="E86" s="144">
        <v>8136161.0000000047</v>
      </c>
      <c r="F86" s="144">
        <v>5924438</v>
      </c>
      <c r="G86" s="145">
        <f t="shared" si="8"/>
        <v>-47.84553913372951</v>
      </c>
      <c r="H86" s="146">
        <f t="shared" si="9"/>
        <v>-54.509873599164713</v>
      </c>
      <c r="I86" s="198">
        <f t="shared" si="10"/>
        <v>-44.575841006916249</v>
      </c>
      <c r="J86" s="198">
        <f t="shared" si="11"/>
        <v>-27.183864724407542</v>
      </c>
    </row>
    <row r="87" spans="1:10" ht="15" customHeight="1">
      <c r="A87" s="4" t="s">
        <v>35</v>
      </c>
      <c r="B87" s="144">
        <v>538608</v>
      </c>
      <c r="C87" s="144">
        <v>135119.99999999997</v>
      </c>
      <c r="D87" s="144">
        <v>286051.00000000006</v>
      </c>
      <c r="E87" s="144">
        <v>390732.99999999994</v>
      </c>
      <c r="F87" s="144">
        <v>445041</v>
      </c>
      <c r="G87" s="145">
        <f t="shared" si="8"/>
        <v>-17.372003386507444</v>
      </c>
      <c r="H87" s="146">
        <f t="shared" si="9"/>
        <v>229.36722912966258</v>
      </c>
      <c r="I87" s="198">
        <f t="shared" si="10"/>
        <v>55.58099779409963</v>
      </c>
      <c r="J87" s="198">
        <f t="shared" si="11"/>
        <v>13.899005203041483</v>
      </c>
    </row>
    <row r="88" spans="1:10" ht="15" customHeight="1">
      <c r="A88" s="4" t="s">
        <v>36</v>
      </c>
      <c r="B88" s="144">
        <v>105632715</v>
      </c>
      <c r="C88" s="144">
        <v>75048760.99999997</v>
      </c>
      <c r="D88" s="144">
        <v>74474889.000000045</v>
      </c>
      <c r="E88" s="144">
        <v>68924737.00000003</v>
      </c>
      <c r="F88" s="144">
        <v>68657249</v>
      </c>
      <c r="G88" s="145">
        <f t="shared" si="8"/>
        <v>-35.003801615815718</v>
      </c>
      <c r="H88" s="146">
        <f t="shared" si="9"/>
        <v>-8.5164790395406698</v>
      </c>
      <c r="I88" s="198">
        <f t="shared" si="10"/>
        <v>-7.811545714421996</v>
      </c>
      <c r="J88" s="198">
        <f t="shared" si="11"/>
        <v>-0.38808708113029411</v>
      </c>
    </row>
    <row r="89" spans="1:10" ht="15" customHeight="1">
      <c r="A89" s="4" t="s">
        <v>37</v>
      </c>
      <c r="B89" s="144">
        <v>61087145</v>
      </c>
      <c r="C89" s="144">
        <v>56165477.000000015</v>
      </c>
      <c r="D89" s="144">
        <v>61442030</v>
      </c>
      <c r="E89" s="144">
        <v>67417487.999999985</v>
      </c>
      <c r="F89" s="144">
        <v>67885508.99999997</v>
      </c>
      <c r="G89" s="145">
        <f t="shared" si="8"/>
        <v>11.128960111002044</v>
      </c>
      <c r="H89" s="146">
        <f t="shared" si="9"/>
        <v>20.866967799454386</v>
      </c>
      <c r="I89" s="198">
        <f t="shared" si="10"/>
        <v>10.487086771058785</v>
      </c>
      <c r="J89" s="198">
        <f t="shared" si="11"/>
        <v>0.69421305047731607</v>
      </c>
    </row>
    <row r="90" spans="1:10" ht="15" customHeight="1">
      <c r="A90" s="4" t="s">
        <v>38</v>
      </c>
      <c r="B90" s="144">
        <v>13242088</v>
      </c>
      <c r="C90" s="144">
        <v>16197121.000000011</v>
      </c>
      <c r="D90" s="144">
        <v>19372556.000000007</v>
      </c>
      <c r="E90" s="144">
        <v>20570616.000000007</v>
      </c>
      <c r="F90" s="144">
        <v>19048103</v>
      </c>
      <c r="G90" s="145">
        <f t="shared" si="8"/>
        <v>43.845162484949498</v>
      </c>
      <c r="H90" s="146">
        <f t="shared" si="9"/>
        <v>17.601782440224952</v>
      </c>
      <c r="I90" s="198">
        <f t="shared" si="10"/>
        <v>-1.6748073924783569</v>
      </c>
      <c r="J90" s="198">
        <f t="shared" si="11"/>
        <v>-7.4013972163011914</v>
      </c>
    </row>
    <row r="91" spans="1:10" ht="15" customHeight="1">
      <c r="A91" s="4" t="s">
        <v>39</v>
      </c>
      <c r="B91" s="144">
        <v>6926536</v>
      </c>
      <c r="C91" s="144">
        <v>5188132.0000000028</v>
      </c>
      <c r="D91" s="144">
        <v>5937246.9999999953</v>
      </c>
      <c r="E91" s="144">
        <v>6137620.0000000084</v>
      </c>
      <c r="F91" s="144">
        <v>5165095</v>
      </c>
      <c r="G91" s="145">
        <f t="shared" si="8"/>
        <v>-25.430330543290324</v>
      </c>
      <c r="H91" s="146">
        <f t="shared" si="9"/>
        <v>-0.44403264990179991</v>
      </c>
      <c r="I91" s="198">
        <f t="shared" si="10"/>
        <v>-13.005219422402263</v>
      </c>
      <c r="J91" s="198">
        <f t="shared" si="11"/>
        <v>-15.845311374767533</v>
      </c>
    </row>
    <row r="92" spans="1:10" ht="15" customHeight="1">
      <c r="A92" s="4" t="s">
        <v>40</v>
      </c>
      <c r="B92" s="144">
        <v>23779896</v>
      </c>
      <c r="C92" s="144">
        <v>25870408.000000011</v>
      </c>
      <c r="D92" s="144">
        <v>29925565.999999985</v>
      </c>
      <c r="E92" s="144">
        <v>39641018.999999993</v>
      </c>
      <c r="F92" s="144">
        <v>45209210</v>
      </c>
      <c r="G92" s="145">
        <f t="shared" si="8"/>
        <v>90.11525534005699</v>
      </c>
      <c r="H92" s="146">
        <f t="shared" si="9"/>
        <v>74.752597639743385</v>
      </c>
      <c r="I92" s="198">
        <f t="shared" si="10"/>
        <v>51.072196930210197</v>
      </c>
      <c r="J92" s="198">
        <f t="shared" si="11"/>
        <v>14.046538511030732</v>
      </c>
    </row>
    <row r="93" spans="1:10" ht="15" customHeight="1">
      <c r="A93" s="4" t="s">
        <v>41</v>
      </c>
      <c r="B93" s="144">
        <v>243507267</v>
      </c>
      <c r="C93" s="144">
        <v>270854040.00000054</v>
      </c>
      <c r="D93" s="144">
        <v>292563248.0000003</v>
      </c>
      <c r="E93" s="144">
        <v>272602824.99999958</v>
      </c>
      <c r="F93" s="144">
        <v>253671853.99999994</v>
      </c>
      <c r="G93" s="145">
        <f t="shared" si="8"/>
        <v>4.1742438019313681</v>
      </c>
      <c r="H93" s="146">
        <f t="shared" si="9"/>
        <v>-6.3437067433074219</v>
      </c>
      <c r="I93" s="198">
        <f t="shared" si="10"/>
        <v>-13.293328627524787</v>
      </c>
      <c r="J93" s="198">
        <f t="shared" si="11"/>
        <v>-6.9445248779060478</v>
      </c>
    </row>
    <row r="94" spans="1:10" ht="15" customHeight="1">
      <c r="A94" s="4" t="s">
        <v>42</v>
      </c>
      <c r="B94" s="144">
        <v>55286296</v>
      </c>
      <c r="C94" s="144">
        <v>47380280.000000037</v>
      </c>
      <c r="D94" s="144">
        <v>59690634.000000045</v>
      </c>
      <c r="E94" s="144">
        <v>70450291.00000003</v>
      </c>
      <c r="F94" s="144">
        <v>80251533</v>
      </c>
      <c r="G94" s="145">
        <f t="shared" si="8"/>
        <v>45.156284298734732</v>
      </c>
      <c r="H94" s="146">
        <f t="shared" si="9"/>
        <v>69.377498402288751</v>
      </c>
      <c r="I94" s="198">
        <f t="shared" si="10"/>
        <v>34.44577083902297</v>
      </c>
      <c r="J94" s="198">
        <f t="shared" si="11"/>
        <v>13.912280362333718</v>
      </c>
    </row>
    <row r="95" spans="1:10" ht="15" customHeight="1">
      <c r="A95" s="4" t="s">
        <v>43</v>
      </c>
      <c r="B95" s="144">
        <v>10710487</v>
      </c>
      <c r="C95" s="144">
        <v>14698547.999999996</v>
      </c>
      <c r="D95" s="144">
        <v>11668831.999999994</v>
      </c>
      <c r="E95" s="144">
        <v>10059197.999999985</v>
      </c>
      <c r="F95" s="144">
        <v>9476315</v>
      </c>
      <c r="G95" s="145">
        <f t="shared" si="8"/>
        <v>-11.52302411645708</v>
      </c>
      <c r="H95" s="146">
        <f t="shared" si="9"/>
        <v>-35.528903943437115</v>
      </c>
      <c r="I95" s="198">
        <f t="shared" si="10"/>
        <v>-18.789515523061738</v>
      </c>
      <c r="J95" s="198">
        <f t="shared" si="11"/>
        <v>-5.7945275557751899</v>
      </c>
    </row>
    <row r="96" spans="1:10" ht="15" customHeight="1">
      <c r="A96" s="4" t="s">
        <v>5</v>
      </c>
      <c r="B96" s="144">
        <v>12866834</v>
      </c>
      <c r="C96" s="144">
        <v>7469206.0000000047</v>
      </c>
      <c r="D96" s="144">
        <v>15687217.999999998</v>
      </c>
      <c r="E96" s="144">
        <v>25558366</v>
      </c>
      <c r="F96" s="144">
        <v>32240091.999999993</v>
      </c>
      <c r="G96" s="145">
        <f t="shared" si="8"/>
        <v>150.56740453789948</v>
      </c>
      <c r="H96" s="146">
        <f t="shared" si="9"/>
        <v>331.64015023819093</v>
      </c>
      <c r="I96" s="198">
        <f t="shared" si="10"/>
        <v>105.51822509255624</v>
      </c>
      <c r="J96" s="198">
        <f t="shared" si="11"/>
        <v>26.143009298794738</v>
      </c>
    </row>
    <row r="97" spans="1:10" ht="15" customHeight="1">
      <c r="A97" s="8" t="s">
        <v>6</v>
      </c>
      <c r="B97" s="82">
        <f>SUM(B69:B96)</f>
        <v>1435032018</v>
      </c>
      <c r="C97" s="82">
        <f>SUM(C69:C96)</f>
        <v>1356677637.0000007</v>
      </c>
      <c r="D97" s="82">
        <f>SUM(D69:D96)</f>
        <v>1468604774.000001</v>
      </c>
      <c r="E97" s="82">
        <f>SUM(E69:E96)</f>
        <v>1458582457.9999988</v>
      </c>
      <c r="F97" s="82">
        <f>SUM(F69:F96)</f>
        <v>1648890979</v>
      </c>
      <c r="G97" s="192">
        <f t="shared" si="8"/>
        <v>14.902730971679262</v>
      </c>
      <c r="H97" s="193">
        <f t="shared" si="9"/>
        <v>21.538892809213394</v>
      </c>
      <c r="I97" s="202">
        <f t="shared" si="10"/>
        <v>12.276019266160915</v>
      </c>
      <c r="J97" s="202">
        <f t="shared" si="11"/>
        <v>13.047498271777599</v>
      </c>
    </row>
    <row r="99" spans="1:10" ht="15" customHeight="1">
      <c r="A99" s="31" t="s">
        <v>10</v>
      </c>
      <c r="B99" s="142"/>
      <c r="C99" s="142"/>
      <c r="D99" s="142"/>
      <c r="E99" s="142"/>
      <c r="F99" s="142"/>
      <c r="G99" s="142"/>
      <c r="H99" s="142"/>
    </row>
    <row r="100" spans="1:10" ht="15" customHeight="1">
      <c r="A100" s="153" t="s">
        <v>46</v>
      </c>
      <c r="B100" s="143">
        <v>2015</v>
      </c>
      <c r="C100" s="143">
        <v>2016</v>
      </c>
      <c r="D100" s="143">
        <v>2017</v>
      </c>
      <c r="E100" s="143">
        <v>2018</v>
      </c>
      <c r="F100" s="143">
        <v>2019</v>
      </c>
      <c r="G100" s="3" t="s">
        <v>592</v>
      </c>
      <c r="H100" s="3" t="s">
        <v>593</v>
      </c>
      <c r="I100" s="166" t="s">
        <v>594</v>
      </c>
      <c r="J100" s="3" t="s">
        <v>595</v>
      </c>
    </row>
    <row r="101" spans="1:10" ht="15" customHeight="1">
      <c r="A101" s="4" t="s">
        <v>17</v>
      </c>
      <c r="B101" s="144">
        <v>23709140</v>
      </c>
      <c r="C101" s="144">
        <v>27936921.999999993</v>
      </c>
      <c r="D101" s="144">
        <v>30228643.999999985</v>
      </c>
      <c r="E101" s="144">
        <v>33091313.000000007</v>
      </c>
      <c r="F101" s="144">
        <v>34792804.000000015</v>
      </c>
      <c r="G101" s="145">
        <f>F101/B101*100-100</f>
        <v>46.748486026907813</v>
      </c>
      <c r="H101" s="146">
        <f>F101/C101*100-100</f>
        <v>24.54057751959941</v>
      </c>
      <c r="I101" s="198">
        <f>F101/D101*100-100</f>
        <v>15.098791728798801</v>
      </c>
      <c r="J101" s="198">
        <f>F101/E101*100-100</f>
        <v>5.1418056454876933</v>
      </c>
    </row>
    <row r="102" spans="1:10" ht="15" customHeight="1">
      <c r="A102" s="4" t="s">
        <v>18</v>
      </c>
      <c r="B102" s="144">
        <v>10490797</v>
      </c>
      <c r="C102" s="144">
        <v>8663928.9999999981</v>
      </c>
      <c r="D102" s="144">
        <v>8309651.9999999981</v>
      </c>
      <c r="E102" s="144">
        <v>5310513.9999999991</v>
      </c>
      <c r="F102" s="144">
        <v>5308054</v>
      </c>
      <c r="G102" s="145">
        <f t="shared" ref="G102:G129" si="12">F102/B102*100-100</f>
        <v>-49.402757483535332</v>
      </c>
      <c r="H102" s="146">
        <f t="shared" ref="H102:H129" si="13">F102/C102*100-100</f>
        <v>-38.733870049027395</v>
      </c>
      <c r="I102" s="198">
        <f t="shared" ref="I102:I129" si="14">F102/D102*100-100</f>
        <v>-36.121825559000534</v>
      </c>
      <c r="J102" s="198">
        <f t="shared" ref="J102:J129" si="15">F102/E102*100-100</f>
        <v>-4.6323199599868303E-2</v>
      </c>
    </row>
    <row r="103" spans="1:10" ht="15" customHeight="1">
      <c r="A103" s="4" t="s">
        <v>19</v>
      </c>
      <c r="B103" s="144">
        <v>202038</v>
      </c>
      <c r="C103" s="144">
        <v>193803.00000000003</v>
      </c>
      <c r="D103" s="144">
        <v>217509.00000000006</v>
      </c>
      <c r="E103" s="144">
        <v>237216.00000000006</v>
      </c>
      <c r="F103" s="144">
        <v>185430.00000000003</v>
      </c>
      <c r="G103" s="145">
        <f t="shared" si="12"/>
        <v>-8.2202357972262519</v>
      </c>
      <c r="H103" s="146">
        <f t="shared" si="13"/>
        <v>-4.3203665577932213</v>
      </c>
      <c r="I103" s="198">
        <f t="shared" si="14"/>
        <v>-14.748355240472819</v>
      </c>
      <c r="J103" s="198">
        <f t="shared" si="15"/>
        <v>-21.830736543909353</v>
      </c>
    </row>
    <row r="104" spans="1:10" ht="15" customHeight="1">
      <c r="A104" s="4" t="s">
        <v>20</v>
      </c>
      <c r="B104" s="144">
        <v>507243402</v>
      </c>
      <c r="C104" s="144">
        <v>445794313.00000107</v>
      </c>
      <c r="D104" s="144">
        <v>474758513.99999982</v>
      </c>
      <c r="E104" s="144">
        <v>492311359.00000066</v>
      </c>
      <c r="F104" s="144">
        <v>520119383.00000012</v>
      </c>
      <c r="G104" s="145">
        <f t="shared" si="12"/>
        <v>2.5384225697626874</v>
      </c>
      <c r="H104" s="146">
        <f t="shared" si="13"/>
        <v>16.672502953172241</v>
      </c>
      <c r="I104" s="198">
        <f t="shared" si="14"/>
        <v>9.5545140660711354</v>
      </c>
      <c r="J104" s="198">
        <f t="shared" si="15"/>
        <v>5.6484628054254102</v>
      </c>
    </row>
    <row r="105" spans="1:10" ht="15" customHeight="1">
      <c r="A105" s="4" t="s">
        <v>21</v>
      </c>
      <c r="B105" s="144">
        <v>579343530</v>
      </c>
      <c r="C105" s="144">
        <v>648909746.00000215</v>
      </c>
      <c r="D105" s="144">
        <v>694092146.00000143</v>
      </c>
      <c r="E105" s="144">
        <v>749460967.99999857</v>
      </c>
      <c r="F105" s="144">
        <v>747930236.9999994</v>
      </c>
      <c r="G105" s="145">
        <f t="shared" si="12"/>
        <v>29.099609863598459</v>
      </c>
      <c r="H105" s="146">
        <f t="shared" si="13"/>
        <v>15.25951669093854</v>
      </c>
      <c r="I105" s="198">
        <f t="shared" si="14"/>
        <v>7.7566201130876635</v>
      </c>
      <c r="J105" s="198">
        <f t="shared" si="15"/>
        <v>-0.20424425892173304</v>
      </c>
    </row>
    <row r="106" spans="1:10" ht="15" customHeight="1">
      <c r="A106" s="4" t="s">
        <v>22</v>
      </c>
      <c r="B106" s="144">
        <v>253889309</v>
      </c>
      <c r="C106" s="144">
        <v>249181429.00000057</v>
      </c>
      <c r="D106" s="144">
        <v>250404954.99999973</v>
      </c>
      <c r="E106" s="144">
        <v>255575620.99999928</v>
      </c>
      <c r="F106" s="144">
        <v>234988533.99999994</v>
      </c>
      <c r="G106" s="145">
        <f t="shared" si="12"/>
        <v>-7.4444942461126118</v>
      </c>
      <c r="H106" s="146">
        <f t="shared" si="13"/>
        <v>-5.6958076919932097</v>
      </c>
      <c r="I106" s="198">
        <f t="shared" si="14"/>
        <v>-6.1565958229539746</v>
      </c>
      <c r="J106" s="198">
        <f t="shared" si="15"/>
        <v>-8.055184183627361</v>
      </c>
    </row>
    <row r="107" spans="1:10" ht="15" customHeight="1">
      <c r="A107" s="4" t="s">
        <v>23</v>
      </c>
      <c r="B107" s="144">
        <v>847234978</v>
      </c>
      <c r="C107" s="144">
        <v>815609784.00000215</v>
      </c>
      <c r="D107" s="144">
        <v>803662486.99999917</v>
      </c>
      <c r="E107" s="144">
        <v>792154250.00000262</v>
      </c>
      <c r="F107" s="144">
        <v>757513828.99999964</v>
      </c>
      <c r="G107" s="145">
        <f t="shared" si="12"/>
        <v>-10.589877817816003</v>
      </c>
      <c r="H107" s="146">
        <f t="shared" si="13"/>
        <v>-7.1230085930409075</v>
      </c>
      <c r="I107" s="198">
        <f t="shared" si="14"/>
        <v>-5.7422934063114468</v>
      </c>
      <c r="J107" s="198">
        <f t="shared" si="15"/>
        <v>-4.372938856290034</v>
      </c>
    </row>
    <row r="108" spans="1:10" ht="15" customHeight="1">
      <c r="A108" s="4" t="s">
        <v>24</v>
      </c>
      <c r="B108" s="144">
        <v>182965134</v>
      </c>
      <c r="C108" s="144">
        <v>178107701.99999988</v>
      </c>
      <c r="D108" s="144">
        <v>178784913.99999958</v>
      </c>
      <c r="E108" s="144">
        <v>189279549.00000006</v>
      </c>
      <c r="F108" s="144">
        <v>170478132.99999997</v>
      </c>
      <c r="G108" s="145">
        <f t="shared" si="12"/>
        <v>-6.8247981060697782</v>
      </c>
      <c r="H108" s="146">
        <f t="shared" si="13"/>
        <v>-4.2836828022181237</v>
      </c>
      <c r="I108" s="198">
        <f t="shared" si="14"/>
        <v>-4.6462426913713983</v>
      </c>
      <c r="J108" s="198">
        <f t="shared" si="15"/>
        <v>-9.9331470828895903</v>
      </c>
    </row>
    <row r="109" spans="1:10" ht="15" customHeight="1">
      <c r="A109" s="4" t="s">
        <v>25</v>
      </c>
      <c r="B109" s="144">
        <v>99538756</v>
      </c>
      <c r="C109" s="144">
        <v>106509189.99999999</v>
      </c>
      <c r="D109" s="144">
        <v>100704655.99999988</v>
      </c>
      <c r="E109" s="144">
        <v>98765148.000000387</v>
      </c>
      <c r="F109" s="144">
        <v>97945980</v>
      </c>
      <c r="G109" s="145">
        <f t="shared" si="12"/>
        <v>-1.6001566264300209</v>
      </c>
      <c r="H109" s="146">
        <f t="shared" si="13"/>
        <v>-8.0398790001125633</v>
      </c>
      <c r="I109" s="198">
        <f t="shared" si="14"/>
        <v>-2.7393728448860202</v>
      </c>
      <c r="J109" s="198">
        <f t="shared" si="15"/>
        <v>-0.82940998579820757</v>
      </c>
    </row>
    <row r="110" spans="1:10" ht="15" customHeight="1">
      <c r="A110" s="4" t="s">
        <v>26</v>
      </c>
      <c r="B110" s="144">
        <v>949117907</v>
      </c>
      <c r="C110" s="144">
        <v>1006098038.999998</v>
      </c>
      <c r="D110" s="144">
        <v>1068583067.9999983</v>
      </c>
      <c r="E110" s="144">
        <v>1084197522.9999993</v>
      </c>
      <c r="F110" s="144">
        <v>1071920749</v>
      </c>
      <c r="G110" s="145">
        <f t="shared" si="12"/>
        <v>12.93862870927795</v>
      </c>
      <c r="H110" s="146">
        <f t="shared" si="13"/>
        <v>6.5423753400241083</v>
      </c>
      <c r="I110" s="198">
        <f t="shared" si="14"/>
        <v>0.31234642396576362</v>
      </c>
      <c r="J110" s="198">
        <f t="shared" si="15"/>
        <v>-1.1323373960520797</v>
      </c>
    </row>
    <row r="111" spans="1:10" ht="15" customHeight="1">
      <c r="A111" s="4" t="s">
        <v>27</v>
      </c>
      <c r="B111" s="144">
        <v>202512059</v>
      </c>
      <c r="C111" s="144">
        <v>154196484.00000006</v>
      </c>
      <c r="D111" s="144">
        <v>194252660.99999997</v>
      </c>
      <c r="E111" s="144">
        <v>188552012.00000003</v>
      </c>
      <c r="F111" s="144">
        <v>200271020.00000006</v>
      </c>
      <c r="G111" s="145">
        <f t="shared" si="12"/>
        <v>-1.1066200260202379</v>
      </c>
      <c r="H111" s="146">
        <f t="shared" si="13"/>
        <v>29.880406352196701</v>
      </c>
      <c r="I111" s="198">
        <f t="shared" si="14"/>
        <v>3.0982118695404068</v>
      </c>
      <c r="J111" s="198">
        <f t="shared" si="15"/>
        <v>6.2152654197081887</v>
      </c>
    </row>
    <row r="112" spans="1:10" ht="15" customHeight="1">
      <c r="A112" s="4" t="s">
        <v>28</v>
      </c>
      <c r="B112" s="144">
        <v>82714640</v>
      </c>
      <c r="C112" s="144">
        <v>96235177.000000119</v>
      </c>
      <c r="D112" s="144">
        <v>122288092.99999996</v>
      </c>
      <c r="E112" s="144">
        <v>134010766.99999991</v>
      </c>
      <c r="F112" s="144">
        <v>135399573</v>
      </c>
      <c r="G112" s="145">
        <f t="shared" si="12"/>
        <v>63.694810253662467</v>
      </c>
      <c r="H112" s="146">
        <f t="shared" si="13"/>
        <v>40.69654903840393</v>
      </c>
      <c r="I112" s="198">
        <f t="shared" si="14"/>
        <v>10.721796111417035</v>
      </c>
      <c r="J112" s="198">
        <f t="shared" si="15"/>
        <v>1.0363391174383025</v>
      </c>
    </row>
    <row r="113" spans="1:10" ht="15" customHeight="1">
      <c r="A113" s="4" t="s">
        <v>29</v>
      </c>
      <c r="B113" s="144">
        <v>1628767618</v>
      </c>
      <c r="C113" s="144">
        <v>1681932248.0000026</v>
      </c>
      <c r="D113" s="144">
        <v>1733166627.0000043</v>
      </c>
      <c r="E113" s="144">
        <v>1783642395.999985</v>
      </c>
      <c r="F113" s="144">
        <v>1794159381.999999</v>
      </c>
      <c r="G113" s="145">
        <f t="shared" si="12"/>
        <v>10.154411358146191</v>
      </c>
      <c r="H113" s="146">
        <f t="shared" si="13"/>
        <v>6.6725121736292579</v>
      </c>
      <c r="I113" s="198">
        <f t="shared" si="14"/>
        <v>3.5191512489234356</v>
      </c>
      <c r="J113" s="198">
        <f t="shared" si="15"/>
        <v>0.58963534526874639</v>
      </c>
    </row>
    <row r="114" spans="1:10" ht="15" customHeight="1">
      <c r="A114" s="4" t="s">
        <v>30</v>
      </c>
      <c r="B114" s="144">
        <v>158934403</v>
      </c>
      <c r="C114" s="144">
        <v>161111410.99999997</v>
      </c>
      <c r="D114" s="144">
        <v>180649993.99999961</v>
      </c>
      <c r="E114" s="144">
        <v>191540026.00000033</v>
      </c>
      <c r="F114" s="144">
        <v>180001272</v>
      </c>
      <c r="G114" s="145">
        <f t="shared" si="12"/>
        <v>13.255071653680915</v>
      </c>
      <c r="H114" s="146">
        <f t="shared" si="13"/>
        <v>11.724719486194573</v>
      </c>
      <c r="I114" s="198">
        <f t="shared" si="14"/>
        <v>-0.35910435734618318</v>
      </c>
      <c r="J114" s="198">
        <f t="shared" si="15"/>
        <v>-6.0241998714150213</v>
      </c>
    </row>
    <row r="115" spans="1:10" ht="15" customHeight="1">
      <c r="A115" s="4" t="s">
        <v>31</v>
      </c>
      <c r="B115" s="144">
        <v>224989928</v>
      </c>
      <c r="C115" s="144">
        <v>232534613.00000006</v>
      </c>
      <c r="D115" s="144">
        <v>229168876.99999946</v>
      </c>
      <c r="E115" s="144">
        <v>243460884.00000098</v>
      </c>
      <c r="F115" s="144">
        <v>247373987.99999955</v>
      </c>
      <c r="G115" s="145">
        <f t="shared" si="12"/>
        <v>9.9489164688294665</v>
      </c>
      <c r="H115" s="146">
        <f t="shared" si="13"/>
        <v>6.3815768364770236</v>
      </c>
      <c r="I115" s="198">
        <f t="shared" si="14"/>
        <v>7.9439718160333399</v>
      </c>
      <c r="J115" s="198">
        <f t="shared" si="15"/>
        <v>1.6072824248837208</v>
      </c>
    </row>
    <row r="116" spans="1:10" ht="15" customHeight="1">
      <c r="A116" s="4" t="s">
        <v>32</v>
      </c>
      <c r="B116" s="144">
        <v>216417651</v>
      </c>
      <c r="C116" s="144">
        <v>229470827.00000027</v>
      </c>
      <c r="D116" s="144">
        <v>250422869.99999949</v>
      </c>
      <c r="E116" s="144">
        <v>242418205.00000036</v>
      </c>
      <c r="F116" s="144">
        <v>245409388.99999994</v>
      </c>
      <c r="G116" s="145">
        <f t="shared" si="12"/>
        <v>13.396198445939106</v>
      </c>
      <c r="H116" s="146">
        <f t="shared" si="13"/>
        <v>6.9457901069052355</v>
      </c>
      <c r="I116" s="198">
        <f t="shared" si="14"/>
        <v>-2.002006046811772</v>
      </c>
      <c r="J116" s="198">
        <f t="shared" si="15"/>
        <v>1.2338941293619285</v>
      </c>
    </row>
    <row r="117" spans="1:10" ht="15" customHeight="1">
      <c r="A117" s="4" t="s">
        <v>33</v>
      </c>
      <c r="B117" s="144">
        <v>470543792</v>
      </c>
      <c r="C117" s="144">
        <v>497618365.00000066</v>
      </c>
      <c r="D117" s="144">
        <v>542425548.99999666</v>
      </c>
      <c r="E117" s="144">
        <v>573007480.00000024</v>
      </c>
      <c r="F117" s="144">
        <v>568575719</v>
      </c>
      <c r="G117" s="145">
        <f t="shared" si="12"/>
        <v>20.833752068712869</v>
      </c>
      <c r="H117" s="146">
        <f t="shared" si="13"/>
        <v>14.259392134773648</v>
      </c>
      <c r="I117" s="198">
        <f t="shared" si="14"/>
        <v>4.820969448842007</v>
      </c>
      <c r="J117" s="198">
        <f t="shared" si="15"/>
        <v>-0.77342114277465157</v>
      </c>
    </row>
    <row r="118" spans="1:10" ht="15" customHeight="1">
      <c r="A118" s="4" t="s">
        <v>34</v>
      </c>
      <c r="B118" s="144">
        <v>70147330</v>
      </c>
      <c r="C118" s="144">
        <v>73869206.999999851</v>
      </c>
      <c r="D118" s="144">
        <v>77650756.999999866</v>
      </c>
      <c r="E118" s="144">
        <v>84442550.999999896</v>
      </c>
      <c r="F118" s="144">
        <v>90801072</v>
      </c>
      <c r="G118" s="145">
        <f t="shared" si="12"/>
        <v>29.443375820576506</v>
      </c>
      <c r="H118" s="146">
        <f t="shared" si="13"/>
        <v>22.921411624197049</v>
      </c>
      <c r="I118" s="198">
        <f t="shared" si="14"/>
        <v>16.935205151960275</v>
      </c>
      <c r="J118" s="198">
        <f t="shared" si="15"/>
        <v>7.529996340352298</v>
      </c>
    </row>
    <row r="119" spans="1:10" ht="15" customHeight="1">
      <c r="A119" s="4" t="s">
        <v>35</v>
      </c>
      <c r="B119" s="144">
        <v>9967621</v>
      </c>
      <c r="C119" s="144">
        <v>9404820.0000000093</v>
      </c>
      <c r="D119" s="144">
        <v>10082748.999999991</v>
      </c>
      <c r="E119" s="144">
        <v>10533749.999999998</v>
      </c>
      <c r="F119" s="144">
        <v>12725606</v>
      </c>
      <c r="G119" s="145">
        <f t="shared" si="12"/>
        <v>27.669440882633879</v>
      </c>
      <c r="H119" s="146">
        <f t="shared" si="13"/>
        <v>35.309405177345099</v>
      </c>
      <c r="I119" s="198">
        <f t="shared" si="14"/>
        <v>26.211671043284056</v>
      </c>
      <c r="J119" s="198">
        <f t="shared" si="15"/>
        <v>20.807936394921114</v>
      </c>
    </row>
    <row r="120" spans="1:10" ht="15" customHeight="1">
      <c r="A120" s="4" t="s">
        <v>36</v>
      </c>
      <c r="B120" s="144">
        <v>204537368</v>
      </c>
      <c r="C120" s="144">
        <v>193272759.00000015</v>
      </c>
      <c r="D120" s="144">
        <v>232064689.00000027</v>
      </c>
      <c r="E120" s="144">
        <v>267388702.99999988</v>
      </c>
      <c r="F120" s="144">
        <v>281303611.99999976</v>
      </c>
      <c r="G120" s="145">
        <f t="shared" si="12"/>
        <v>37.53164751782657</v>
      </c>
      <c r="H120" s="146">
        <f t="shared" si="13"/>
        <v>45.54747055688253</v>
      </c>
      <c r="I120" s="198">
        <f t="shared" si="14"/>
        <v>21.217757519326625</v>
      </c>
      <c r="J120" s="198">
        <f t="shared" si="15"/>
        <v>5.2040003350477804</v>
      </c>
    </row>
    <row r="121" spans="1:10" ht="15" customHeight="1">
      <c r="A121" s="4" t="s">
        <v>37</v>
      </c>
      <c r="B121" s="144">
        <v>720471616</v>
      </c>
      <c r="C121" s="144">
        <v>752841234.00000024</v>
      </c>
      <c r="D121" s="144">
        <v>823862324.00000703</v>
      </c>
      <c r="E121" s="144">
        <v>846256464.00000024</v>
      </c>
      <c r="F121" s="144">
        <v>811519002.99999988</v>
      </c>
      <c r="G121" s="145">
        <f t="shared" si="12"/>
        <v>12.63719277457281</v>
      </c>
      <c r="H121" s="146">
        <f t="shared" si="13"/>
        <v>7.7941757637573374</v>
      </c>
      <c r="I121" s="198">
        <f t="shared" si="14"/>
        <v>-1.4982261769269911</v>
      </c>
      <c r="J121" s="198">
        <f t="shared" si="15"/>
        <v>-4.1048384831008349</v>
      </c>
    </row>
    <row r="122" spans="1:10" ht="15" customHeight="1">
      <c r="A122" s="4" t="s">
        <v>38</v>
      </c>
      <c r="B122" s="144">
        <v>131013424</v>
      </c>
      <c r="C122" s="144">
        <v>136391589.00000009</v>
      </c>
      <c r="D122" s="144">
        <v>175067631.00000009</v>
      </c>
      <c r="E122" s="144">
        <v>209201978</v>
      </c>
      <c r="F122" s="144">
        <v>219906451.00000027</v>
      </c>
      <c r="G122" s="145">
        <f t="shared" si="12"/>
        <v>67.85031967411237</v>
      </c>
      <c r="H122" s="146">
        <f t="shared" si="13"/>
        <v>61.231680496075256</v>
      </c>
      <c r="I122" s="198">
        <f t="shared" si="14"/>
        <v>25.612284660435122</v>
      </c>
      <c r="J122" s="198">
        <f t="shared" si="15"/>
        <v>5.1168125188568894</v>
      </c>
    </row>
    <row r="123" spans="1:10" ht="15" customHeight="1">
      <c r="A123" s="4" t="s">
        <v>39</v>
      </c>
      <c r="B123" s="144">
        <v>1047574780</v>
      </c>
      <c r="C123" s="144">
        <v>1031626938.9999988</v>
      </c>
      <c r="D123" s="144">
        <v>1163621307.9999995</v>
      </c>
      <c r="E123" s="144">
        <v>1154982867.0000007</v>
      </c>
      <c r="F123" s="144">
        <v>1174669798.9999986</v>
      </c>
      <c r="G123" s="145">
        <f t="shared" si="12"/>
        <v>12.132309924452215</v>
      </c>
      <c r="H123" s="146">
        <f t="shared" si="13"/>
        <v>13.865754624308039</v>
      </c>
      <c r="I123" s="198">
        <f t="shared" si="14"/>
        <v>0.94949198025506121</v>
      </c>
      <c r="J123" s="198">
        <f t="shared" si="15"/>
        <v>1.7045215615304699</v>
      </c>
    </row>
    <row r="124" spans="1:10" ht="15" customHeight="1">
      <c r="A124" s="4" t="s">
        <v>40</v>
      </c>
      <c r="B124" s="144">
        <v>457987612</v>
      </c>
      <c r="C124" s="144">
        <v>463213926.00000006</v>
      </c>
      <c r="D124" s="144">
        <v>473128382.99999952</v>
      </c>
      <c r="E124" s="144">
        <v>480731578.99999887</v>
      </c>
      <c r="F124" s="144">
        <v>475177811.99999976</v>
      </c>
      <c r="G124" s="145">
        <f t="shared" si="12"/>
        <v>3.7534202999359252</v>
      </c>
      <c r="H124" s="146">
        <f t="shared" si="13"/>
        <v>2.5827992917466105</v>
      </c>
      <c r="I124" s="198">
        <f t="shared" si="14"/>
        <v>0.43316551566941541</v>
      </c>
      <c r="J124" s="198">
        <f t="shared" si="15"/>
        <v>-1.1552740120696683</v>
      </c>
    </row>
    <row r="125" spans="1:10" ht="15" customHeight="1">
      <c r="A125" s="4" t="s">
        <v>41</v>
      </c>
      <c r="B125" s="144">
        <v>2000233949</v>
      </c>
      <c r="C125" s="144">
        <v>2092822079.0000014</v>
      </c>
      <c r="D125" s="144">
        <v>2161953830.0000167</v>
      </c>
      <c r="E125" s="144">
        <v>2328263201.9999876</v>
      </c>
      <c r="F125" s="144">
        <v>2348379321.0000005</v>
      </c>
      <c r="G125" s="145">
        <f t="shared" si="12"/>
        <v>17.405232631615547</v>
      </c>
      <c r="H125" s="146">
        <f t="shared" si="13"/>
        <v>12.211130824943808</v>
      </c>
      <c r="I125" s="198">
        <f t="shared" si="14"/>
        <v>8.6230098170034637</v>
      </c>
      <c r="J125" s="198">
        <f t="shared" si="15"/>
        <v>0.86399677591147395</v>
      </c>
    </row>
    <row r="126" spans="1:10" ht="15" customHeight="1">
      <c r="A126" s="4" t="s">
        <v>42</v>
      </c>
      <c r="B126" s="144">
        <v>352338999</v>
      </c>
      <c r="C126" s="144">
        <v>388587841.00000006</v>
      </c>
      <c r="D126" s="144">
        <v>432691832.99999785</v>
      </c>
      <c r="E126" s="144">
        <v>471912179.00000107</v>
      </c>
      <c r="F126" s="144">
        <v>476780620.00000024</v>
      </c>
      <c r="G126" s="145">
        <f t="shared" si="12"/>
        <v>35.318719004477913</v>
      </c>
      <c r="H126" s="146">
        <f t="shared" si="13"/>
        <v>22.695712447677991</v>
      </c>
      <c r="I126" s="198">
        <f t="shared" si="14"/>
        <v>10.189419729584444</v>
      </c>
      <c r="J126" s="198">
        <f t="shared" si="15"/>
        <v>1.0316413130755819</v>
      </c>
    </row>
    <row r="127" spans="1:10" ht="15" customHeight="1">
      <c r="A127" s="4" t="s">
        <v>43</v>
      </c>
      <c r="B127" s="144">
        <v>415593939</v>
      </c>
      <c r="C127" s="144">
        <v>417271954.0000006</v>
      </c>
      <c r="D127" s="144">
        <v>452246493.99999869</v>
      </c>
      <c r="E127" s="144">
        <v>464097422.00000048</v>
      </c>
      <c r="F127" s="144">
        <v>476370862.00000048</v>
      </c>
      <c r="G127" s="145">
        <f t="shared" si="12"/>
        <v>14.624111974838129</v>
      </c>
      <c r="H127" s="146">
        <f t="shared" si="13"/>
        <v>14.163163240058026</v>
      </c>
      <c r="I127" s="198">
        <f t="shared" si="14"/>
        <v>5.3343405244843893</v>
      </c>
      <c r="J127" s="198">
        <f t="shared" si="15"/>
        <v>2.6445826712650842</v>
      </c>
    </row>
    <row r="128" spans="1:10" ht="15" customHeight="1">
      <c r="A128" s="4" t="s">
        <v>5</v>
      </c>
      <c r="B128" s="144">
        <v>71012625</v>
      </c>
      <c r="C128" s="144">
        <v>84278158.999999955</v>
      </c>
      <c r="D128" s="144">
        <v>90968948.000000194</v>
      </c>
      <c r="E128" s="144">
        <v>176535875.00000006</v>
      </c>
      <c r="F128" s="144">
        <v>160412053.99999991</v>
      </c>
      <c r="G128" s="145">
        <f t="shared" si="12"/>
        <v>125.89230295317196</v>
      </c>
      <c r="H128" s="146">
        <f t="shared" si="13"/>
        <v>90.336447667301314</v>
      </c>
      <c r="I128" s="198">
        <f t="shared" si="14"/>
        <v>76.337154080312729</v>
      </c>
      <c r="J128" s="198">
        <f t="shared" si="15"/>
        <v>-9.1334529029865195</v>
      </c>
    </row>
    <row r="129" spans="1:10" ht="15" customHeight="1">
      <c r="A129" s="8" t="s">
        <v>6</v>
      </c>
      <c r="B129" s="82">
        <f>SUM(B101:B128)</f>
        <v>11919494345</v>
      </c>
      <c r="C129" s="82">
        <f>SUM(C101:C128)</f>
        <v>12183684489.000008</v>
      </c>
      <c r="D129" s="82">
        <f>SUM(D101:D128)</f>
        <v>12955460162.000015</v>
      </c>
      <c r="E129" s="82">
        <f>SUM(E101:E128)</f>
        <v>13551361800.999975</v>
      </c>
      <c r="F129" s="82">
        <f>SUM(F101:F128)</f>
        <v>13540419687.999996</v>
      </c>
      <c r="G129" s="192">
        <f t="shared" si="12"/>
        <v>13.59894384848586</v>
      </c>
      <c r="H129" s="193">
        <f t="shared" si="13"/>
        <v>11.13567246611575</v>
      </c>
      <c r="I129" s="202">
        <f t="shared" si="14"/>
        <v>4.5151582320150965</v>
      </c>
      <c r="J129" s="202">
        <f t="shared" si="15"/>
        <v>-8.0745486399536048E-2</v>
      </c>
    </row>
    <row r="131" spans="1:10" ht="15" customHeight="1">
      <c r="A131" s="31" t="s">
        <v>11</v>
      </c>
      <c r="B131" s="142"/>
      <c r="C131" s="142"/>
      <c r="D131" s="142"/>
      <c r="E131" s="142"/>
      <c r="F131" s="142"/>
      <c r="G131" s="142"/>
      <c r="H131" s="142"/>
    </row>
    <row r="132" spans="1:10" ht="15" customHeight="1">
      <c r="A132" s="153" t="s">
        <v>46</v>
      </c>
      <c r="B132" s="143">
        <v>2015</v>
      </c>
      <c r="C132" s="143">
        <v>2016</v>
      </c>
      <c r="D132" s="143">
        <v>2017</v>
      </c>
      <c r="E132" s="143">
        <v>2018</v>
      </c>
      <c r="F132" s="143">
        <v>2019</v>
      </c>
      <c r="G132" s="3" t="s">
        <v>592</v>
      </c>
      <c r="H132" s="3" t="s">
        <v>593</v>
      </c>
      <c r="I132" s="166" t="s">
        <v>594</v>
      </c>
      <c r="J132" s="3" t="s">
        <v>595</v>
      </c>
    </row>
    <row r="133" spans="1:10" ht="15" customHeight="1">
      <c r="A133" s="4" t="s">
        <v>17</v>
      </c>
      <c r="B133" s="144">
        <v>73150374</v>
      </c>
      <c r="C133" s="144">
        <v>66556476.999999978</v>
      </c>
      <c r="D133" s="144">
        <v>68766432.999999955</v>
      </c>
      <c r="E133" s="144">
        <v>67736887.99999997</v>
      </c>
      <c r="F133" s="144">
        <v>72319719.99999997</v>
      </c>
      <c r="G133" s="145">
        <f>F133/B133*100-100</f>
        <v>-1.1355430663963944</v>
      </c>
      <c r="H133" s="146">
        <f>F133/C133*100-100</f>
        <v>8.6591767770400452</v>
      </c>
      <c r="I133" s="198">
        <f>F133/D133*100-100</f>
        <v>5.1671823664316321</v>
      </c>
      <c r="J133" s="198">
        <f>F133/E133*100-100</f>
        <v>6.765637063220268</v>
      </c>
    </row>
    <row r="134" spans="1:10" ht="15" customHeight="1">
      <c r="A134" s="4" t="s">
        <v>18</v>
      </c>
      <c r="B134" s="144">
        <v>3601767</v>
      </c>
      <c r="C134" s="144">
        <v>2164872.0000000005</v>
      </c>
      <c r="D134" s="144">
        <v>7943128</v>
      </c>
      <c r="E134" s="144">
        <v>1800250.9999999991</v>
      </c>
      <c r="F134" s="144">
        <v>3108466</v>
      </c>
      <c r="G134" s="145">
        <f t="shared" ref="G134:G161" si="16">F134/B134*100-100</f>
        <v>-13.696083061452896</v>
      </c>
      <c r="H134" s="146">
        <f t="shared" ref="H134:H161" si="17">F134/C134*100-100</f>
        <v>43.586595419960133</v>
      </c>
      <c r="I134" s="198">
        <f t="shared" ref="I134:I161" si="18">F134/D134*100-100</f>
        <v>-60.865971189183909</v>
      </c>
      <c r="J134" s="198">
        <f t="shared" ref="J134:J161" si="19">F134/E134*100-100</f>
        <v>72.668477895582413</v>
      </c>
    </row>
    <row r="135" spans="1:10" ht="15" customHeight="1">
      <c r="A135" s="4" t="s">
        <v>19</v>
      </c>
      <c r="B135" s="144">
        <v>138485384</v>
      </c>
      <c r="C135" s="144">
        <v>143615520.99999991</v>
      </c>
      <c r="D135" s="144">
        <v>178721573.00000006</v>
      </c>
      <c r="E135" s="144">
        <v>229523237</v>
      </c>
      <c r="F135" s="144">
        <v>208105198</v>
      </c>
      <c r="G135" s="145">
        <f t="shared" si="16"/>
        <v>50.27231899071748</v>
      </c>
      <c r="H135" s="146">
        <f t="shared" si="17"/>
        <v>44.9043923323581</v>
      </c>
      <c r="I135" s="198">
        <f t="shared" si="18"/>
        <v>16.441006257257996</v>
      </c>
      <c r="J135" s="198">
        <f t="shared" si="19"/>
        <v>-9.3315340441978805</v>
      </c>
    </row>
    <row r="136" spans="1:10" ht="15" customHeight="1">
      <c r="A136" s="4" t="s">
        <v>20</v>
      </c>
      <c r="B136" s="144">
        <v>196280803</v>
      </c>
      <c r="C136" s="144">
        <v>248227804.00000006</v>
      </c>
      <c r="D136" s="144">
        <v>237453720.99999985</v>
      </c>
      <c r="E136" s="144">
        <v>254183820.00000033</v>
      </c>
      <c r="F136" s="144">
        <v>274314010.99999994</v>
      </c>
      <c r="G136" s="145">
        <f t="shared" si="16"/>
        <v>39.755904198129826</v>
      </c>
      <c r="H136" s="146">
        <f t="shared" si="17"/>
        <v>10.508978679922535</v>
      </c>
      <c r="I136" s="198">
        <f t="shared" si="18"/>
        <v>15.523146929333691</v>
      </c>
      <c r="J136" s="198">
        <f t="shared" si="19"/>
        <v>7.919540669425615</v>
      </c>
    </row>
    <row r="137" spans="1:10" ht="15" customHeight="1">
      <c r="A137" s="4" t="s">
        <v>21</v>
      </c>
      <c r="B137" s="144">
        <v>290239681</v>
      </c>
      <c r="C137" s="144">
        <v>327611543.00000012</v>
      </c>
      <c r="D137" s="144">
        <v>361075526.99999923</v>
      </c>
      <c r="E137" s="144">
        <v>382682438.99999976</v>
      </c>
      <c r="F137" s="144">
        <v>392482130.99999988</v>
      </c>
      <c r="G137" s="145">
        <f t="shared" si="16"/>
        <v>35.226902692192482</v>
      </c>
      <c r="H137" s="146">
        <f t="shared" si="17"/>
        <v>19.801069097250874</v>
      </c>
      <c r="I137" s="198">
        <f t="shared" si="18"/>
        <v>8.6980705286073601</v>
      </c>
      <c r="J137" s="198">
        <f t="shared" si="19"/>
        <v>2.5607895741461419</v>
      </c>
    </row>
    <row r="138" spans="1:10" ht="15" customHeight="1">
      <c r="A138" s="4" t="s">
        <v>22</v>
      </c>
      <c r="B138" s="144">
        <v>89963583</v>
      </c>
      <c r="C138" s="144">
        <v>91648774.999999851</v>
      </c>
      <c r="D138" s="144">
        <v>100694120.00000004</v>
      </c>
      <c r="E138" s="144">
        <v>96687960.000000119</v>
      </c>
      <c r="F138" s="144">
        <v>78333402.99999997</v>
      </c>
      <c r="G138" s="145">
        <f t="shared" si="16"/>
        <v>-12.927653181621309</v>
      </c>
      <c r="H138" s="146">
        <f t="shared" si="17"/>
        <v>-14.528696100957049</v>
      </c>
      <c r="I138" s="198">
        <f t="shared" si="18"/>
        <v>-22.206576709742393</v>
      </c>
      <c r="J138" s="198">
        <f t="shared" si="19"/>
        <v>-18.983291197787324</v>
      </c>
    </row>
    <row r="139" spans="1:10" ht="15" customHeight="1">
      <c r="A139" s="4" t="s">
        <v>23</v>
      </c>
      <c r="B139" s="144">
        <v>143478777</v>
      </c>
      <c r="C139" s="144">
        <v>156816432.99999973</v>
      </c>
      <c r="D139" s="144">
        <v>204095712.00000027</v>
      </c>
      <c r="E139" s="144">
        <v>220827737.99999976</v>
      </c>
      <c r="F139" s="144">
        <v>188496230</v>
      </c>
      <c r="G139" s="145">
        <f t="shared" si="16"/>
        <v>31.375687708851899</v>
      </c>
      <c r="H139" s="146">
        <f t="shared" si="17"/>
        <v>20.201834969680974</v>
      </c>
      <c r="I139" s="198">
        <f t="shared" si="18"/>
        <v>-7.6432188835012198</v>
      </c>
      <c r="J139" s="198">
        <f t="shared" si="19"/>
        <v>-14.641053833554096</v>
      </c>
    </row>
    <row r="140" spans="1:10" ht="15" customHeight="1">
      <c r="A140" s="4" t="s">
        <v>24</v>
      </c>
      <c r="B140" s="144">
        <v>13800129</v>
      </c>
      <c r="C140" s="144">
        <v>15993544.000000002</v>
      </c>
      <c r="D140" s="144">
        <v>30857276.999999985</v>
      </c>
      <c r="E140" s="144">
        <v>26395865.999999985</v>
      </c>
      <c r="F140" s="144">
        <v>21859527</v>
      </c>
      <c r="G140" s="145">
        <f t="shared" si="16"/>
        <v>58.400888861256306</v>
      </c>
      <c r="H140" s="146">
        <f t="shared" si="17"/>
        <v>36.677192997374419</v>
      </c>
      <c r="I140" s="198">
        <f t="shared" si="18"/>
        <v>-29.159248238268049</v>
      </c>
      <c r="J140" s="198">
        <f t="shared" si="19"/>
        <v>-17.185793411741031</v>
      </c>
    </row>
    <row r="141" spans="1:10" ht="15" customHeight="1">
      <c r="A141" s="4" t="s">
        <v>25</v>
      </c>
      <c r="B141" s="144">
        <v>68630587</v>
      </c>
      <c r="C141" s="144">
        <v>64552690.999999806</v>
      </c>
      <c r="D141" s="144">
        <v>61990972.999999978</v>
      </c>
      <c r="E141" s="144">
        <v>65605287.999999948</v>
      </c>
      <c r="F141" s="144">
        <v>63186303.00000003</v>
      </c>
      <c r="G141" s="145">
        <f t="shared" si="16"/>
        <v>-7.9327370462385431</v>
      </c>
      <c r="H141" s="146">
        <f t="shared" si="17"/>
        <v>-2.1167018428399587</v>
      </c>
      <c r="I141" s="198">
        <f t="shared" si="18"/>
        <v>1.9282323573144282</v>
      </c>
      <c r="J141" s="198">
        <f t="shared" si="19"/>
        <v>-3.6871799114728674</v>
      </c>
    </row>
    <row r="142" spans="1:10" ht="15" customHeight="1">
      <c r="A142" s="4" t="s">
        <v>26</v>
      </c>
      <c r="B142" s="144">
        <v>415259108</v>
      </c>
      <c r="C142" s="144">
        <v>436787734.99999976</v>
      </c>
      <c r="D142" s="144">
        <v>478791690.00000006</v>
      </c>
      <c r="E142" s="144">
        <v>540128937.9999994</v>
      </c>
      <c r="F142" s="144">
        <v>571877349</v>
      </c>
      <c r="G142" s="145">
        <f t="shared" si="16"/>
        <v>37.715787079136135</v>
      </c>
      <c r="H142" s="146">
        <f t="shared" si="17"/>
        <v>30.927977865495762</v>
      </c>
      <c r="I142" s="198">
        <f t="shared" si="18"/>
        <v>19.441786677625899</v>
      </c>
      <c r="J142" s="198">
        <f t="shared" si="19"/>
        <v>5.8779318726301284</v>
      </c>
    </row>
    <row r="143" spans="1:10" ht="15" customHeight="1">
      <c r="A143" s="4" t="s">
        <v>27</v>
      </c>
      <c r="B143" s="144">
        <v>21614036</v>
      </c>
      <c r="C143" s="144">
        <v>20426897.999999996</v>
      </c>
      <c r="D143" s="144">
        <v>30021495.000000019</v>
      </c>
      <c r="E143" s="144">
        <v>27683750.999999974</v>
      </c>
      <c r="F143" s="144">
        <v>27482986.999999996</v>
      </c>
      <c r="G143" s="145">
        <f t="shared" si="16"/>
        <v>27.153424746771023</v>
      </c>
      <c r="H143" s="146">
        <f t="shared" si="17"/>
        <v>34.543125441758207</v>
      </c>
      <c r="I143" s="198">
        <f t="shared" si="18"/>
        <v>-8.4556348709483728</v>
      </c>
      <c r="J143" s="198">
        <f t="shared" si="19"/>
        <v>-0.72520519347243351</v>
      </c>
    </row>
    <row r="144" spans="1:10" ht="15" customHeight="1">
      <c r="A144" s="4" t="s">
        <v>28</v>
      </c>
      <c r="B144" s="144">
        <v>18011897</v>
      </c>
      <c r="C144" s="144">
        <v>24381807.000000022</v>
      </c>
      <c r="D144" s="144">
        <v>30291628.000000011</v>
      </c>
      <c r="E144" s="144">
        <v>24906159.000000004</v>
      </c>
      <c r="F144" s="144">
        <v>16555836.000000007</v>
      </c>
      <c r="G144" s="145">
        <f t="shared" si="16"/>
        <v>-8.0838847790434869</v>
      </c>
      <c r="H144" s="146">
        <f t="shared" si="17"/>
        <v>-32.097584071598988</v>
      </c>
      <c r="I144" s="198">
        <f t="shared" si="18"/>
        <v>-45.345175901407472</v>
      </c>
      <c r="J144" s="198">
        <f t="shared" si="19"/>
        <v>-33.527140816855763</v>
      </c>
    </row>
    <row r="145" spans="1:10" ht="15" customHeight="1">
      <c r="A145" s="4" t="s">
        <v>29</v>
      </c>
      <c r="B145" s="144">
        <v>127454562</v>
      </c>
      <c r="C145" s="144">
        <v>147510300.00000027</v>
      </c>
      <c r="D145" s="144">
        <v>134583234.99999979</v>
      </c>
      <c r="E145" s="144">
        <v>149788128.99999979</v>
      </c>
      <c r="F145" s="144">
        <v>151564360.00000006</v>
      </c>
      <c r="G145" s="145">
        <f t="shared" si="16"/>
        <v>18.916386845376351</v>
      </c>
      <c r="H145" s="146">
        <f t="shared" si="17"/>
        <v>2.7483233374210272</v>
      </c>
      <c r="I145" s="198">
        <f t="shared" si="18"/>
        <v>12.617563398591443</v>
      </c>
      <c r="J145" s="198">
        <f t="shared" si="19"/>
        <v>1.1858289517724643</v>
      </c>
    </row>
    <row r="146" spans="1:10" ht="15" customHeight="1">
      <c r="A146" s="4" t="s">
        <v>30</v>
      </c>
      <c r="B146" s="144">
        <v>32574735</v>
      </c>
      <c r="C146" s="144">
        <v>31385734.000000019</v>
      </c>
      <c r="D146" s="144">
        <v>27239237.999999963</v>
      </c>
      <c r="E146" s="144">
        <v>31324320.999999996</v>
      </c>
      <c r="F146" s="144">
        <v>33314232.999999996</v>
      </c>
      <c r="G146" s="145">
        <f t="shared" si="16"/>
        <v>2.2701581455689421</v>
      </c>
      <c r="H146" s="146">
        <f t="shared" si="17"/>
        <v>6.1445082023570734</v>
      </c>
      <c r="I146" s="198">
        <f t="shared" si="18"/>
        <v>22.302367635981739</v>
      </c>
      <c r="J146" s="198">
        <f t="shared" si="19"/>
        <v>6.3526101651173832</v>
      </c>
    </row>
    <row r="147" spans="1:10" ht="15" customHeight="1">
      <c r="A147" s="4" t="s">
        <v>31</v>
      </c>
      <c r="B147" s="144">
        <v>32967281</v>
      </c>
      <c r="C147" s="144">
        <v>47600155.000000052</v>
      </c>
      <c r="D147" s="144">
        <v>56739121.999999963</v>
      </c>
      <c r="E147" s="144">
        <v>57195379</v>
      </c>
      <c r="F147" s="144">
        <v>58309721.000000007</v>
      </c>
      <c r="G147" s="145">
        <f t="shared" si="16"/>
        <v>76.871489644535757</v>
      </c>
      <c r="H147" s="146">
        <f t="shared" si="17"/>
        <v>22.49901497169482</v>
      </c>
      <c r="I147" s="198">
        <f t="shared" si="18"/>
        <v>2.768105928745328</v>
      </c>
      <c r="J147" s="198">
        <f t="shared" si="19"/>
        <v>1.9483077470297161</v>
      </c>
    </row>
    <row r="148" spans="1:10" ht="15" customHeight="1">
      <c r="A148" s="4" t="s">
        <v>32</v>
      </c>
      <c r="B148" s="144">
        <v>316883337</v>
      </c>
      <c r="C148" s="144">
        <v>318238247.0000006</v>
      </c>
      <c r="D148" s="144">
        <v>280185390.99999923</v>
      </c>
      <c r="E148" s="144">
        <v>295919909.00000024</v>
      </c>
      <c r="F148" s="144">
        <v>253943690.99999994</v>
      </c>
      <c r="G148" s="145">
        <f t="shared" si="16"/>
        <v>-19.862087604814661</v>
      </c>
      <c r="H148" s="146">
        <f t="shared" si="17"/>
        <v>-20.203277452065834</v>
      </c>
      <c r="I148" s="198">
        <f t="shared" si="18"/>
        <v>-9.3658344949181753</v>
      </c>
      <c r="J148" s="198">
        <f t="shared" si="19"/>
        <v>-14.184992872514115</v>
      </c>
    </row>
    <row r="149" spans="1:10" ht="15" customHeight="1">
      <c r="A149" s="4" t="s">
        <v>33</v>
      </c>
      <c r="B149" s="144">
        <v>124076285</v>
      </c>
      <c r="C149" s="144">
        <v>132880146.00000015</v>
      </c>
      <c r="D149" s="144">
        <v>151632252.99999973</v>
      </c>
      <c r="E149" s="144">
        <v>149654252.99999991</v>
      </c>
      <c r="F149" s="144">
        <v>133960062.99999997</v>
      </c>
      <c r="G149" s="145">
        <f t="shared" si="16"/>
        <v>7.9658880824808449</v>
      </c>
      <c r="H149" s="146">
        <f t="shared" si="17"/>
        <v>0.81270004023011211</v>
      </c>
      <c r="I149" s="198">
        <f t="shared" si="18"/>
        <v>-11.654637882350656</v>
      </c>
      <c r="J149" s="198">
        <f t="shared" si="19"/>
        <v>-10.486965579254175</v>
      </c>
    </row>
    <row r="150" spans="1:10" ht="15" customHeight="1">
      <c r="A150" s="4" t="s">
        <v>34</v>
      </c>
      <c r="B150" s="144">
        <v>106361096</v>
      </c>
      <c r="C150" s="144">
        <v>103343378.00000003</v>
      </c>
      <c r="D150" s="144">
        <v>108220901.99999967</v>
      </c>
      <c r="E150" s="144">
        <v>134316451.99999985</v>
      </c>
      <c r="F150" s="144">
        <v>120053351</v>
      </c>
      <c r="G150" s="145">
        <f t="shared" si="16"/>
        <v>12.873367720844087</v>
      </c>
      <c r="H150" s="146">
        <f t="shared" si="17"/>
        <v>16.169369845835661</v>
      </c>
      <c r="I150" s="198">
        <f t="shared" si="18"/>
        <v>10.9336078163536</v>
      </c>
      <c r="J150" s="198">
        <f t="shared" si="19"/>
        <v>-10.619027518683907</v>
      </c>
    </row>
    <row r="151" spans="1:10" ht="15" customHeight="1">
      <c r="A151" s="4" t="s">
        <v>35</v>
      </c>
      <c r="B151" s="144">
        <v>2686767</v>
      </c>
      <c r="C151" s="144">
        <v>1569292</v>
      </c>
      <c r="D151" s="144">
        <v>2850727.9999999995</v>
      </c>
      <c r="E151" s="144">
        <v>2616974.0000000005</v>
      </c>
      <c r="F151" s="144">
        <v>2730416.0000000005</v>
      </c>
      <c r="G151" s="145">
        <f t="shared" si="16"/>
        <v>1.6245919352143403</v>
      </c>
      <c r="H151" s="146">
        <f t="shared" si="17"/>
        <v>73.990309005589808</v>
      </c>
      <c r="I151" s="198">
        <f t="shared" si="18"/>
        <v>-4.2203956322735507</v>
      </c>
      <c r="J151" s="198">
        <f t="shared" si="19"/>
        <v>4.3348539190683653</v>
      </c>
    </row>
    <row r="152" spans="1:10" ht="15" customHeight="1">
      <c r="A152" s="4" t="s">
        <v>36</v>
      </c>
      <c r="B152" s="144">
        <v>305563384</v>
      </c>
      <c r="C152" s="144">
        <v>264757781.99999991</v>
      </c>
      <c r="D152" s="144">
        <v>293694321.00000006</v>
      </c>
      <c r="E152" s="144">
        <v>342296369</v>
      </c>
      <c r="F152" s="144">
        <v>322599923</v>
      </c>
      <c r="G152" s="145">
        <f t="shared" si="16"/>
        <v>5.5754517367172554</v>
      </c>
      <c r="H152" s="146">
        <f t="shared" si="17"/>
        <v>21.847192011904724</v>
      </c>
      <c r="I152" s="198">
        <f t="shared" si="18"/>
        <v>9.842070456650049</v>
      </c>
      <c r="J152" s="198">
        <f t="shared" si="19"/>
        <v>-5.75420827791487</v>
      </c>
    </row>
    <row r="153" spans="1:10" ht="15" customHeight="1">
      <c r="A153" s="4" t="s">
        <v>37</v>
      </c>
      <c r="B153" s="144">
        <v>255381296</v>
      </c>
      <c r="C153" s="144">
        <v>281178954.99999934</v>
      </c>
      <c r="D153" s="144">
        <v>298126484.99999928</v>
      </c>
      <c r="E153" s="144">
        <v>257543266.99999979</v>
      </c>
      <c r="F153" s="144">
        <v>236252458.00000018</v>
      </c>
      <c r="G153" s="145">
        <f t="shared" si="16"/>
        <v>-7.4903050065184971</v>
      </c>
      <c r="H153" s="146">
        <f t="shared" si="17"/>
        <v>-15.977901688979273</v>
      </c>
      <c r="I153" s="198">
        <f t="shared" si="18"/>
        <v>-20.75428722812039</v>
      </c>
      <c r="J153" s="198">
        <f t="shared" si="19"/>
        <v>-8.2668862781800669</v>
      </c>
    </row>
    <row r="154" spans="1:10" ht="15" customHeight="1">
      <c r="A154" s="4" t="s">
        <v>38</v>
      </c>
      <c r="B154" s="144">
        <v>50206988</v>
      </c>
      <c r="C154" s="144">
        <v>49960243.000000007</v>
      </c>
      <c r="D154" s="144">
        <v>54742318.999999918</v>
      </c>
      <c r="E154" s="144">
        <v>54751511.000000067</v>
      </c>
      <c r="F154" s="144">
        <v>55784276.000000007</v>
      </c>
      <c r="G154" s="145">
        <f t="shared" si="16"/>
        <v>11.108589107157769</v>
      </c>
      <c r="H154" s="146">
        <f t="shared" si="17"/>
        <v>11.657335213521677</v>
      </c>
      <c r="I154" s="198">
        <f t="shared" si="18"/>
        <v>1.9033848383370326</v>
      </c>
      <c r="J154" s="198">
        <f t="shared" si="19"/>
        <v>1.8862767093312556</v>
      </c>
    </row>
    <row r="155" spans="1:10" ht="15" customHeight="1">
      <c r="A155" s="4" t="s">
        <v>39</v>
      </c>
      <c r="B155" s="144">
        <v>31562974</v>
      </c>
      <c r="C155" s="144">
        <v>40882277.000000007</v>
      </c>
      <c r="D155" s="144">
        <v>44658623.999999993</v>
      </c>
      <c r="E155" s="144">
        <v>39769428.999999985</v>
      </c>
      <c r="F155" s="144">
        <v>41154607</v>
      </c>
      <c r="G155" s="145">
        <f t="shared" si="16"/>
        <v>30.388875902505248</v>
      </c>
      <c r="H155" s="146">
        <f t="shared" si="17"/>
        <v>0.6661321726282381</v>
      </c>
      <c r="I155" s="198">
        <f t="shared" si="18"/>
        <v>-7.8462269683902406</v>
      </c>
      <c r="J155" s="198">
        <f t="shared" si="19"/>
        <v>3.4830220971993668</v>
      </c>
    </row>
    <row r="156" spans="1:10" ht="15" customHeight="1">
      <c r="A156" s="4" t="s">
        <v>40</v>
      </c>
      <c r="B156" s="144">
        <v>333818509</v>
      </c>
      <c r="C156" s="144">
        <v>350710924.99999982</v>
      </c>
      <c r="D156" s="144">
        <v>389924466.99999976</v>
      </c>
      <c r="E156" s="144">
        <v>415082059.00000119</v>
      </c>
      <c r="F156" s="144">
        <v>344998894.00000006</v>
      </c>
      <c r="G156" s="145">
        <f t="shared" si="16"/>
        <v>3.3492405898919486</v>
      </c>
      <c r="H156" s="146">
        <f t="shared" si="17"/>
        <v>-1.6287006171820195</v>
      </c>
      <c r="I156" s="198">
        <f t="shared" si="18"/>
        <v>-11.521609132570731</v>
      </c>
      <c r="J156" s="198">
        <f t="shared" si="19"/>
        <v>-16.884171088686088</v>
      </c>
    </row>
    <row r="157" spans="1:10" ht="15" customHeight="1">
      <c r="A157" s="4" t="s">
        <v>41</v>
      </c>
      <c r="B157" s="144">
        <v>577082013</v>
      </c>
      <c r="C157" s="144">
        <v>649161968.99999905</v>
      </c>
      <c r="D157" s="144">
        <v>610938413.00000048</v>
      </c>
      <c r="E157" s="144">
        <v>645315338.9999975</v>
      </c>
      <c r="F157" s="144">
        <v>648004899</v>
      </c>
      <c r="G157" s="145">
        <f t="shared" si="16"/>
        <v>12.289914501285978</v>
      </c>
      <c r="H157" s="146">
        <f t="shared" si="17"/>
        <v>-0.17824057095972989</v>
      </c>
      <c r="I157" s="198">
        <f t="shared" si="18"/>
        <v>6.0671395366981926</v>
      </c>
      <c r="J157" s="198">
        <f t="shared" si="19"/>
        <v>0.41678228262330208</v>
      </c>
    </row>
    <row r="158" spans="1:10" ht="15" customHeight="1">
      <c r="A158" s="4" t="s">
        <v>42</v>
      </c>
      <c r="B158" s="144">
        <v>437047230</v>
      </c>
      <c r="C158" s="144">
        <v>411130051.99999964</v>
      </c>
      <c r="D158" s="144">
        <v>297346018.00000006</v>
      </c>
      <c r="E158" s="144">
        <v>279705713.00000018</v>
      </c>
      <c r="F158" s="144">
        <v>300271296.99999994</v>
      </c>
      <c r="G158" s="145">
        <f t="shared" si="16"/>
        <v>-31.295458159064424</v>
      </c>
      <c r="H158" s="146">
        <f t="shared" si="17"/>
        <v>-26.964400792574466</v>
      </c>
      <c r="I158" s="198">
        <f t="shared" si="18"/>
        <v>0.98379625853939956</v>
      </c>
      <c r="J158" s="198">
        <f t="shared" si="19"/>
        <v>7.3525791730967569</v>
      </c>
    </row>
    <row r="159" spans="1:10" ht="15" customHeight="1">
      <c r="A159" s="4" t="s">
        <v>43</v>
      </c>
      <c r="B159" s="144">
        <v>48164508</v>
      </c>
      <c r="C159" s="144">
        <v>50072875.999999993</v>
      </c>
      <c r="D159" s="144">
        <v>49279778.000000075</v>
      </c>
      <c r="E159" s="144">
        <v>50653557.000000075</v>
      </c>
      <c r="F159" s="144">
        <v>50311050.999999985</v>
      </c>
      <c r="G159" s="145">
        <f t="shared" si="16"/>
        <v>4.4566903911900937</v>
      </c>
      <c r="H159" s="146">
        <f t="shared" si="17"/>
        <v>0.47565672081626076</v>
      </c>
      <c r="I159" s="198">
        <f t="shared" si="18"/>
        <v>2.092690027945963</v>
      </c>
      <c r="J159" s="198">
        <f t="shared" si="19"/>
        <v>-0.67617363969145572</v>
      </c>
    </row>
    <row r="160" spans="1:10" ht="15" customHeight="1">
      <c r="A160" s="4" t="s">
        <v>5</v>
      </c>
      <c r="B160" s="144">
        <v>131789202</v>
      </c>
      <c r="C160" s="144">
        <v>116183458.00000003</v>
      </c>
      <c r="D160" s="144">
        <v>126942155.99999987</v>
      </c>
      <c r="E160" s="144">
        <v>195306503.00000039</v>
      </c>
      <c r="F160" s="144">
        <v>191012891.00000006</v>
      </c>
      <c r="G160" s="145">
        <f t="shared" si="16"/>
        <v>44.938195315880336</v>
      </c>
      <c r="H160" s="146">
        <f t="shared" si="17"/>
        <v>64.406271157809755</v>
      </c>
      <c r="I160" s="198">
        <f t="shared" si="18"/>
        <v>50.472386021236503</v>
      </c>
      <c r="J160" s="198">
        <f t="shared" si="19"/>
        <v>-2.1983968449838613</v>
      </c>
    </row>
    <row r="161" spans="1:10" ht="15" customHeight="1">
      <c r="A161" s="8" t="s">
        <v>6</v>
      </c>
      <c r="B161" s="82">
        <f>SUM(B133:B160)</f>
        <v>4386136293</v>
      </c>
      <c r="C161" s="82">
        <f>SUM(C133:C160)</f>
        <v>4595349888.9999981</v>
      </c>
      <c r="D161" s="82">
        <f>SUM(D133:D160)</f>
        <v>4717806726.9999971</v>
      </c>
      <c r="E161" s="82">
        <f>SUM(E133:E160)</f>
        <v>5039401498.9999971</v>
      </c>
      <c r="F161" s="82">
        <f>SUM(F133:F160)</f>
        <v>4862387292</v>
      </c>
      <c r="G161" s="192">
        <f t="shared" si="16"/>
        <v>10.858098499129326</v>
      </c>
      <c r="H161" s="193">
        <f t="shared" si="17"/>
        <v>5.8110352737060538</v>
      </c>
      <c r="I161" s="202">
        <f t="shared" si="18"/>
        <v>3.0645715979115522</v>
      </c>
      <c r="J161" s="202">
        <f t="shared" si="19"/>
        <v>-3.5126037692198793</v>
      </c>
    </row>
    <row r="163" spans="1:10" ht="15" customHeight="1">
      <c r="A163" s="31" t="s">
        <v>8</v>
      </c>
      <c r="B163" s="142"/>
      <c r="C163" s="142"/>
      <c r="D163" s="142"/>
      <c r="E163" s="142"/>
      <c r="F163" s="142"/>
      <c r="G163" s="142"/>
      <c r="H163" s="142"/>
    </row>
    <row r="164" spans="1:10" ht="15" customHeight="1">
      <c r="A164" s="153" t="s">
        <v>46</v>
      </c>
      <c r="B164" s="143">
        <v>2015</v>
      </c>
      <c r="C164" s="143">
        <v>2016</v>
      </c>
      <c r="D164" s="143">
        <v>2017</v>
      </c>
      <c r="E164" s="143">
        <v>2018</v>
      </c>
      <c r="F164" s="143">
        <v>2019</v>
      </c>
      <c r="G164" s="3" t="s">
        <v>592</v>
      </c>
      <c r="H164" s="3" t="s">
        <v>593</v>
      </c>
      <c r="I164" s="166" t="s">
        <v>594</v>
      </c>
      <c r="J164" s="3" t="s">
        <v>595</v>
      </c>
    </row>
    <row r="165" spans="1:10" ht="15" customHeight="1">
      <c r="A165" s="4" t="s">
        <v>17</v>
      </c>
      <c r="B165" s="144">
        <v>34611580</v>
      </c>
      <c r="C165" s="144">
        <v>42762089.000000037</v>
      </c>
      <c r="D165" s="144">
        <v>42889189.000000075</v>
      </c>
      <c r="E165" s="144">
        <v>34089523.999999933</v>
      </c>
      <c r="F165" s="144">
        <v>32186886.999999993</v>
      </c>
      <c r="G165" s="145">
        <f>F165/B165*100-100</f>
        <v>-7.0054386422116721</v>
      </c>
      <c r="H165" s="146">
        <f>F165/C165*100-100</f>
        <v>-24.730321289963257</v>
      </c>
      <c r="I165" s="198">
        <f>F165/D165*100-100</f>
        <v>-24.95337927700163</v>
      </c>
      <c r="J165" s="198">
        <f>F165/E165*100-100</f>
        <v>-5.5812952976402528</v>
      </c>
    </row>
    <row r="166" spans="1:10" ht="15" customHeight="1">
      <c r="A166" s="4" t="s">
        <v>18</v>
      </c>
      <c r="B166" s="144">
        <v>13716481</v>
      </c>
      <c r="C166" s="144">
        <v>13924848.999999994</v>
      </c>
      <c r="D166" s="144">
        <v>15580589</v>
      </c>
      <c r="E166" s="144">
        <v>13862206.000000011</v>
      </c>
      <c r="F166" s="144">
        <v>14395831.000000004</v>
      </c>
      <c r="G166" s="145">
        <f t="shared" ref="G166:G193" si="20">F166/B166*100-100</f>
        <v>4.9528009407077747</v>
      </c>
      <c r="H166" s="146">
        <f t="shared" ref="H166:H193" si="21">F166/C166*100-100</f>
        <v>3.3823131582971513</v>
      </c>
      <c r="I166" s="198">
        <f t="shared" ref="I166:I193" si="22">F166/D166*100-100</f>
        <v>-7.6040642622688779</v>
      </c>
      <c r="J166" s="198">
        <f t="shared" ref="J166:J193" si="23">F166/E166*100-100</f>
        <v>3.8494955276237448</v>
      </c>
    </row>
    <row r="167" spans="1:10" ht="15" customHeight="1">
      <c r="A167" s="4" t="s">
        <v>19</v>
      </c>
      <c r="B167" s="144">
        <v>970156</v>
      </c>
      <c r="C167" s="144">
        <v>769117</v>
      </c>
      <c r="D167" s="144">
        <v>828715.00000000058</v>
      </c>
      <c r="E167" s="144">
        <v>900647.99999999988</v>
      </c>
      <c r="F167" s="144">
        <v>1059811</v>
      </c>
      <c r="G167" s="145">
        <f t="shared" si="20"/>
        <v>9.2412972759020136</v>
      </c>
      <c r="H167" s="146">
        <f t="shared" si="21"/>
        <v>37.795810000299042</v>
      </c>
      <c r="I167" s="198">
        <f t="shared" si="22"/>
        <v>27.886064569845985</v>
      </c>
      <c r="J167" s="198">
        <f t="shared" si="23"/>
        <v>17.672053898970532</v>
      </c>
    </row>
    <row r="168" spans="1:10" ht="15" customHeight="1">
      <c r="A168" s="4" t="s">
        <v>20</v>
      </c>
      <c r="B168" s="144">
        <v>412643185</v>
      </c>
      <c r="C168" s="144">
        <v>457863710.99999994</v>
      </c>
      <c r="D168" s="144">
        <v>502037035.00000012</v>
      </c>
      <c r="E168" s="144">
        <v>514491849.00000054</v>
      </c>
      <c r="F168" s="144">
        <v>543459654.00000072</v>
      </c>
      <c r="G168" s="145">
        <f t="shared" si="20"/>
        <v>31.702079121941807</v>
      </c>
      <c r="H168" s="146">
        <f t="shared" si="21"/>
        <v>18.694633565314561</v>
      </c>
      <c r="I168" s="198">
        <f t="shared" si="22"/>
        <v>8.2509090190927168</v>
      </c>
      <c r="J168" s="198">
        <f t="shared" si="23"/>
        <v>5.6303719983715723</v>
      </c>
    </row>
    <row r="169" spans="1:10" ht="15" customHeight="1">
      <c r="A169" s="4" t="s">
        <v>21</v>
      </c>
      <c r="B169" s="144">
        <v>179289376</v>
      </c>
      <c r="C169" s="144">
        <v>188574750.99999988</v>
      </c>
      <c r="D169" s="144">
        <v>195909269.99999967</v>
      </c>
      <c r="E169" s="144">
        <v>205089268.99999982</v>
      </c>
      <c r="F169" s="144">
        <v>207918299</v>
      </c>
      <c r="G169" s="145">
        <f t="shared" si="20"/>
        <v>15.967997456804127</v>
      </c>
      <c r="H169" s="146">
        <f t="shared" si="21"/>
        <v>10.257761390335943</v>
      </c>
      <c r="I169" s="198">
        <f t="shared" si="22"/>
        <v>6.1298931898426048</v>
      </c>
      <c r="J169" s="198">
        <f t="shared" si="23"/>
        <v>1.3794139565635533</v>
      </c>
    </row>
    <row r="170" spans="1:10" ht="15" customHeight="1">
      <c r="A170" s="4" t="s">
        <v>22</v>
      </c>
      <c r="B170" s="144">
        <v>498532210</v>
      </c>
      <c r="C170" s="144">
        <v>528454382.99999952</v>
      </c>
      <c r="D170" s="144">
        <v>540844591.00000131</v>
      </c>
      <c r="E170" s="144">
        <v>562970691.99999952</v>
      </c>
      <c r="F170" s="144">
        <v>519643898.99999899</v>
      </c>
      <c r="G170" s="145">
        <f t="shared" si="20"/>
        <v>4.2347693040734526</v>
      </c>
      <c r="H170" s="146">
        <f t="shared" si="21"/>
        <v>-1.6672175089142058</v>
      </c>
      <c r="I170" s="198">
        <f t="shared" si="22"/>
        <v>-3.9199230893301547</v>
      </c>
      <c r="J170" s="198">
        <f t="shared" si="23"/>
        <v>-7.6961009899251707</v>
      </c>
    </row>
    <row r="171" spans="1:10" ht="15" customHeight="1">
      <c r="A171" s="4" t="s">
        <v>23</v>
      </c>
      <c r="B171" s="144">
        <v>1139776735</v>
      </c>
      <c r="C171" s="144">
        <v>1103289754.9999964</v>
      </c>
      <c r="D171" s="144">
        <v>1079790417.0000019</v>
      </c>
      <c r="E171" s="144">
        <v>1058758116.0000042</v>
      </c>
      <c r="F171" s="144">
        <v>1134924075.999999</v>
      </c>
      <c r="G171" s="145">
        <f t="shared" si="20"/>
        <v>-0.42575522477224581</v>
      </c>
      <c r="H171" s="146">
        <f t="shared" si="21"/>
        <v>2.8672722516128744</v>
      </c>
      <c r="I171" s="198">
        <f t="shared" si="22"/>
        <v>5.1059592798735594</v>
      </c>
      <c r="J171" s="198">
        <f t="shared" si="23"/>
        <v>7.1938962118893102</v>
      </c>
    </row>
    <row r="172" spans="1:10" ht="15" customHeight="1">
      <c r="A172" s="4" t="s">
        <v>24</v>
      </c>
      <c r="B172" s="144">
        <v>134086097</v>
      </c>
      <c r="C172" s="144">
        <v>136281234.99999985</v>
      </c>
      <c r="D172" s="144">
        <v>146087230.99999988</v>
      </c>
      <c r="E172" s="144">
        <v>145643466.00000003</v>
      </c>
      <c r="F172" s="144">
        <v>162599956.00000006</v>
      </c>
      <c r="G172" s="145">
        <f t="shared" si="20"/>
        <v>21.2653359579853</v>
      </c>
      <c r="H172" s="146">
        <f t="shared" si="21"/>
        <v>19.312065230404045</v>
      </c>
      <c r="I172" s="198">
        <f t="shared" si="22"/>
        <v>11.303332185138188</v>
      </c>
      <c r="J172" s="198">
        <f t="shared" si="23"/>
        <v>11.642465306339275</v>
      </c>
    </row>
    <row r="173" spans="1:10" ht="15" customHeight="1">
      <c r="A173" s="4" t="s">
        <v>25</v>
      </c>
      <c r="B173" s="144">
        <v>2314568738</v>
      </c>
      <c r="C173" s="144">
        <v>2270461031.9999995</v>
      </c>
      <c r="D173" s="144">
        <v>2378041182.0000052</v>
      </c>
      <c r="E173" s="144">
        <v>2323459080.0000038</v>
      </c>
      <c r="F173" s="144">
        <v>2450120952</v>
      </c>
      <c r="G173" s="145">
        <f t="shared" si="20"/>
        <v>5.8564782187946491</v>
      </c>
      <c r="H173" s="146">
        <f t="shared" si="21"/>
        <v>7.9129268226965337</v>
      </c>
      <c r="I173" s="198">
        <f t="shared" si="22"/>
        <v>3.0310564234793134</v>
      </c>
      <c r="J173" s="198">
        <f t="shared" si="23"/>
        <v>5.4514354520070185</v>
      </c>
    </row>
    <row r="174" spans="1:10" ht="15" customHeight="1">
      <c r="A174" s="4" t="s">
        <v>26</v>
      </c>
      <c r="B174" s="144">
        <v>280605774</v>
      </c>
      <c r="C174" s="144">
        <v>314372855.99999946</v>
      </c>
      <c r="D174" s="144">
        <v>324586596.00000054</v>
      </c>
      <c r="E174" s="144">
        <v>331262431.00000024</v>
      </c>
      <c r="F174" s="144">
        <v>403323335.99999964</v>
      </c>
      <c r="G174" s="145">
        <f t="shared" si="20"/>
        <v>43.733085121762201</v>
      </c>
      <c r="H174" s="146">
        <f t="shared" si="21"/>
        <v>28.294580242004201</v>
      </c>
      <c r="I174" s="198">
        <f t="shared" si="22"/>
        <v>24.257545126724509</v>
      </c>
      <c r="J174" s="198">
        <f t="shared" si="23"/>
        <v>21.753419119235801</v>
      </c>
    </row>
    <row r="175" spans="1:10" ht="15" customHeight="1">
      <c r="A175" s="4" t="s">
        <v>27</v>
      </c>
      <c r="B175" s="144">
        <v>1476674463</v>
      </c>
      <c r="C175" s="144">
        <v>1344009092.9999971</v>
      </c>
      <c r="D175" s="144">
        <v>1385566598.9999993</v>
      </c>
      <c r="E175" s="144">
        <v>1322428606.0000021</v>
      </c>
      <c r="F175" s="144">
        <v>1373986995.000001</v>
      </c>
      <c r="G175" s="145">
        <f t="shared" si="20"/>
        <v>-6.9539678902132493</v>
      </c>
      <c r="H175" s="146">
        <f t="shared" si="21"/>
        <v>2.2304835700991674</v>
      </c>
      <c r="I175" s="198">
        <f t="shared" si="22"/>
        <v>-0.83573059630303703</v>
      </c>
      <c r="J175" s="198">
        <f t="shared" si="23"/>
        <v>3.8987654052606615</v>
      </c>
    </row>
    <row r="176" spans="1:10" ht="15" customHeight="1">
      <c r="A176" s="4" t="s">
        <v>28</v>
      </c>
      <c r="B176" s="144">
        <v>113332442</v>
      </c>
      <c r="C176" s="144">
        <v>117390325.00000013</v>
      </c>
      <c r="D176" s="144">
        <v>142778376.99999985</v>
      </c>
      <c r="E176" s="144">
        <v>146337546.99999991</v>
      </c>
      <c r="F176" s="144">
        <v>116307034.99999999</v>
      </c>
      <c r="G176" s="145">
        <f t="shared" si="20"/>
        <v>2.6246615245438534</v>
      </c>
      <c r="H176" s="146">
        <f t="shared" si="21"/>
        <v>-0.92281029122301561</v>
      </c>
      <c r="I176" s="198">
        <f t="shared" si="22"/>
        <v>-18.540161722107186</v>
      </c>
      <c r="J176" s="198">
        <f t="shared" si="23"/>
        <v>-20.521399063768612</v>
      </c>
    </row>
    <row r="177" spans="1:10" ht="15" customHeight="1">
      <c r="A177" s="4" t="s">
        <v>29</v>
      </c>
      <c r="B177" s="144">
        <v>349151961</v>
      </c>
      <c r="C177" s="144">
        <v>358960427.00000042</v>
      </c>
      <c r="D177" s="144">
        <v>384258972.00000048</v>
      </c>
      <c r="E177" s="144">
        <v>389261872.00000268</v>
      </c>
      <c r="F177" s="144">
        <v>392057842.99999952</v>
      </c>
      <c r="G177" s="145">
        <f t="shared" si="20"/>
        <v>12.288598316078065</v>
      </c>
      <c r="H177" s="146">
        <f t="shared" si="21"/>
        <v>9.220352303625674</v>
      </c>
      <c r="I177" s="198">
        <f t="shared" si="22"/>
        <v>2.029587223274774</v>
      </c>
      <c r="J177" s="198">
        <f t="shared" si="23"/>
        <v>0.71827507421451742</v>
      </c>
    </row>
    <row r="178" spans="1:10" ht="15" customHeight="1">
      <c r="A178" s="4" t="s">
        <v>30</v>
      </c>
      <c r="B178" s="144">
        <v>58907834</v>
      </c>
      <c r="C178" s="144">
        <v>67241108.00000003</v>
      </c>
      <c r="D178" s="144">
        <v>75600156.999999821</v>
      </c>
      <c r="E178" s="144">
        <v>73123542.999999866</v>
      </c>
      <c r="F178" s="144">
        <v>73778891.000000015</v>
      </c>
      <c r="G178" s="145">
        <f t="shared" si="20"/>
        <v>25.24461687048283</v>
      </c>
      <c r="H178" s="146">
        <f t="shared" si="21"/>
        <v>9.7228959998695785</v>
      </c>
      <c r="I178" s="198">
        <f t="shared" si="22"/>
        <v>-2.409077007604381</v>
      </c>
      <c r="J178" s="198">
        <f t="shared" si="23"/>
        <v>0.89622025015958684</v>
      </c>
    </row>
    <row r="179" spans="1:10" ht="15" customHeight="1">
      <c r="A179" s="4" t="s">
        <v>31</v>
      </c>
      <c r="B179" s="144">
        <v>347824602</v>
      </c>
      <c r="C179" s="144">
        <v>358119660.00000048</v>
      </c>
      <c r="D179" s="144">
        <v>359011530.9999994</v>
      </c>
      <c r="E179" s="144">
        <v>362744529.99999982</v>
      </c>
      <c r="F179" s="144">
        <v>386642995.00000024</v>
      </c>
      <c r="G179" s="145">
        <f t="shared" si="20"/>
        <v>11.160335633762969</v>
      </c>
      <c r="H179" s="146">
        <f t="shared" si="21"/>
        <v>7.964749826915309</v>
      </c>
      <c r="I179" s="198">
        <f t="shared" si="22"/>
        <v>7.6965394183957017</v>
      </c>
      <c r="J179" s="198">
        <f t="shared" si="23"/>
        <v>6.5882358033077679</v>
      </c>
    </row>
    <row r="180" spans="1:10" ht="15" customHeight="1">
      <c r="A180" s="4" t="s">
        <v>32</v>
      </c>
      <c r="B180" s="144">
        <v>861597462</v>
      </c>
      <c r="C180" s="144">
        <v>1019146797.0000012</v>
      </c>
      <c r="D180" s="144">
        <v>1116747932.9999998</v>
      </c>
      <c r="E180" s="144">
        <v>1084090243.9999983</v>
      </c>
      <c r="F180" s="144">
        <v>1058682484.0000005</v>
      </c>
      <c r="G180" s="145">
        <f t="shared" si="20"/>
        <v>22.874373555199796</v>
      </c>
      <c r="H180" s="146">
        <f t="shared" si="21"/>
        <v>3.8792926707298676</v>
      </c>
      <c r="I180" s="198">
        <f t="shared" si="22"/>
        <v>-5.1995125564292692</v>
      </c>
      <c r="J180" s="198">
        <f t="shared" si="23"/>
        <v>-2.3436941841898857</v>
      </c>
    </row>
    <row r="181" spans="1:10" ht="15" customHeight="1">
      <c r="A181" s="4" t="s">
        <v>33</v>
      </c>
      <c r="B181" s="144">
        <v>548374943</v>
      </c>
      <c r="C181" s="144">
        <v>573980435.99999976</v>
      </c>
      <c r="D181" s="144">
        <v>595115198.99999881</v>
      </c>
      <c r="E181" s="144">
        <v>614804247.00000012</v>
      </c>
      <c r="F181" s="144">
        <v>621910721.99999905</v>
      </c>
      <c r="G181" s="145">
        <f t="shared" si="20"/>
        <v>13.40976277977002</v>
      </c>
      <c r="H181" s="146">
        <f t="shared" si="21"/>
        <v>8.3505086574064507</v>
      </c>
      <c r="I181" s="198">
        <f t="shared" si="22"/>
        <v>4.5025774917236276</v>
      </c>
      <c r="J181" s="198">
        <f t="shared" si="23"/>
        <v>1.1558923079461039</v>
      </c>
    </row>
    <row r="182" spans="1:10" ht="15" customHeight="1">
      <c r="A182" s="4" t="s">
        <v>34</v>
      </c>
      <c r="B182" s="144">
        <v>49944457</v>
      </c>
      <c r="C182" s="144">
        <v>53879912</v>
      </c>
      <c r="D182" s="144">
        <v>51846012.000000052</v>
      </c>
      <c r="E182" s="144">
        <v>46926853.999999985</v>
      </c>
      <c r="F182" s="144">
        <v>45423303.999999993</v>
      </c>
      <c r="G182" s="145">
        <f t="shared" si="20"/>
        <v>-9.0523619067477341</v>
      </c>
      <c r="H182" s="146">
        <f t="shared" si="21"/>
        <v>-15.695289183100385</v>
      </c>
      <c r="I182" s="198">
        <f t="shared" si="22"/>
        <v>-12.388046355426624</v>
      </c>
      <c r="J182" s="198">
        <f t="shared" si="23"/>
        <v>-3.2040289766707843</v>
      </c>
    </row>
    <row r="183" spans="1:10" ht="15" customHeight="1">
      <c r="A183" s="4" t="s">
        <v>35</v>
      </c>
      <c r="B183" s="144">
        <v>82777662</v>
      </c>
      <c r="C183" s="144">
        <v>81955238.000000015</v>
      </c>
      <c r="D183" s="144">
        <v>66834276.000000045</v>
      </c>
      <c r="E183" s="144">
        <v>69263965.999999955</v>
      </c>
      <c r="F183" s="144">
        <v>62655296.000000015</v>
      </c>
      <c r="G183" s="145">
        <f t="shared" si="20"/>
        <v>-24.308932523366011</v>
      </c>
      <c r="H183" s="146">
        <f t="shared" si="21"/>
        <v>-23.549369718138081</v>
      </c>
      <c r="I183" s="198">
        <f t="shared" si="22"/>
        <v>-6.2527497118395132</v>
      </c>
      <c r="J183" s="198">
        <f t="shared" si="23"/>
        <v>-9.5412815373580315</v>
      </c>
    </row>
    <row r="184" spans="1:10" ht="15" customHeight="1">
      <c r="A184" s="4" t="s">
        <v>36</v>
      </c>
      <c r="B184" s="144">
        <v>1474305491</v>
      </c>
      <c r="C184" s="144">
        <v>1068317427.0000036</v>
      </c>
      <c r="D184" s="144">
        <v>1179475728.0000036</v>
      </c>
      <c r="E184" s="144">
        <v>1196407022.9999981</v>
      </c>
      <c r="F184" s="144">
        <v>1266073549</v>
      </c>
      <c r="G184" s="145">
        <f t="shared" si="20"/>
        <v>-14.124070165319623</v>
      </c>
      <c r="H184" s="146">
        <f t="shared" si="21"/>
        <v>18.510989056438532</v>
      </c>
      <c r="I184" s="198">
        <f t="shared" si="22"/>
        <v>7.3420604548461057</v>
      </c>
      <c r="J184" s="198">
        <f t="shared" si="23"/>
        <v>5.8229786904219907</v>
      </c>
    </row>
    <row r="185" spans="1:10" ht="15" customHeight="1">
      <c r="A185" s="4" t="s">
        <v>37</v>
      </c>
      <c r="B185" s="144">
        <v>1095710357</v>
      </c>
      <c r="C185" s="144">
        <v>1115641653.9999981</v>
      </c>
      <c r="D185" s="144">
        <v>1180502138</v>
      </c>
      <c r="E185" s="144">
        <v>1241816767.0000031</v>
      </c>
      <c r="F185" s="144">
        <v>1244251741.9999995</v>
      </c>
      <c r="G185" s="145">
        <f t="shared" si="20"/>
        <v>13.556628725012558</v>
      </c>
      <c r="H185" s="146">
        <f t="shared" si="21"/>
        <v>11.527903026826351</v>
      </c>
      <c r="I185" s="198">
        <f t="shared" si="22"/>
        <v>5.4002108041925112</v>
      </c>
      <c r="J185" s="198">
        <f t="shared" si="23"/>
        <v>0.19608166556479034</v>
      </c>
    </row>
    <row r="186" spans="1:10" ht="15" customHeight="1">
      <c r="A186" s="4" t="s">
        <v>38</v>
      </c>
      <c r="B186" s="144">
        <v>235207041</v>
      </c>
      <c r="C186" s="144">
        <v>264860526.99999985</v>
      </c>
      <c r="D186" s="144">
        <v>262745994.99999994</v>
      </c>
      <c r="E186" s="144">
        <v>290045453.00000185</v>
      </c>
      <c r="F186" s="144">
        <v>290635076.99999988</v>
      </c>
      <c r="G186" s="145">
        <f t="shared" si="20"/>
        <v>23.565636370554003</v>
      </c>
      <c r="H186" s="146">
        <f t="shared" si="21"/>
        <v>9.7313670300142689</v>
      </c>
      <c r="I186" s="198">
        <f t="shared" si="22"/>
        <v>10.614465122484546</v>
      </c>
      <c r="J186" s="198">
        <f t="shared" si="23"/>
        <v>0.20328675864401191</v>
      </c>
    </row>
    <row r="187" spans="1:10" ht="15" customHeight="1">
      <c r="A187" s="4" t="s">
        <v>39</v>
      </c>
      <c r="B187" s="144">
        <v>183766400</v>
      </c>
      <c r="C187" s="144">
        <v>183359310.99999994</v>
      </c>
      <c r="D187" s="144">
        <v>207576641.99999994</v>
      </c>
      <c r="E187" s="144">
        <v>211770185.9999994</v>
      </c>
      <c r="F187" s="144">
        <v>201698983.99999997</v>
      </c>
      <c r="G187" s="145">
        <f t="shared" si="20"/>
        <v>9.7583584376686758</v>
      </c>
      <c r="H187" s="146">
        <f t="shared" si="21"/>
        <v>10.002040747197199</v>
      </c>
      <c r="I187" s="198">
        <f t="shared" si="22"/>
        <v>-2.831560402639127</v>
      </c>
      <c r="J187" s="198">
        <f t="shared" si="23"/>
        <v>-4.7557223187212401</v>
      </c>
    </row>
    <row r="188" spans="1:10" ht="15" customHeight="1">
      <c r="A188" s="4" t="s">
        <v>40</v>
      </c>
      <c r="B188" s="144">
        <v>1184429264</v>
      </c>
      <c r="C188" s="144">
        <v>1188891058.9999976</v>
      </c>
      <c r="D188" s="144">
        <v>1293057348.9999983</v>
      </c>
      <c r="E188" s="144">
        <v>1296068924.0000002</v>
      </c>
      <c r="F188" s="144">
        <v>1297225717.0000014</v>
      </c>
      <c r="G188" s="145">
        <f t="shared" si="20"/>
        <v>9.5232747474568953</v>
      </c>
      <c r="H188" s="146">
        <f t="shared" si="21"/>
        <v>9.1122443204448444</v>
      </c>
      <c r="I188" s="198">
        <f t="shared" si="22"/>
        <v>0.32236528435700507</v>
      </c>
      <c r="J188" s="198">
        <f t="shared" si="23"/>
        <v>8.925397242232691E-2</v>
      </c>
    </row>
    <row r="189" spans="1:10" ht="15" customHeight="1">
      <c r="A189" s="4" t="s">
        <v>41</v>
      </c>
      <c r="B189" s="144">
        <v>3281310296</v>
      </c>
      <c r="C189" s="144">
        <v>3209940437.9999933</v>
      </c>
      <c r="D189" s="144">
        <v>3394140983.0000076</v>
      </c>
      <c r="E189" s="144">
        <v>3581750395.9999866</v>
      </c>
      <c r="F189" s="144">
        <v>3631833470.999999</v>
      </c>
      <c r="G189" s="145">
        <f t="shared" si="20"/>
        <v>10.6824147483795</v>
      </c>
      <c r="H189" s="146">
        <f t="shared" si="21"/>
        <v>13.14332901649955</v>
      </c>
      <c r="I189" s="198">
        <f t="shared" si="22"/>
        <v>7.0030234215521716</v>
      </c>
      <c r="J189" s="198">
        <f t="shared" si="23"/>
        <v>1.3982849015929304</v>
      </c>
    </row>
    <row r="190" spans="1:10" ht="15" customHeight="1">
      <c r="A190" s="4" t="s">
        <v>42</v>
      </c>
      <c r="B190" s="144">
        <v>462292938</v>
      </c>
      <c r="C190" s="144">
        <v>413413316.99999923</v>
      </c>
      <c r="D190" s="144">
        <v>469527984.00000048</v>
      </c>
      <c r="E190" s="144">
        <v>449429805.00000048</v>
      </c>
      <c r="F190" s="144">
        <v>491772927.00000012</v>
      </c>
      <c r="G190" s="145">
        <f t="shared" si="20"/>
        <v>6.3769066271135841</v>
      </c>
      <c r="H190" s="146">
        <f t="shared" si="21"/>
        <v>18.954302335645608</v>
      </c>
      <c r="I190" s="198">
        <f t="shared" si="22"/>
        <v>4.7377246422014423</v>
      </c>
      <c r="J190" s="198">
        <f t="shared" si="23"/>
        <v>9.4215206755145147</v>
      </c>
    </row>
    <row r="191" spans="1:10" ht="15" customHeight="1">
      <c r="A191" s="4" t="s">
        <v>43</v>
      </c>
      <c r="B191" s="144">
        <v>179494151</v>
      </c>
      <c r="C191" s="144">
        <v>185020827.99999997</v>
      </c>
      <c r="D191" s="144">
        <v>206568927.99999964</v>
      </c>
      <c r="E191" s="144">
        <v>224315150.99999967</v>
      </c>
      <c r="F191" s="144">
        <v>238035207.99999994</v>
      </c>
      <c r="G191" s="145">
        <f t="shared" si="20"/>
        <v>32.614464969390525</v>
      </c>
      <c r="H191" s="146">
        <f t="shared" si="21"/>
        <v>28.653195736428103</v>
      </c>
      <c r="I191" s="198">
        <f t="shared" si="22"/>
        <v>15.232823399267659</v>
      </c>
      <c r="J191" s="198">
        <f t="shared" si="23"/>
        <v>6.11642010752999</v>
      </c>
    </row>
    <row r="192" spans="1:10" ht="15" customHeight="1">
      <c r="A192" s="4" t="s">
        <v>5</v>
      </c>
      <c r="B192" s="144">
        <v>116345445</v>
      </c>
      <c r="C192" s="144">
        <v>105096849.00000003</v>
      </c>
      <c r="D192" s="144">
        <v>105741372.99999976</v>
      </c>
      <c r="E192" s="144">
        <v>167520799.99999991</v>
      </c>
      <c r="F192" s="144">
        <v>187454276</v>
      </c>
      <c r="G192" s="145">
        <f t="shared" si="20"/>
        <v>61.118706452152026</v>
      </c>
      <c r="H192" s="146">
        <f t="shared" si="21"/>
        <v>78.363364633320202</v>
      </c>
      <c r="I192" s="198">
        <f t="shared" si="22"/>
        <v>77.276188762936187</v>
      </c>
      <c r="J192" s="198">
        <f t="shared" si="23"/>
        <v>11.899105066356015</v>
      </c>
    </row>
    <row r="193" spans="1:10" ht="15" customHeight="1">
      <c r="A193" s="8" t="s">
        <v>6</v>
      </c>
      <c r="B193" s="82">
        <f>SUM(B165:B192)</f>
        <v>17110247541</v>
      </c>
      <c r="C193" s="82">
        <f>SUM(C165:C192)</f>
        <v>16765978183.999985</v>
      </c>
      <c r="D193" s="82">
        <f>SUM(D165:D192)</f>
        <v>17703690991.000015</v>
      </c>
      <c r="E193" s="82">
        <f>SUM(E165:E192)</f>
        <v>17958633195.000004</v>
      </c>
      <c r="F193" s="82">
        <f>SUM(F165:F192)</f>
        <v>18450059217</v>
      </c>
      <c r="G193" s="192">
        <f t="shared" si="20"/>
        <v>7.8304634271918729</v>
      </c>
      <c r="H193" s="193">
        <f t="shared" si="21"/>
        <v>10.044633331368374</v>
      </c>
      <c r="I193" s="202">
        <f t="shared" si="22"/>
        <v>4.2158904963909265</v>
      </c>
      <c r="J193" s="202">
        <f t="shared" si="23"/>
        <v>2.7364333168563064</v>
      </c>
    </row>
    <row r="195" spans="1:10" ht="15" customHeight="1">
      <c r="A195" s="31" t="s">
        <v>7</v>
      </c>
      <c r="B195" s="142"/>
      <c r="C195" s="142"/>
      <c r="D195" s="142"/>
      <c r="E195" s="142"/>
      <c r="F195" s="142"/>
      <c r="G195" s="142"/>
      <c r="H195" s="142"/>
    </row>
    <row r="196" spans="1:10" ht="15" customHeight="1">
      <c r="A196" s="153" t="s">
        <v>46</v>
      </c>
      <c r="B196" s="143">
        <v>2015</v>
      </c>
      <c r="C196" s="143">
        <v>2016</v>
      </c>
      <c r="D196" s="143">
        <v>2017</v>
      </c>
      <c r="E196" s="143">
        <v>2018</v>
      </c>
      <c r="F196" s="143">
        <v>2019</v>
      </c>
      <c r="G196" s="3" t="s">
        <v>592</v>
      </c>
      <c r="H196" s="3" t="s">
        <v>593</v>
      </c>
      <c r="I196" s="166" t="s">
        <v>594</v>
      </c>
      <c r="J196" s="3" t="s">
        <v>595</v>
      </c>
    </row>
    <row r="197" spans="1:10" ht="15" customHeight="1">
      <c r="A197" s="4" t="s">
        <v>17</v>
      </c>
      <c r="B197" s="144">
        <v>523791256</v>
      </c>
      <c r="C197" s="144">
        <v>583156599.99999821</v>
      </c>
      <c r="D197" s="144">
        <v>616257947.9999994</v>
      </c>
      <c r="E197" s="144">
        <v>555636270.00000167</v>
      </c>
      <c r="F197" s="144">
        <v>515791011.99999982</v>
      </c>
      <c r="G197" s="145">
        <f>F197/B197*100-100</f>
        <v>-1.5273725760706895</v>
      </c>
      <c r="H197" s="146">
        <f>F197/C197*100-100</f>
        <v>-11.551886405812539</v>
      </c>
      <c r="I197" s="198">
        <f>F197/D197*100-100</f>
        <v>-16.30274081268314</v>
      </c>
      <c r="J197" s="198">
        <f>F197/E197*100-100</f>
        <v>-7.1711045789004544</v>
      </c>
    </row>
    <row r="198" spans="1:10" ht="15" customHeight="1">
      <c r="A198" s="4" t="s">
        <v>18</v>
      </c>
      <c r="B198" s="144">
        <v>38298000</v>
      </c>
      <c r="C198" s="144">
        <v>36854833.000000037</v>
      </c>
      <c r="D198" s="144">
        <v>46061187.999999985</v>
      </c>
      <c r="E198" s="144">
        <v>41159982.99999994</v>
      </c>
      <c r="F198" s="144">
        <v>35840819.999999978</v>
      </c>
      <c r="G198" s="145">
        <f t="shared" ref="G198:G225" si="24">F198/B198*100-100</f>
        <v>-6.4159486135046819</v>
      </c>
      <c r="H198" s="146">
        <f t="shared" ref="H198:H225" si="25">F198/C198*100-100</f>
        <v>-2.75137049189739</v>
      </c>
      <c r="I198" s="198">
        <f t="shared" ref="I198:I225" si="26">F198/D198*100-100</f>
        <v>-22.188676505695014</v>
      </c>
      <c r="J198" s="198">
        <f t="shared" ref="J198:J225" si="27">F198/E198*100-100</f>
        <v>-12.923141877876802</v>
      </c>
    </row>
    <row r="199" spans="1:10" ht="15" customHeight="1">
      <c r="A199" s="4" t="s">
        <v>19</v>
      </c>
      <c r="B199" s="144">
        <v>4306637</v>
      </c>
      <c r="C199" s="144">
        <v>7813477.0000000028</v>
      </c>
      <c r="D199" s="144">
        <v>45850301.00000003</v>
      </c>
      <c r="E199" s="144">
        <v>8866633.0000000093</v>
      </c>
      <c r="F199" s="144">
        <v>4410229</v>
      </c>
      <c r="G199" s="145">
        <f t="shared" si="24"/>
        <v>2.405403566634476</v>
      </c>
      <c r="H199" s="146">
        <f t="shared" si="25"/>
        <v>-43.556127444926261</v>
      </c>
      <c r="I199" s="198">
        <f t="shared" si="26"/>
        <v>-90.381243080607049</v>
      </c>
      <c r="J199" s="198">
        <f t="shared" si="27"/>
        <v>-50.260386327030844</v>
      </c>
    </row>
    <row r="200" spans="1:10" ht="15" customHeight="1">
      <c r="A200" s="4" t="s">
        <v>20</v>
      </c>
      <c r="B200" s="144">
        <v>1289396688</v>
      </c>
      <c r="C200" s="144">
        <v>1395802559.000006</v>
      </c>
      <c r="D200" s="144">
        <v>1525984875.9999974</v>
      </c>
      <c r="E200" s="144">
        <v>1518590417.0000017</v>
      </c>
      <c r="F200" s="144">
        <v>1721516297.9999967</v>
      </c>
      <c r="G200" s="145">
        <f t="shared" si="24"/>
        <v>33.513317819224653</v>
      </c>
      <c r="H200" s="146">
        <f t="shared" si="25"/>
        <v>23.335230108285614</v>
      </c>
      <c r="I200" s="198">
        <f t="shared" si="26"/>
        <v>12.813457398905427</v>
      </c>
      <c r="J200" s="198">
        <f t="shared" si="27"/>
        <v>13.362778977683675</v>
      </c>
    </row>
    <row r="201" spans="1:10" ht="15" customHeight="1">
      <c r="A201" s="4" t="s">
        <v>21</v>
      </c>
      <c r="B201" s="144">
        <v>880849436</v>
      </c>
      <c r="C201" s="144">
        <v>923704475.00000024</v>
      </c>
      <c r="D201" s="144">
        <v>987927668.00000346</v>
      </c>
      <c r="E201" s="144">
        <v>984436829.00000167</v>
      </c>
      <c r="F201" s="144">
        <v>1068721682.9999995</v>
      </c>
      <c r="G201" s="145">
        <f t="shared" si="24"/>
        <v>21.328531224716542</v>
      </c>
      <c r="H201" s="146">
        <f t="shared" si="25"/>
        <v>15.699524244482973</v>
      </c>
      <c r="I201" s="198">
        <f t="shared" si="26"/>
        <v>8.1781306078367493</v>
      </c>
      <c r="J201" s="198">
        <f t="shared" si="27"/>
        <v>8.5617331165489787</v>
      </c>
    </row>
    <row r="202" spans="1:10" ht="15" customHeight="1">
      <c r="A202" s="4" t="s">
        <v>22</v>
      </c>
      <c r="B202" s="144">
        <v>202500676</v>
      </c>
      <c r="C202" s="144">
        <v>202234409.00000045</v>
      </c>
      <c r="D202" s="144">
        <v>207496990.00000042</v>
      </c>
      <c r="E202" s="144">
        <v>227249684.99999982</v>
      </c>
      <c r="F202" s="144">
        <v>224702344.99999997</v>
      </c>
      <c r="G202" s="145">
        <f t="shared" si="24"/>
        <v>10.963750560516644</v>
      </c>
      <c r="H202" s="146">
        <f t="shared" si="25"/>
        <v>11.109848275126836</v>
      </c>
      <c r="I202" s="198">
        <f t="shared" si="26"/>
        <v>8.2918576312839747</v>
      </c>
      <c r="J202" s="198">
        <f t="shared" si="27"/>
        <v>-1.1209432479520842</v>
      </c>
    </row>
    <row r="203" spans="1:10" ht="15" customHeight="1">
      <c r="A203" s="4" t="s">
        <v>23</v>
      </c>
      <c r="B203" s="144">
        <v>581251995</v>
      </c>
      <c r="C203" s="144">
        <v>585827456.99999964</v>
      </c>
      <c r="D203" s="144">
        <v>691676297.99999833</v>
      </c>
      <c r="E203" s="144">
        <v>750994810.99999988</v>
      </c>
      <c r="F203" s="144">
        <v>797022816.99999976</v>
      </c>
      <c r="G203" s="145">
        <f t="shared" si="24"/>
        <v>37.121734438089931</v>
      </c>
      <c r="H203" s="146">
        <f t="shared" si="25"/>
        <v>36.050778685165028</v>
      </c>
      <c r="I203" s="198">
        <f t="shared" si="26"/>
        <v>15.230609940605717</v>
      </c>
      <c r="J203" s="198">
        <f t="shared" si="27"/>
        <v>6.1289379534740647</v>
      </c>
    </row>
    <row r="204" spans="1:10" ht="15" customHeight="1">
      <c r="A204" s="4" t="s">
        <v>24</v>
      </c>
      <c r="B204" s="144">
        <v>73206274</v>
      </c>
      <c r="C204" s="144">
        <v>84627820.99999994</v>
      </c>
      <c r="D204" s="144">
        <v>92211304.999999955</v>
      </c>
      <c r="E204" s="144">
        <v>105979375.99999996</v>
      </c>
      <c r="F204" s="144">
        <v>122324031.00000006</v>
      </c>
      <c r="G204" s="145">
        <f t="shared" si="24"/>
        <v>67.095010189973692</v>
      </c>
      <c r="H204" s="146">
        <f t="shared" si="25"/>
        <v>44.543519559602203</v>
      </c>
      <c r="I204" s="198">
        <f t="shared" si="26"/>
        <v>32.656219321481359</v>
      </c>
      <c r="J204" s="198">
        <f t="shared" si="27"/>
        <v>15.422486541155052</v>
      </c>
    </row>
    <row r="205" spans="1:10" ht="15" customHeight="1">
      <c r="A205" s="4" t="s">
        <v>25</v>
      </c>
      <c r="B205" s="144">
        <v>141973725</v>
      </c>
      <c r="C205" s="144">
        <v>150512514.99999964</v>
      </c>
      <c r="D205" s="144">
        <v>142865062.00000018</v>
      </c>
      <c r="E205" s="144">
        <v>136880025.00000033</v>
      </c>
      <c r="F205" s="144">
        <v>134095340.99999996</v>
      </c>
      <c r="G205" s="145">
        <f t="shared" si="24"/>
        <v>-5.5491845410128207</v>
      </c>
      <c r="H205" s="146">
        <f t="shared" si="25"/>
        <v>-10.907514235610066</v>
      </c>
      <c r="I205" s="198">
        <f t="shared" si="26"/>
        <v>-6.1384644203634622</v>
      </c>
      <c r="J205" s="198">
        <f t="shared" si="27"/>
        <v>-2.0343976412923439</v>
      </c>
    </row>
    <row r="206" spans="1:10" ht="15" customHeight="1">
      <c r="A206" s="4" t="s">
        <v>26</v>
      </c>
      <c r="B206" s="144">
        <v>413355600</v>
      </c>
      <c r="C206" s="144">
        <v>368204830.00000101</v>
      </c>
      <c r="D206" s="144">
        <v>371155382</v>
      </c>
      <c r="E206" s="144">
        <v>377279797.00000101</v>
      </c>
      <c r="F206" s="144">
        <v>362756339.99999982</v>
      </c>
      <c r="G206" s="145">
        <f t="shared" si="24"/>
        <v>-12.241097011870693</v>
      </c>
      <c r="H206" s="146">
        <f t="shared" si="25"/>
        <v>-1.479744304277915</v>
      </c>
      <c r="I206" s="198">
        <f t="shared" si="26"/>
        <v>-2.2629449571069955</v>
      </c>
      <c r="J206" s="198">
        <f t="shared" si="27"/>
        <v>-3.8495188757751464</v>
      </c>
    </row>
    <row r="207" spans="1:10" ht="15" customHeight="1">
      <c r="A207" s="4" t="s">
        <v>27</v>
      </c>
      <c r="B207" s="144">
        <v>3613545</v>
      </c>
      <c r="C207" s="144">
        <v>8540934</v>
      </c>
      <c r="D207" s="144">
        <v>12967203.000000009</v>
      </c>
      <c r="E207" s="144">
        <v>11635997.999999996</v>
      </c>
      <c r="F207" s="144">
        <v>31259051.000000011</v>
      </c>
      <c r="G207" s="145">
        <f t="shared" si="24"/>
        <v>765.05221326979495</v>
      </c>
      <c r="H207" s="146">
        <f t="shared" si="25"/>
        <v>265.99101456585441</v>
      </c>
      <c r="I207" s="198">
        <f t="shared" si="26"/>
        <v>141.06240181479373</v>
      </c>
      <c r="J207" s="198">
        <f t="shared" si="27"/>
        <v>168.6409107323671</v>
      </c>
    </row>
    <row r="208" spans="1:10" ht="15" customHeight="1">
      <c r="A208" s="4" t="s">
        <v>28</v>
      </c>
      <c r="B208" s="144">
        <v>80030449</v>
      </c>
      <c r="C208" s="144">
        <v>120757616.00000006</v>
      </c>
      <c r="D208" s="144">
        <v>133405029.00000001</v>
      </c>
      <c r="E208" s="144">
        <v>99129679.00000006</v>
      </c>
      <c r="F208" s="144">
        <v>108945549.00000003</v>
      </c>
      <c r="G208" s="145">
        <f t="shared" si="24"/>
        <v>36.130123423398544</v>
      </c>
      <c r="H208" s="146">
        <f t="shared" si="25"/>
        <v>-9.7816331518171324</v>
      </c>
      <c r="I208" s="198">
        <f t="shared" si="26"/>
        <v>-18.334751083484264</v>
      </c>
      <c r="J208" s="198">
        <f t="shared" si="27"/>
        <v>9.902049617249304</v>
      </c>
    </row>
    <row r="209" spans="1:10" ht="15" customHeight="1">
      <c r="A209" s="4" t="s">
        <v>29</v>
      </c>
      <c r="B209" s="144">
        <v>101055174</v>
      </c>
      <c r="C209" s="144">
        <v>101321716.00000013</v>
      </c>
      <c r="D209" s="144">
        <v>104241335.0000003</v>
      </c>
      <c r="E209" s="144">
        <v>100816560.00000027</v>
      </c>
      <c r="F209" s="144">
        <v>94850791.00000003</v>
      </c>
      <c r="G209" s="145">
        <f t="shared" si="24"/>
        <v>-6.1395995419294138</v>
      </c>
      <c r="H209" s="146">
        <f t="shared" si="25"/>
        <v>-6.3865134301516235</v>
      </c>
      <c r="I209" s="198">
        <f t="shared" si="26"/>
        <v>-9.0084648282758906</v>
      </c>
      <c r="J209" s="198">
        <f t="shared" si="27"/>
        <v>-5.9174494745706738</v>
      </c>
    </row>
    <row r="210" spans="1:10" ht="15" customHeight="1">
      <c r="A210" s="4" t="s">
        <v>30</v>
      </c>
      <c r="B210" s="144">
        <v>29423439</v>
      </c>
      <c r="C210" s="144">
        <v>28083460.999999981</v>
      </c>
      <c r="D210" s="144">
        <v>33958461.000000134</v>
      </c>
      <c r="E210" s="144">
        <v>28993137.999999996</v>
      </c>
      <c r="F210" s="144">
        <v>34044050.99999997</v>
      </c>
      <c r="G210" s="145">
        <f t="shared" si="24"/>
        <v>15.703847534613374</v>
      </c>
      <c r="H210" s="146">
        <f t="shared" si="25"/>
        <v>21.224556332283953</v>
      </c>
      <c r="I210" s="198">
        <f t="shared" si="26"/>
        <v>0.2520432242198325</v>
      </c>
      <c r="J210" s="198">
        <f t="shared" si="27"/>
        <v>17.421063563385147</v>
      </c>
    </row>
    <row r="211" spans="1:10" ht="15" customHeight="1">
      <c r="A211" s="4" t="s">
        <v>31</v>
      </c>
      <c r="B211" s="144">
        <v>228964372</v>
      </c>
      <c r="C211" s="144">
        <v>246115243.99999943</v>
      </c>
      <c r="D211" s="144">
        <v>244826506.00000003</v>
      </c>
      <c r="E211" s="144">
        <v>258766958.99999884</v>
      </c>
      <c r="F211" s="144">
        <v>251706738.99999994</v>
      </c>
      <c r="G211" s="145">
        <f t="shared" si="24"/>
        <v>9.9327099676450814</v>
      </c>
      <c r="H211" s="146">
        <f t="shared" si="25"/>
        <v>2.2719011261246749</v>
      </c>
      <c r="I211" s="198">
        <f t="shared" si="26"/>
        <v>2.8102484132171099</v>
      </c>
      <c r="J211" s="198">
        <f t="shared" si="27"/>
        <v>-2.7284086141766295</v>
      </c>
    </row>
    <row r="212" spans="1:10" ht="15" customHeight="1">
      <c r="A212" s="4" t="s">
        <v>32</v>
      </c>
      <c r="B212" s="144">
        <v>392620898</v>
      </c>
      <c r="C212" s="144">
        <v>343754250.99999958</v>
      </c>
      <c r="D212" s="144">
        <v>376245709.0000006</v>
      </c>
      <c r="E212" s="144">
        <v>360805889</v>
      </c>
      <c r="F212" s="144">
        <v>382384734.99999964</v>
      </c>
      <c r="G212" s="145">
        <f t="shared" si="24"/>
        <v>-2.6071365666328745</v>
      </c>
      <c r="H212" s="146">
        <f t="shared" si="25"/>
        <v>11.237820008806267</v>
      </c>
      <c r="I212" s="198">
        <f t="shared" si="26"/>
        <v>1.6316534257136368</v>
      </c>
      <c r="J212" s="198">
        <f t="shared" si="27"/>
        <v>5.9807355306220131</v>
      </c>
    </row>
    <row r="213" spans="1:10" ht="15" customHeight="1">
      <c r="A213" s="4" t="s">
        <v>33</v>
      </c>
      <c r="B213" s="144">
        <v>153544932</v>
      </c>
      <c r="C213" s="144">
        <v>186370082.99999964</v>
      </c>
      <c r="D213" s="144">
        <v>213881936.99999955</v>
      </c>
      <c r="E213" s="144">
        <v>212139403.00000012</v>
      </c>
      <c r="F213" s="144">
        <v>215660473.99999994</v>
      </c>
      <c r="G213" s="145">
        <f t="shared" si="24"/>
        <v>40.454309491634632</v>
      </c>
      <c r="H213" s="146">
        <f t="shared" si="25"/>
        <v>15.716251518759236</v>
      </c>
      <c r="I213" s="198">
        <f t="shared" si="26"/>
        <v>0.83155081955351307</v>
      </c>
      <c r="J213" s="198">
        <f t="shared" si="27"/>
        <v>1.6597911327203292</v>
      </c>
    </row>
    <row r="214" spans="1:10" ht="15" customHeight="1">
      <c r="A214" s="4" t="s">
        <v>34</v>
      </c>
      <c r="B214" s="144">
        <v>65603786</v>
      </c>
      <c r="C214" s="144">
        <v>67942620</v>
      </c>
      <c r="D214" s="144">
        <v>72030668.00000006</v>
      </c>
      <c r="E214" s="144">
        <v>35396787.000000022</v>
      </c>
      <c r="F214" s="144">
        <v>32654801.000000007</v>
      </c>
      <c r="G214" s="145">
        <f t="shared" si="24"/>
        <v>-50.224212669677314</v>
      </c>
      <c r="H214" s="146">
        <f t="shared" si="25"/>
        <v>-51.937677705098793</v>
      </c>
      <c r="I214" s="198">
        <f t="shared" si="26"/>
        <v>-54.665419734827417</v>
      </c>
      <c r="J214" s="198">
        <f t="shared" si="27"/>
        <v>-7.7464262504956025</v>
      </c>
    </row>
    <row r="215" spans="1:10" ht="15" customHeight="1">
      <c r="A215" s="4" t="s">
        <v>35</v>
      </c>
      <c r="B215" s="144">
        <v>432550065</v>
      </c>
      <c r="C215" s="144">
        <v>439536386.00000066</v>
      </c>
      <c r="D215" s="144">
        <v>420146309.99999881</v>
      </c>
      <c r="E215" s="144">
        <v>376737719.00000155</v>
      </c>
      <c r="F215" s="144">
        <v>364533516.99999976</v>
      </c>
      <c r="G215" s="145">
        <f t="shared" si="24"/>
        <v>-15.724549249576512</v>
      </c>
      <c r="H215" s="146">
        <f t="shared" si="25"/>
        <v>-17.0640864758807</v>
      </c>
      <c r="I215" s="198">
        <f t="shared" si="26"/>
        <v>-13.236530150651376</v>
      </c>
      <c r="J215" s="198">
        <f t="shared" si="27"/>
        <v>-3.2394425576489141</v>
      </c>
    </row>
    <row r="216" spans="1:10" ht="15" customHeight="1">
      <c r="A216" s="4" t="s">
        <v>36</v>
      </c>
      <c r="B216" s="144">
        <v>375000763</v>
      </c>
      <c r="C216" s="144">
        <v>399688614.00000036</v>
      </c>
      <c r="D216" s="144">
        <v>454405560.00000048</v>
      </c>
      <c r="E216" s="144">
        <v>543942615.99999952</v>
      </c>
      <c r="F216" s="144">
        <v>579469154.99999976</v>
      </c>
      <c r="G216" s="145">
        <f t="shared" si="24"/>
        <v>54.524793593553255</v>
      </c>
      <c r="H216" s="146">
        <f t="shared" si="25"/>
        <v>44.980150723032409</v>
      </c>
      <c r="I216" s="198">
        <f t="shared" si="26"/>
        <v>27.522461432910106</v>
      </c>
      <c r="J216" s="198">
        <f t="shared" si="27"/>
        <v>6.5313027431555923</v>
      </c>
    </row>
    <row r="217" spans="1:10" ht="15" customHeight="1">
      <c r="A217" s="4" t="s">
        <v>37</v>
      </c>
      <c r="B217" s="144">
        <v>394554161</v>
      </c>
      <c r="C217" s="144">
        <v>399289743.00000048</v>
      </c>
      <c r="D217" s="144">
        <v>398404500.99999952</v>
      </c>
      <c r="E217" s="144">
        <v>411504314.99999821</v>
      </c>
      <c r="F217" s="144">
        <v>406133797</v>
      </c>
      <c r="G217" s="145">
        <f t="shared" si="24"/>
        <v>2.9348660195729082</v>
      </c>
      <c r="H217" s="146">
        <f t="shared" si="25"/>
        <v>1.7140570525498049</v>
      </c>
      <c r="I217" s="198">
        <f t="shared" si="26"/>
        <v>1.9400624191242599</v>
      </c>
      <c r="J217" s="198">
        <f t="shared" si="27"/>
        <v>-1.3050939696703381</v>
      </c>
    </row>
    <row r="218" spans="1:10" ht="15" customHeight="1">
      <c r="A218" s="4" t="s">
        <v>38</v>
      </c>
      <c r="B218" s="144">
        <v>102324472</v>
      </c>
      <c r="C218" s="144">
        <v>78401671.999999985</v>
      </c>
      <c r="D218" s="144">
        <v>101413439.99999987</v>
      </c>
      <c r="E218" s="144">
        <v>104932465.99999988</v>
      </c>
      <c r="F218" s="144">
        <v>99413815</v>
      </c>
      <c r="G218" s="145">
        <f t="shared" si="24"/>
        <v>-2.8445365444934794</v>
      </c>
      <c r="H218" s="146">
        <f t="shared" si="25"/>
        <v>26.800631241639877</v>
      </c>
      <c r="I218" s="198">
        <f t="shared" si="26"/>
        <v>-1.9717554201887424</v>
      </c>
      <c r="J218" s="198">
        <f t="shared" si="27"/>
        <v>-5.2592407387051026</v>
      </c>
    </row>
    <row r="219" spans="1:10" ht="15" customHeight="1">
      <c r="A219" s="4" t="s">
        <v>39</v>
      </c>
      <c r="B219" s="144">
        <v>132197742</v>
      </c>
      <c r="C219" s="144">
        <v>147983675.99999997</v>
      </c>
      <c r="D219" s="144">
        <v>210425898.00000012</v>
      </c>
      <c r="E219" s="144">
        <v>201706021.99999961</v>
      </c>
      <c r="F219" s="144">
        <v>137796510.00000009</v>
      </c>
      <c r="G219" s="145">
        <f t="shared" si="24"/>
        <v>4.2351464671764916</v>
      </c>
      <c r="H219" s="146">
        <f t="shared" si="25"/>
        <v>-6.8839795546097093</v>
      </c>
      <c r="I219" s="198">
        <f t="shared" si="26"/>
        <v>-34.515422621601445</v>
      </c>
      <c r="J219" s="198">
        <f t="shared" si="27"/>
        <v>-31.684483867318363</v>
      </c>
    </row>
    <row r="220" spans="1:10" ht="15" customHeight="1">
      <c r="A220" s="4" t="s">
        <v>40</v>
      </c>
      <c r="B220" s="144">
        <v>459055642</v>
      </c>
      <c r="C220" s="144">
        <v>450156608.00000072</v>
      </c>
      <c r="D220" s="144">
        <v>502748973.99999923</v>
      </c>
      <c r="E220" s="144">
        <v>496943335.99999899</v>
      </c>
      <c r="F220" s="144">
        <v>490949047.00000024</v>
      </c>
      <c r="G220" s="145">
        <f t="shared" si="24"/>
        <v>6.947612028260437</v>
      </c>
      <c r="H220" s="146">
        <f t="shared" si="25"/>
        <v>9.0618327655426611</v>
      </c>
      <c r="I220" s="198">
        <f t="shared" si="26"/>
        <v>-2.347081269229804</v>
      </c>
      <c r="J220" s="198">
        <f t="shared" si="27"/>
        <v>-1.2062318911946903</v>
      </c>
    </row>
    <row r="221" spans="1:10" ht="15" customHeight="1">
      <c r="A221" s="4" t="s">
        <v>41</v>
      </c>
      <c r="B221" s="144">
        <v>2054704898</v>
      </c>
      <c r="C221" s="144">
        <v>2042972980.0000143</v>
      </c>
      <c r="D221" s="144">
        <v>2221748149.0000043</v>
      </c>
      <c r="E221" s="144">
        <v>2351399360.9999909</v>
      </c>
      <c r="F221" s="144">
        <v>2284572584.999999</v>
      </c>
      <c r="G221" s="145">
        <f t="shared" si="24"/>
        <v>11.187382052953041</v>
      </c>
      <c r="H221" s="146">
        <f t="shared" si="25"/>
        <v>11.82588352196332</v>
      </c>
      <c r="I221" s="198">
        <f t="shared" si="26"/>
        <v>2.827702862193064</v>
      </c>
      <c r="J221" s="198">
        <f t="shared" si="27"/>
        <v>-2.8420002619874936</v>
      </c>
    </row>
    <row r="222" spans="1:10" ht="15" customHeight="1">
      <c r="A222" s="4" t="s">
        <v>42</v>
      </c>
      <c r="B222" s="144">
        <v>520066266</v>
      </c>
      <c r="C222" s="144">
        <v>553192422.99999928</v>
      </c>
      <c r="D222" s="144">
        <v>596291257.00000083</v>
      </c>
      <c r="E222" s="144">
        <v>621346921.0000006</v>
      </c>
      <c r="F222" s="144">
        <v>703765852</v>
      </c>
      <c r="G222" s="145">
        <f t="shared" si="24"/>
        <v>35.322342172449225</v>
      </c>
      <c r="H222" s="146">
        <f t="shared" si="25"/>
        <v>27.218996996276815</v>
      </c>
      <c r="I222" s="198">
        <f t="shared" si="26"/>
        <v>18.023842164098511</v>
      </c>
      <c r="J222" s="198">
        <f t="shared" si="27"/>
        <v>13.264559333029879</v>
      </c>
    </row>
    <row r="223" spans="1:10" ht="15" customHeight="1">
      <c r="A223" s="4" t="s">
        <v>43</v>
      </c>
      <c r="B223" s="144">
        <v>311926100</v>
      </c>
      <c r="C223" s="144">
        <v>299490070.99999976</v>
      </c>
      <c r="D223" s="144">
        <v>291233324.99999726</v>
      </c>
      <c r="E223" s="144">
        <v>297897554.99999982</v>
      </c>
      <c r="F223" s="144">
        <v>310613993</v>
      </c>
      <c r="G223" s="145">
        <f t="shared" si="24"/>
        <v>-0.42064674934223945</v>
      </c>
      <c r="H223" s="146">
        <f t="shared" si="25"/>
        <v>3.714287409548291</v>
      </c>
      <c r="I223" s="198">
        <f t="shared" si="26"/>
        <v>6.6546876117294858</v>
      </c>
      <c r="J223" s="198">
        <f t="shared" si="27"/>
        <v>4.268728556701376</v>
      </c>
    </row>
    <row r="224" spans="1:10" ht="15" customHeight="1">
      <c r="A224" s="4" t="s">
        <v>5</v>
      </c>
      <c r="B224" s="144">
        <v>155010216</v>
      </c>
      <c r="C224" s="144">
        <v>184929297.99999997</v>
      </c>
      <c r="D224" s="144">
        <v>175590296.99999991</v>
      </c>
      <c r="E224" s="144">
        <v>201935545.00000012</v>
      </c>
      <c r="F224" s="144">
        <v>202237124</v>
      </c>
      <c r="G224" s="145">
        <f t="shared" si="24"/>
        <v>30.466964835401569</v>
      </c>
      <c r="H224" s="146">
        <f t="shared" si="25"/>
        <v>9.3591584390268139</v>
      </c>
      <c r="I224" s="198">
        <f t="shared" si="26"/>
        <v>15.175569183073989</v>
      </c>
      <c r="J224" s="198">
        <f t="shared" si="27"/>
        <v>0.14934418801794891</v>
      </c>
    </row>
    <row r="225" spans="1:10" ht="15" customHeight="1">
      <c r="A225" s="8" t="s">
        <v>6</v>
      </c>
      <c r="B225" s="82">
        <f>SUM(B197:B224)</f>
        <v>10141177207</v>
      </c>
      <c r="C225" s="82">
        <f>SUM(C197:C224)</f>
        <v>10437266372.000021</v>
      </c>
      <c r="D225" s="82">
        <f>SUM(D197:D224)</f>
        <v>11291451577.000002</v>
      </c>
      <c r="E225" s="82">
        <f>SUM(E197:E224)</f>
        <v>11423104094.999994</v>
      </c>
      <c r="F225" s="82">
        <f>SUM(F197:F224)</f>
        <v>11718172501.999994</v>
      </c>
      <c r="G225" s="192">
        <f t="shared" si="24"/>
        <v>15.550416512902117</v>
      </c>
      <c r="H225" s="193">
        <f t="shared" si="25"/>
        <v>12.272429239098955</v>
      </c>
      <c r="I225" s="202">
        <f t="shared" si="26"/>
        <v>3.7791502898457878</v>
      </c>
      <c r="J225" s="202">
        <f t="shared" si="27"/>
        <v>2.5830842873011619</v>
      </c>
    </row>
    <row r="227" spans="1:10" ht="15" customHeight="1">
      <c r="A227" s="31" t="s">
        <v>45</v>
      </c>
    </row>
  </sheetData>
  <phoneticPr fontId="23" type="noConversion"/>
  <hyperlinks>
    <hyperlink ref="M1" location="'Indice tavole'!A1" display="torna all'indice "/>
  </hyperlinks>
  <pageMargins left="0.70866141732283472" right="0.70866141732283472" top="0.74803149606299213" bottom="0.74803149606299213" header="0.31496062992125984" footer="0.31496062992125984"/>
  <pageSetup paperSize="9" scale="4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AA116"/>
  <sheetViews>
    <sheetView workbookViewId="0">
      <selection activeCell="A116" sqref="A116"/>
    </sheetView>
  </sheetViews>
  <sheetFormatPr defaultRowHeight="15"/>
  <cols>
    <col min="1" max="1" width="26.85546875" style="41" customWidth="1"/>
    <col min="2" max="2" width="15.85546875" style="134" bestFit="1" customWidth="1"/>
    <col min="3" max="3" width="15.85546875" style="135" bestFit="1" customWidth="1"/>
    <col min="4" max="5" width="15.85546875" style="134" bestFit="1" customWidth="1"/>
    <col min="6" max="6" width="15.85546875" style="135" bestFit="1" customWidth="1"/>
    <col min="7" max="7" width="9.7109375" style="134" customWidth="1"/>
    <col min="8" max="8" width="9.7109375" style="135" customWidth="1"/>
    <col min="9" max="9" width="9.7109375" style="134" customWidth="1"/>
    <col min="10" max="10" width="9.7109375" style="135" customWidth="1"/>
    <col min="11" max="11" width="14.7109375" style="135" customWidth="1"/>
    <col min="12" max="12" width="8" style="134" customWidth="1"/>
    <col min="13" max="13" width="5.7109375" style="135" customWidth="1"/>
    <col min="14" max="14" width="14.7109375" style="134" bestFit="1" customWidth="1"/>
    <col min="15" max="15" width="14.7109375" style="135" bestFit="1" customWidth="1"/>
    <col min="16" max="16" width="14.7109375" style="134" bestFit="1" customWidth="1"/>
    <col min="17" max="17" width="14.7109375" style="134" customWidth="1"/>
    <col min="18" max="18" width="7.42578125" style="135" bestFit="1" customWidth="1"/>
    <col min="19" max="19" width="10.7109375" style="134" customWidth="1"/>
    <col min="20" max="20" width="14.7109375" style="135" bestFit="1" customWidth="1"/>
    <col min="21" max="21" width="14.7109375" style="134" bestFit="1" customWidth="1"/>
    <col min="22" max="22" width="14.7109375" style="135" bestFit="1" customWidth="1"/>
    <col min="23" max="23" width="14.7109375" style="135" customWidth="1"/>
    <col min="24" max="24" width="9.140625" style="134"/>
    <col min="25" max="25" width="5.7109375" style="135" customWidth="1"/>
    <col min="26" max="26" width="14.7109375" style="134" bestFit="1" customWidth="1"/>
    <col min="27" max="27" width="14.7109375" style="135" bestFit="1" customWidth="1"/>
    <col min="28" max="28" width="14.7109375" style="41" bestFit="1" customWidth="1"/>
    <col min="29" max="29" width="14.7109375" style="41" customWidth="1"/>
    <col min="30" max="31" width="9.140625" style="41"/>
    <col min="32" max="34" width="14.7109375" style="41" bestFit="1" customWidth="1"/>
    <col min="35" max="35" width="14.7109375" style="41" customWidth="1"/>
    <col min="36" max="37" width="9.140625" style="41"/>
    <col min="38" max="40" width="15.85546875" style="41" bestFit="1" customWidth="1"/>
    <col min="41" max="41" width="15.85546875" style="41" customWidth="1"/>
    <col min="42" max="16384" width="9.140625" style="41"/>
  </cols>
  <sheetData>
    <row r="1" spans="1:27" s="22" customFormat="1" ht="15" customHeight="1">
      <c r="A1" s="156" t="str">
        <f>'Indice tavole'!C11</f>
        <v>Importazioni per provincia e area geografica di provenienza delle merci. Anni 2015-2019. Valori in milioni di euro e variazioni percentuali</v>
      </c>
      <c r="B1" s="20"/>
      <c r="C1" s="21"/>
      <c r="D1" s="20"/>
      <c r="E1" s="20"/>
      <c r="F1" s="21"/>
      <c r="G1" s="20"/>
      <c r="H1" s="21"/>
      <c r="I1" s="20"/>
      <c r="J1" s="21"/>
      <c r="K1" s="21"/>
      <c r="L1" s="20"/>
      <c r="M1" s="21"/>
      <c r="N1" s="20"/>
      <c r="P1" s="20"/>
      <c r="Q1" s="20"/>
      <c r="R1" s="21"/>
      <c r="S1" s="140" t="s">
        <v>111</v>
      </c>
      <c r="T1" s="21"/>
      <c r="U1" s="20"/>
      <c r="V1" s="21"/>
      <c r="W1" s="21"/>
      <c r="X1" s="20"/>
      <c r="Y1" s="21"/>
      <c r="Z1" s="20"/>
      <c r="AA1" s="21"/>
    </row>
    <row r="2" spans="1:27" s="22" customFormat="1" ht="15" customHeight="1">
      <c r="A2" s="156"/>
      <c r="B2" s="20"/>
      <c r="C2" s="21"/>
      <c r="D2" s="20"/>
      <c r="E2" s="20"/>
      <c r="F2" s="21"/>
      <c r="G2" s="20"/>
      <c r="H2" s="21"/>
      <c r="I2" s="20"/>
      <c r="J2" s="21"/>
      <c r="K2" s="21"/>
      <c r="L2" s="20"/>
      <c r="M2" s="21"/>
      <c r="N2" s="20"/>
      <c r="P2" s="20"/>
      <c r="Q2" s="20"/>
      <c r="R2" s="21"/>
      <c r="S2" s="140"/>
      <c r="T2" s="21"/>
      <c r="U2" s="20"/>
      <c r="V2" s="21"/>
      <c r="W2" s="21"/>
      <c r="X2" s="20"/>
      <c r="Y2" s="21"/>
      <c r="Z2" s="20"/>
      <c r="AA2" s="21"/>
    </row>
    <row r="3" spans="1:27" s="22" customFormat="1" ht="15" customHeight="1">
      <c r="A3" s="22" t="s">
        <v>9</v>
      </c>
      <c r="B3" s="142"/>
      <c r="C3" s="142"/>
      <c r="D3" s="142"/>
      <c r="E3" s="142"/>
      <c r="F3" s="142"/>
      <c r="G3" s="142"/>
      <c r="H3" s="142"/>
      <c r="I3" s="157"/>
    </row>
    <row r="4" spans="1:27" s="31" customFormat="1" ht="30" customHeight="1">
      <c r="A4" s="153" t="s">
        <v>115</v>
      </c>
      <c r="B4" s="143">
        <v>2015</v>
      </c>
      <c r="C4" s="143">
        <v>2016</v>
      </c>
      <c r="D4" s="143">
        <v>2017</v>
      </c>
      <c r="E4" s="12">
        <v>2018</v>
      </c>
      <c r="F4" s="12">
        <v>2019</v>
      </c>
      <c r="G4" s="3" t="s">
        <v>592</v>
      </c>
      <c r="H4" s="3" t="s">
        <v>593</v>
      </c>
      <c r="I4" s="166" t="s">
        <v>594</v>
      </c>
      <c r="J4" s="3" t="s">
        <v>595</v>
      </c>
    </row>
    <row r="5" spans="1:27">
      <c r="A5" s="4" t="s">
        <v>324</v>
      </c>
      <c r="B5" s="144">
        <v>298833551.9999994</v>
      </c>
      <c r="C5" s="144">
        <v>316809725</v>
      </c>
      <c r="D5" s="144">
        <v>354267998.99999964</v>
      </c>
      <c r="E5" s="144">
        <v>391753942</v>
      </c>
      <c r="F5" s="144">
        <v>386375264.00000018</v>
      </c>
      <c r="G5" s="145">
        <f>IFERROR(F5/B5*100-100,"")</f>
        <v>29.29447226193696</v>
      </c>
      <c r="H5" s="145">
        <f>IFERROR(F5/C5*100-100,"")</f>
        <v>21.95814506641176</v>
      </c>
      <c r="I5" s="145">
        <f>IFERROR(F5/D5*100-100,"")</f>
        <v>9.0629876507701539</v>
      </c>
      <c r="J5" s="203">
        <f>IFERROR(F5/E5*100-100,"")</f>
        <v>-1.3729735487894175</v>
      </c>
    </row>
    <row r="6" spans="1:27">
      <c r="A6" s="4" t="s">
        <v>325</v>
      </c>
      <c r="B6" s="144">
        <v>97271499.999999896</v>
      </c>
      <c r="C6" s="144">
        <v>100940816</v>
      </c>
      <c r="D6" s="144">
        <v>112187122.99999996</v>
      </c>
      <c r="E6" s="144">
        <v>110413819</v>
      </c>
      <c r="F6" s="144">
        <v>105214510.00000004</v>
      </c>
      <c r="G6" s="145">
        <f t="shared" ref="G6:G17" si="0">IFERROR(F6/B6*100-100,"")</f>
        <v>8.1658142415817139</v>
      </c>
      <c r="H6" s="145">
        <f t="shared" ref="H6:H17" si="1">IFERROR(F6/C6*100-100,"")</f>
        <v>4.2338611568189037</v>
      </c>
      <c r="I6" s="145">
        <f t="shared" ref="I6:I17" si="2">IFERROR(F6/D6*100-100,"")</f>
        <v>-6.2151633926826975</v>
      </c>
      <c r="J6" s="146">
        <f t="shared" ref="J6:J17" si="3">IFERROR(F6/E6*100-100,"")</f>
        <v>-4.7089295951260937</v>
      </c>
    </row>
    <row r="7" spans="1:27">
      <c r="A7" s="4" t="s">
        <v>124</v>
      </c>
      <c r="B7" s="144">
        <v>19428632.000000004</v>
      </c>
      <c r="C7" s="144">
        <v>27604426</v>
      </c>
      <c r="D7" s="144">
        <v>28995207.999999989</v>
      </c>
      <c r="E7" s="144">
        <v>24397983.00000003</v>
      </c>
      <c r="F7" s="144">
        <v>18479792</v>
      </c>
      <c r="G7" s="145">
        <f t="shared" si="0"/>
        <v>-4.8837200684021553</v>
      </c>
      <c r="H7" s="145">
        <f t="shared" si="1"/>
        <v>-33.05496734472942</v>
      </c>
      <c r="I7" s="145">
        <f t="shared" si="2"/>
        <v>-36.266047824178372</v>
      </c>
      <c r="J7" s="146">
        <f t="shared" si="3"/>
        <v>-24.256886317200994</v>
      </c>
    </row>
    <row r="8" spans="1:27">
      <c r="A8" s="4" t="s">
        <v>125</v>
      </c>
      <c r="B8" s="144">
        <v>2644502.0000000005</v>
      </c>
      <c r="C8" s="144">
        <v>8575919</v>
      </c>
      <c r="D8" s="144">
        <v>16400385.999999998</v>
      </c>
      <c r="E8" s="144">
        <v>17421649.999999989</v>
      </c>
      <c r="F8" s="144">
        <v>8050027.0000000009</v>
      </c>
      <c r="G8" s="145">
        <f t="shared" si="0"/>
        <v>204.40616040373573</v>
      </c>
      <c r="H8" s="145">
        <f t="shared" si="1"/>
        <v>-6.132194112374421</v>
      </c>
      <c r="I8" s="145">
        <f t="shared" si="2"/>
        <v>-50.915624790782353</v>
      </c>
      <c r="J8" s="146">
        <f t="shared" si="3"/>
        <v>-53.792970241050611</v>
      </c>
    </row>
    <row r="9" spans="1:27">
      <c r="A9" s="4" t="s">
        <v>126</v>
      </c>
      <c r="B9" s="144">
        <v>5445538</v>
      </c>
      <c r="C9" s="144">
        <v>5144473</v>
      </c>
      <c r="D9" s="144">
        <v>3277624.0000000009</v>
      </c>
      <c r="E9" s="144">
        <v>709776.00000000023</v>
      </c>
      <c r="F9" s="144">
        <v>804939</v>
      </c>
      <c r="G9" s="145">
        <f t="shared" si="0"/>
        <v>-85.218375117389684</v>
      </c>
      <c r="H9" s="145">
        <f t="shared" si="1"/>
        <v>-84.35332443187086</v>
      </c>
      <c r="I9" s="145">
        <f t="shared" si="2"/>
        <v>-75.441386809469307</v>
      </c>
      <c r="J9" s="146">
        <f t="shared" si="3"/>
        <v>13.407469398796195</v>
      </c>
    </row>
    <row r="10" spans="1:27">
      <c r="A10" s="4" t="s">
        <v>127</v>
      </c>
      <c r="B10" s="144">
        <v>2152090</v>
      </c>
      <c r="C10" s="144">
        <v>2196034</v>
      </c>
      <c r="D10" s="144">
        <v>1474341</v>
      </c>
      <c r="E10" s="144">
        <v>1235036</v>
      </c>
      <c r="F10" s="144">
        <v>885950</v>
      </c>
      <c r="G10" s="145">
        <f t="shared" si="0"/>
        <v>-58.833041369087724</v>
      </c>
      <c r="H10" s="145">
        <f t="shared" si="1"/>
        <v>-59.656817699543815</v>
      </c>
      <c r="I10" s="145">
        <f t="shared" si="2"/>
        <v>-39.908745670099385</v>
      </c>
      <c r="J10" s="146">
        <f t="shared" si="3"/>
        <v>-28.265248948208793</v>
      </c>
    </row>
    <row r="11" spans="1:27">
      <c r="A11" s="4" t="s">
        <v>128</v>
      </c>
      <c r="B11" s="144">
        <v>4429514.9999999981</v>
      </c>
      <c r="C11" s="144">
        <v>4225056</v>
      </c>
      <c r="D11" s="144">
        <v>17351699.000000011</v>
      </c>
      <c r="E11" s="144">
        <v>40526359.999999993</v>
      </c>
      <c r="F11" s="144">
        <v>16580995</v>
      </c>
      <c r="G11" s="145">
        <f t="shared" si="0"/>
        <v>274.32980811669012</v>
      </c>
      <c r="H11" s="145">
        <f t="shared" si="1"/>
        <v>292.44438416910924</v>
      </c>
      <c r="I11" s="145">
        <f t="shared" si="2"/>
        <v>-4.4416630325365247</v>
      </c>
      <c r="J11" s="146">
        <f t="shared" si="3"/>
        <v>-59.085901127068894</v>
      </c>
    </row>
    <row r="12" spans="1:27">
      <c r="A12" s="4" t="s">
        <v>323</v>
      </c>
      <c r="B12" s="144">
        <v>8925235.9999999981</v>
      </c>
      <c r="C12" s="144">
        <v>8472195</v>
      </c>
      <c r="D12" s="144">
        <v>7068394.9999999991</v>
      </c>
      <c r="E12" s="144">
        <v>7509797.0000000009</v>
      </c>
      <c r="F12" s="144">
        <v>7359073</v>
      </c>
      <c r="G12" s="145">
        <f t="shared" si="0"/>
        <v>-17.547580814669757</v>
      </c>
      <c r="H12" s="145">
        <f t="shared" si="1"/>
        <v>-13.138531395936951</v>
      </c>
      <c r="I12" s="145">
        <f t="shared" si="2"/>
        <v>4.1123621416177372</v>
      </c>
      <c r="J12" s="146">
        <f t="shared" si="3"/>
        <v>-2.0070316148359382</v>
      </c>
    </row>
    <row r="13" spans="1:27">
      <c r="A13" s="4" t="s">
        <v>129</v>
      </c>
      <c r="B13" s="144">
        <v>5413056.0000000009</v>
      </c>
      <c r="C13" s="144">
        <v>5297555</v>
      </c>
      <c r="D13" s="144">
        <v>6038358.0000000019</v>
      </c>
      <c r="E13" s="144">
        <v>5218396.0000000009</v>
      </c>
      <c r="F13" s="144">
        <v>3897732.9999999995</v>
      </c>
      <c r="G13" s="145">
        <f t="shared" si="0"/>
        <v>-27.993854118634673</v>
      </c>
      <c r="H13" s="145">
        <f t="shared" si="1"/>
        <v>-26.42392575442824</v>
      </c>
      <c r="I13" s="145">
        <f t="shared" si="2"/>
        <v>-35.450448615335517</v>
      </c>
      <c r="J13" s="146">
        <f t="shared" si="3"/>
        <v>-25.307834054755546</v>
      </c>
    </row>
    <row r="14" spans="1:27">
      <c r="A14" s="4" t="s">
        <v>130</v>
      </c>
      <c r="B14" s="144">
        <v>415560665</v>
      </c>
      <c r="C14" s="144">
        <v>420163238</v>
      </c>
      <c r="D14" s="144">
        <v>272045804.00000018</v>
      </c>
      <c r="E14" s="144">
        <v>331508337.99999988</v>
      </c>
      <c r="F14" s="144">
        <v>318902577.99999988</v>
      </c>
      <c r="G14" s="145">
        <f t="shared" si="0"/>
        <v>-23.259681471536794</v>
      </c>
      <c r="H14" s="145">
        <f t="shared" si="1"/>
        <v>-24.100314078405901</v>
      </c>
      <c r="I14" s="145">
        <f t="shared" si="2"/>
        <v>17.22385470058552</v>
      </c>
      <c r="J14" s="146">
        <f t="shared" si="3"/>
        <v>-3.8025468909925308</v>
      </c>
    </row>
    <row r="15" spans="1:27">
      <c r="A15" s="4" t="s">
        <v>133</v>
      </c>
      <c r="B15" s="144">
        <v>506026</v>
      </c>
      <c r="C15" s="144">
        <v>419170</v>
      </c>
      <c r="D15" s="144">
        <v>504303</v>
      </c>
      <c r="E15" s="144">
        <v>274637</v>
      </c>
      <c r="F15" s="144">
        <v>688299</v>
      </c>
      <c r="G15" s="145">
        <f t="shared" si="0"/>
        <v>36.020481161047059</v>
      </c>
      <c r="H15" s="145">
        <f t="shared" si="1"/>
        <v>64.205215067872217</v>
      </c>
      <c r="I15" s="145">
        <f t="shared" si="2"/>
        <v>36.485208297392631</v>
      </c>
      <c r="J15" s="146">
        <f t="shared" si="3"/>
        <v>150.62136565721298</v>
      </c>
    </row>
    <row r="16" spans="1:27">
      <c r="A16" s="4" t="s">
        <v>132</v>
      </c>
      <c r="B16" s="144">
        <v>0</v>
      </c>
      <c r="C16" s="144">
        <v>0</v>
      </c>
      <c r="D16" s="144"/>
      <c r="E16" s="144">
        <v>7863</v>
      </c>
      <c r="F16" s="144">
        <v>3113</v>
      </c>
      <c r="G16" s="145" t="str">
        <f t="shared" si="0"/>
        <v/>
      </c>
      <c r="H16" s="145" t="str">
        <f t="shared" si="1"/>
        <v/>
      </c>
      <c r="I16" s="145" t="str">
        <f t="shared" si="2"/>
        <v/>
      </c>
      <c r="J16" s="204">
        <f t="shared" si="3"/>
        <v>-60.40951290855908</v>
      </c>
    </row>
    <row r="17" spans="1:27" s="31" customFormat="1" ht="15" customHeight="1">
      <c r="A17" s="158" t="s">
        <v>131</v>
      </c>
      <c r="B17" s="9">
        <f>SUM(B5:B16)</f>
        <v>860610311.99999928</v>
      </c>
      <c r="C17" s="9">
        <f>SUM(C5:C16)</f>
        <v>899848607</v>
      </c>
      <c r="D17" s="9">
        <f>SUM(D5:D16)</f>
        <v>819611239.99999976</v>
      </c>
      <c r="E17" s="9">
        <f>SUM(E5:E16)</f>
        <v>930977596.99999988</v>
      </c>
      <c r="F17" s="9">
        <f>SUM(F5:F16)</f>
        <v>867242273.00000012</v>
      </c>
      <c r="G17" s="192">
        <f t="shared" si="0"/>
        <v>0.77061137979958971</v>
      </c>
      <c r="H17" s="193">
        <f t="shared" si="1"/>
        <v>-3.6235355310162589</v>
      </c>
      <c r="I17" s="202">
        <f t="shared" si="2"/>
        <v>5.8114177399519775</v>
      </c>
      <c r="J17" s="202">
        <f t="shared" si="3"/>
        <v>-6.846064202337601</v>
      </c>
    </row>
    <row r="18" spans="1:27">
      <c r="A18" s="31" t="s">
        <v>45</v>
      </c>
      <c r="F18" s="134"/>
      <c r="G18" s="159"/>
      <c r="H18" s="160"/>
      <c r="I18" s="161"/>
      <c r="J18" s="134"/>
    </row>
    <row r="19" spans="1:27">
      <c r="A19" s="31"/>
      <c r="F19" s="134"/>
      <c r="G19" s="205"/>
      <c r="H19" s="206"/>
      <c r="I19" s="207"/>
      <c r="J19" s="134"/>
    </row>
    <row r="20" spans="1:27">
      <c r="A20" s="31" t="s">
        <v>12</v>
      </c>
      <c r="B20" s="142"/>
      <c r="C20" s="142"/>
      <c r="D20" s="142"/>
      <c r="E20" s="142"/>
      <c r="F20" s="142"/>
      <c r="G20" s="142"/>
      <c r="H20" s="142"/>
      <c r="I20" s="157"/>
      <c r="J20" s="134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spans="1:27" ht="30">
      <c r="A21" s="153" t="s">
        <v>115</v>
      </c>
      <c r="B21" s="143">
        <v>2015</v>
      </c>
      <c r="C21" s="143">
        <v>2016</v>
      </c>
      <c r="D21" s="143">
        <v>2017</v>
      </c>
      <c r="E21" s="12">
        <v>2018</v>
      </c>
      <c r="F21" s="12">
        <v>2019</v>
      </c>
      <c r="G21" s="3" t="s">
        <v>592</v>
      </c>
      <c r="H21" s="3" t="s">
        <v>593</v>
      </c>
      <c r="I21" s="166" t="s">
        <v>594</v>
      </c>
      <c r="J21" s="3" t="s">
        <v>595</v>
      </c>
    </row>
    <row r="22" spans="1:27">
      <c r="A22" s="4" t="s">
        <v>324</v>
      </c>
      <c r="B22" s="144">
        <v>3270947434.0000114</v>
      </c>
      <c r="C22" s="144">
        <v>3175631085</v>
      </c>
      <c r="D22" s="144">
        <v>3468078846.0000057</v>
      </c>
      <c r="E22" s="144">
        <v>3575184730.9999557</v>
      </c>
      <c r="F22" s="144">
        <v>3834966064.0000014</v>
      </c>
      <c r="G22" s="145">
        <f>IFERROR(F22/B22*100-100,"")</f>
        <v>17.243280162110608</v>
      </c>
      <c r="H22" s="145">
        <f>IFERROR(F22/C22*100-100,"")</f>
        <v>20.762329167085895</v>
      </c>
      <c r="I22" s="145">
        <f>IFERROR(F22/D22*100-100,"")</f>
        <v>10.57897568918176</v>
      </c>
      <c r="J22" s="203">
        <f>IFERROR(F22/E22*100-100,"")</f>
        <v>7.2662352450634415</v>
      </c>
    </row>
    <row r="23" spans="1:27">
      <c r="A23" s="4" t="s">
        <v>325</v>
      </c>
      <c r="B23" s="144">
        <v>881276984.9999994</v>
      </c>
      <c r="C23" s="144">
        <v>895367555</v>
      </c>
      <c r="D23" s="144">
        <v>973816732.99999917</v>
      </c>
      <c r="E23" s="144">
        <v>967361111.00000226</v>
      </c>
      <c r="F23" s="144">
        <v>929076476.00000036</v>
      </c>
      <c r="G23" s="145">
        <f t="shared" ref="G23:G35" si="4">IFERROR(F23/B23*100-100,"")</f>
        <v>5.4238896298875829</v>
      </c>
      <c r="H23" s="145">
        <f t="shared" ref="H23:H35" si="5">IFERROR(F23/C23*100-100,"")</f>
        <v>3.7648137696926369</v>
      </c>
      <c r="I23" s="145">
        <f t="shared" ref="I23:I35" si="6">IFERROR(F23/D23*100-100,"")</f>
        <v>-4.5943200074380854</v>
      </c>
      <c r="J23" s="146">
        <f t="shared" ref="J23:J35" si="7">IFERROR(F23/E23*100-100,"")</f>
        <v>-3.9576363536493062</v>
      </c>
    </row>
    <row r="24" spans="1:27">
      <c r="A24" s="4" t="s">
        <v>124</v>
      </c>
      <c r="B24" s="144">
        <v>323618485.00000072</v>
      </c>
      <c r="C24" s="144">
        <v>325070049</v>
      </c>
      <c r="D24" s="144">
        <v>324139669.99999964</v>
      </c>
      <c r="E24" s="144">
        <v>368204408.99999982</v>
      </c>
      <c r="F24" s="144">
        <v>366110503.99999982</v>
      </c>
      <c r="G24" s="145">
        <f t="shared" si="4"/>
        <v>13.130281788445728</v>
      </c>
      <c r="H24" s="145">
        <f t="shared" si="5"/>
        <v>12.625111149504846</v>
      </c>
      <c r="I24" s="145">
        <f t="shared" si="6"/>
        <v>12.948379320556541</v>
      </c>
      <c r="J24" s="146">
        <f t="shared" si="7"/>
        <v>-0.56868004532775274</v>
      </c>
    </row>
    <row r="25" spans="1:27">
      <c r="A25" s="4" t="s">
        <v>125</v>
      </c>
      <c r="B25" s="144">
        <v>28225035.999999981</v>
      </c>
      <c r="C25" s="144">
        <v>26815627</v>
      </c>
      <c r="D25" s="144">
        <v>28236469.999999978</v>
      </c>
      <c r="E25" s="144">
        <v>63143282</v>
      </c>
      <c r="F25" s="144">
        <v>45611935</v>
      </c>
      <c r="G25" s="145">
        <f t="shared" si="4"/>
        <v>61.600980774657046</v>
      </c>
      <c r="H25" s="145">
        <f t="shared" si="5"/>
        <v>70.094605656619564</v>
      </c>
      <c r="I25" s="145">
        <f t="shared" si="6"/>
        <v>61.535542509386033</v>
      </c>
      <c r="J25" s="146">
        <f t="shared" si="7"/>
        <v>-27.764389883946791</v>
      </c>
    </row>
    <row r="26" spans="1:27">
      <c r="A26" s="4" t="s">
        <v>126</v>
      </c>
      <c r="B26" s="144">
        <v>37400708.000000015</v>
      </c>
      <c r="C26" s="144">
        <v>42649605</v>
      </c>
      <c r="D26" s="144">
        <v>40622533.000000015</v>
      </c>
      <c r="E26" s="144">
        <v>35617638</v>
      </c>
      <c r="F26" s="144">
        <v>38243202</v>
      </c>
      <c r="G26" s="145">
        <f t="shared" si="4"/>
        <v>2.2526151109224486</v>
      </c>
      <c r="H26" s="145">
        <f t="shared" si="5"/>
        <v>-10.331638475901471</v>
      </c>
      <c r="I26" s="145">
        <f t="shared" si="6"/>
        <v>-5.8571704526648176</v>
      </c>
      <c r="J26" s="146">
        <f t="shared" si="7"/>
        <v>7.3715275560945344</v>
      </c>
    </row>
    <row r="27" spans="1:27">
      <c r="A27" s="4" t="s">
        <v>127</v>
      </c>
      <c r="B27" s="144">
        <v>86267899.00000003</v>
      </c>
      <c r="C27" s="144">
        <v>24568959</v>
      </c>
      <c r="D27" s="144">
        <v>26120940.999999993</v>
      </c>
      <c r="E27" s="144">
        <v>15343063.999999987</v>
      </c>
      <c r="F27" s="144">
        <v>8437092</v>
      </c>
      <c r="G27" s="145">
        <f t="shared" si="4"/>
        <v>-90.219893960788369</v>
      </c>
      <c r="H27" s="145">
        <f t="shared" si="5"/>
        <v>-65.659546259163847</v>
      </c>
      <c r="I27" s="145">
        <f t="shared" si="6"/>
        <v>-67.699892588096262</v>
      </c>
      <c r="J27" s="146">
        <f t="shared" si="7"/>
        <v>-45.010383845104165</v>
      </c>
    </row>
    <row r="28" spans="1:27">
      <c r="A28" s="4" t="s">
        <v>128</v>
      </c>
      <c r="B28" s="144">
        <v>115889168.00000016</v>
      </c>
      <c r="C28" s="144">
        <v>84687238</v>
      </c>
      <c r="D28" s="144">
        <v>85219208.999999955</v>
      </c>
      <c r="E28" s="144">
        <v>99863963.000000119</v>
      </c>
      <c r="F28" s="144">
        <v>99665630.000000045</v>
      </c>
      <c r="G28" s="145">
        <f t="shared" si="4"/>
        <v>-13.999184117017819</v>
      </c>
      <c r="H28" s="145">
        <f t="shared" si="5"/>
        <v>17.686716858093817</v>
      </c>
      <c r="I28" s="145">
        <f t="shared" si="6"/>
        <v>16.952071216713719</v>
      </c>
      <c r="J28" s="146">
        <f t="shared" si="7"/>
        <v>-0.19860317379961145</v>
      </c>
    </row>
    <row r="29" spans="1:27">
      <c r="A29" s="4" t="s">
        <v>323</v>
      </c>
      <c r="B29" s="144">
        <v>114308900.00000001</v>
      </c>
      <c r="C29" s="144">
        <v>102475521</v>
      </c>
      <c r="D29" s="144">
        <v>98857769.999999955</v>
      </c>
      <c r="E29" s="144">
        <v>113198262.99999999</v>
      </c>
      <c r="F29" s="144">
        <v>99829120.000000015</v>
      </c>
      <c r="G29" s="145">
        <f t="shared" si="4"/>
        <v>-12.667237634164962</v>
      </c>
      <c r="H29" s="145">
        <f t="shared" si="5"/>
        <v>-2.5824713787012428</v>
      </c>
      <c r="I29" s="145">
        <f t="shared" si="6"/>
        <v>0.98257324639232024</v>
      </c>
      <c r="J29" s="146">
        <f t="shared" si="7"/>
        <v>-11.810378221086282</v>
      </c>
    </row>
    <row r="30" spans="1:27">
      <c r="A30" s="4" t="s">
        <v>129</v>
      </c>
      <c r="B30" s="144">
        <v>165249666.99999997</v>
      </c>
      <c r="C30" s="144">
        <v>151510627</v>
      </c>
      <c r="D30" s="144">
        <v>187952276.99999988</v>
      </c>
      <c r="E30" s="144">
        <v>165349297.00000012</v>
      </c>
      <c r="F30" s="144">
        <v>136939722.00000006</v>
      </c>
      <c r="G30" s="145">
        <f t="shared" si="4"/>
        <v>-17.131619998967935</v>
      </c>
      <c r="H30" s="145">
        <f t="shared" si="5"/>
        <v>-9.6170844834533824</v>
      </c>
      <c r="I30" s="145">
        <f t="shared" si="6"/>
        <v>-27.141227451051236</v>
      </c>
      <c r="J30" s="146">
        <f t="shared" si="7"/>
        <v>-17.181551730455823</v>
      </c>
    </row>
    <row r="31" spans="1:27">
      <c r="A31" s="4" t="s">
        <v>130</v>
      </c>
      <c r="B31" s="144">
        <v>969078489.99999869</v>
      </c>
      <c r="C31" s="144">
        <v>948011608</v>
      </c>
      <c r="D31" s="144">
        <v>1144858500.9999971</v>
      </c>
      <c r="E31" s="144">
        <v>1187349929.9999964</v>
      </c>
      <c r="F31" s="144">
        <v>1261655114.9999981</v>
      </c>
      <c r="G31" s="145">
        <f t="shared" si="4"/>
        <v>30.191220630642619</v>
      </c>
      <c r="H31" s="145">
        <f t="shared" si="5"/>
        <v>33.084353013533786</v>
      </c>
      <c r="I31" s="145">
        <f t="shared" si="6"/>
        <v>10.201838384218036</v>
      </c>
      <c r="J31" s="146">
        <f t="shared" si="7"/>
        <v>6.2580695987409314</v>
      </c>
    </row>
    <row r="32" spans="1:27">
      <c r="A32" s="4" t="s">
        <v>133</v>
      </c>
      <c r="B32" s="144">
        <v>11483981.000000004</v>
      </c>
      <c r="C32" s="144">
        <v>9316669</v>
      </c>
      <c r="D32" s="144">
        <v>9653060.9999999963</v>
      </c>
      <c r="E32" s="144">
        <v>9991695</v>
      </c>
      <c r="F32" s="144">
        <v>10347679</v>
      </c>
      <c r="G32" s="145">
        <f t="shared" si="4"/>
        <v>-9.8946698013520233</v>
      </c>
      <c r="H32" s="145">
        <f t="shared" si="5"/>
        <v>11.066294187332403</v>
      </c>
      <c r="I32" s="145">
        <f t="shared" si="6"/>
        <v>7.1958314569855446</v>
      </c>
      <c r="J32" s="146">
        <f t="shared" si="7"/>
        <v>3.5627989044901796</v>
      </c>
    </row>
    <row r="33" spans="1:10">
      <c r="A33" s="4" t="s">
        <v>132</v>
      </c>
      <c r="B33" s="144">
        <v>0</v>
      </c>
      <c r="C33" s="144">
        <v>0</v>
      </c>
      <c r="D33" s="144"/>
      <c r="E33" s="144">
        <v>6668</v>
      </c>
      <c r="F33" s="144">
        <v>0</v>
      </c>
      <c r="G33" s="145" t="str">
        <f t="shared" si="4"/>
        <v/>
      </c>
      <c r="H33" s="145" t="str">
        <f t="shared" si="5"/>
        <v/>
      </c>
      <c r="I33" s="145" t="str">
        <f t="shared" si="6"/>
        <v/>
      </c>
      <c r="J33" s="204">
        <f t="shared" si="7"/>
        <v>-100</v>
      </c>
    </row>
    <row r="34" spans="1:10">
      <c r="A34" s="158" t="s">
        <v>131</v>
      </c>
      <c r="B34" s="9">
        <f>SUM(B22:B33)</f>
        <v>6003746753.0000105</v>
      </c>
      <c r="C34" s="9">
        <f>SUM(C22:C33)</f>
        <v>5786104543</v>
      </c>
      <c r="D34" s="9">
        <f>SUM(D22:D33)</f>
        <v>6387556011.0000019</v>
      </c>
      <c r="E34" s="9">
        <f>SUM(E22:E33)</f>
        <v>6600614050.9999542</v>
      </c>
      <c r="F34" s="9">
        <f>SUM(F22:F33)</f>
        <v>6830882539</v>
      </c>
      <c r="G34" s="192">
        <f t="shared" si="4"/>
        <v>13.77699326819004</v>
      </c>
      <c r="H34" s="193">
        <f t="shared" si="5"/>
        <v>18.056673332388499</v>
      </c>
      <c r="I34" s="202">
        <f t="shared" si="6"/>
        <v>6.9404718680594897</v>
      </c>
      <c r="J34" s="202">
        <f t="shared" si="7"/>
        <v>3.4885919131290706</v>
      </c>
    </row>
    <row r="35" spans="1:10">
      <c r="F35" s="134"/>
      <c r="G35" s="145" t="str">
        <f t="shared" si="4"/>
        <v/>
      </c>
      <c r="H35" s="145" t="str">
        <f t="shared" si="5"/>
        <v/>
      </c>
      <c r="I35" s="145" t="str">
        <f t="shared" si="6"/>
        <v/>
      </c>
      <c r="J35" s="203" t="str">
        <f t="shared" si="7"/>
        <v/>
      </c>
    </row>
    <row r="36" spans="1:10">
      <c r="A36" s="41" t="s">
        <v>13</v>
      </c>
      <c r="B36" s="142"/>
      <c r="C36" s="142"/>
      <c r="D36" s="142"/>
      <c r="E36" s="142"/>
      <c r="F36" s="142"/>
      <c r="G36" s="142"/>
      <c r="H36" s="142"/>
      <c r="I36" s="157"/>
      <c r="J36" s="134"/>
    </row>
    <row r="37" spans="1:10" ht="30">
      <c r="A37" s="162" t="s">
        <v>115</v>
      </c>
      <c r="B37" s="66">
        <v>2015</v>
      </c>
      <c r="C37" s="66">
        <v>2016</v>
      </c>
      <c r="D37" s="66">
        <v>2017</v>
      </c>
      <c r="E37" s="66">
        <v>2018</v>
      </c>
      <c r="F37" s="12">
        <v>2019</v>
      </c>
      <c r="G37" s="3" t="s">
        <v>592</v>
      </c>
      <c r="H37" s="3" t="s">
        <v>593</v>
      </c>
      <c r="I37" s="166" t="s">
        <v>594</v>
      </c>
      <c r="J37" s="3" t="s">
        <v>595</v>
      </c>
    </row>
    <row r="38" spans="1:10">
      <c r="A38" s="4" t="s">
        <v>324</v>
      </c>
      <c r="B38" s="163">
        <v>914324194.00000167</v>
      </c>
      <c r="C38" s="144">
        <v>786668874</v>
      </c>
      <c r="D38" s="163">
        <v>800860914.99999845</v>
      </c>
      <c r="E38" s="163">
        <v>1120700705.0000029</v>
      </c>
      <c r="F38" s="144">
        <v>1297661185.999999</v>
      </c>
      <c r="G38" s="145">
        <f>IFERROR(F38/B38*100-100,"")</f>
        <v>41.925718964404524</v>
      </c>
      <c r="H38" s="145">
        <f>IFERROR(F38/C38*100-100,"")</f>
        <v>64.95646756706418</v>
      </c>
      <c r="I38" s="145">
        <f>IFERROR(F38/D38*100-100,"")</f>
        <v>62.033277151501608</v>
      </c>
      <c r="J38" s="203">
        <f>IFERROR(F38/E38*100-100,"")</f>
        <v>15.790164154487243</v>
      </c>
    </row>
    <row r="39" spans="1:10">
      <c r="A39" s="4" t="s">
        <v>325</v>
      </c>
      <c r="B39" s="163">
        <v>237633582.99999955</v>
      </c>
      <c r="C39" s="144">
        <v>242887776</v>
      </c>
      <c r="D39" s="163">
        <v>237876379.99999988</v>
      </c>
      <c r="E39" s="163">
        <v>251683049.99999934</v>
      </c>
      <c r="F39" s="144">
        <v>316581952.00000006</v>
      </c>
      <c r="G39" s="145">
        <f t="shared" ref="G39:G50" si="8">IFERROR(F39/B39*100-100,"")</f>
        <v>33.222732243195054</v>
      </c>
      <c r="H39" s="145">
        <f t="shared" ref="H39:H50" si="9">IFERROR(F39/C39*100-100,"")</f>
        <v>30.340833620214823</v>
      </c>
      <c r="I39" s="145">
        <f t="shared" ref="I39:I50" si="10">IFERROR(F39/D39*100-100,"")</f>
        <v>33.086753716363177</v>
      </c>
      <c r="J39" s="146">
        <f t="shared" ref="J39:J50" si="11">IFERROR(F39/E39*100-100,"")</f>
        <v>25.785964529594224</v>
      </c>
    </row>
    <row r="40" spans="1:10">
      <c r="A40" s="4" t="s">
        <v>124</v>
      </c>
      <c r="B40" s="163">
        <v>50240538.000000045</v>
      </c>
      <c r="C40" s="144">
        <v>42740997</v>
      </c>
      <c r="D40" s="163">
        <v>45637460.000000007</v>
      </c>
      <c r="E40" s="163">
        <v>64981442.999999993</v>
      </c>
      <c r="F40" s="144">
        <v>76679893</v>
      </c>
      <c r="G40" s="145">
        <f t="shared" si="8"/>
        <v>52.625541151649145</v>
      </c>
      <c r="H40" s="145">
        <f t="shared" si="9"/>
        <v>79.405953024446291</v>
      </c>
      <c r="I40" s="145">
        <f t="shared" si="10"/>
        <v>68.019633432710748</v>
      </c>
      <c r="J40" s="146">
        <f t="shared" si="11"/>
        <v>18.002755032694509</v>
      </c>
    </row>
    <row r="41" spans="1:10">
      <c r="A41" s="4" t="s">
        <v>125</v>
      </c>
      <c r="B41" s="163">
        <v>963708686</v>
      </c>
      <c r="C41" s="144">
        <v>762383346</v>
      </c>
      <c r="D41" s="163">
        <v>1050413041.0000001</v>
      </c>
      <c r="E41" s="163">
        <v>1345179256.0000002</v>
      </c>
      <c r="F41" s="144">
        <v>1178797809</v>
      </c>
      <c r="G41" s="145">
        <f t="shared" si="8"/>
        <v>22.318894301218322</v>
      </c>
      <c r="H41" s="145">
        <f t="shared" si="9"/>
        <v>54.620089117214263</v>
      </c>
      <c r="I41" s="145">
        <f t="shared" si="10"/>
        <v>12.222312841601507</v>
      </c>
      <c r="J41" s="146">
        <f t="shared" si="11"/>
        <v>-12.368719355273811</v>
      </c>
    </row>
    <row r="42" spans="1:10">
      <c r="A42" s="4" t="s">
        <v>126</v>
      </c>
      <c r="B42" s="163">
        <v>19769544</v>
      </c>
      <c r="C42" s="144">
        <v>22915490</v>
      </c>
      <c r="D42" s="163">
        <v>57843108.000000007</v>
      </c>
      <c r="E42" s="163">
        <v>29517649.000000015</v>
      </c>
      <c r="F42" s="144">
        <v>26502252</v>
      </c>
      <c r="G42" s="145">
        <f t="shared" si="8"/>
        <v>34.055960016073215</v>
      </c>
      <c r="H42" s="145">
        <f t="shared" si="9"/>
        <v>15.652128756574683</v>
      </c>
      <c r="I42" s="145">
        <f t="shared" si="10"/>
        <v>-54.182524217059715</v>
      </c>
      <c r="J42" s="146">
        <f t="shared" si="11"/>
        <v>-10.215573062746344</v>
      </c>
    </row>
    <row r="43" spans="1:10">
      <c r="A43" s="4" t="s">
        <v>127</v>
      </c>
      <c r="B43" s="163">
        <v>4441980.9999999991</v>
      </c>
      <c r="C43" s="144">
        <v>20093625</v>
      </c>
      <c r="D43" s="163">
        <v>35084275.999999993</v>
      </c>
      <c r="E43" s="163">
        <v>39798214.000000007</v>
      </c>
      <c r="F43" s="144">
        <v>16540134.999999998</v>
      </c>
      <c r="G43" s="145">
        <f t="shared" si="8"/>
        <v>272.35942702141233</v>
      </c>
      <c r="H43" s="145">
        <f t="shared" si="9"/>
        <v>-17.684663668203243</v>
      </c>
      <c r="I43" s="145">
        <f t="shared" si="10"/>
        <v>-52.855988819606821</v>
      </c>
      <c r="J43" s="146">
        <f t="shared" si="11"/>
        <v>-58.44000688071079</v>
      </c>
    </row>
    <row r="44" spans="1:10">
      <c r="A44" s="4" t="s">
        <v>128</v>
      </c>
      <c r="B44" s="163">
        <v>17752575</v>
      </c>
      <c r="C44" s="144">
        <v>13516687</v>
      </c>
      <c r="D44" s="163">
        <v>33199673.999999993</v>
      </c>
      <c r="E44" s="163">
        <v>30647196.999999952</v>
      </c>
      <c r="F44" s="144">
        <v>14689835</v>
      </c>
      <c r="G44" s="145">
        <f t="shared" si="8"/>
        <v>-17.252370430768494</v>
      </c>
      <c r="H44" s="145">
        <f t="shared" si="9"/>
        <v>8.6792569806491713</v>
      </c>
      <c r="I44" s="145">
        <f t="shared" si="10"/>
        <v>-55.753074563322507</v>
      </c>
      <c r="J44" s="146">
        <f t="shared" si="11"/>
        <v>-52.067932998897014</v>
      </c>
    </row>
    <row r="45" spans="1:10">
      <c r="A45" s="4" t="s">
        <v>323</v>
      </c>
      <c r="B45" s="163">
        <v>14699639.000000004</v>
      </c>
      <c r="C45" s="144">
        <v>18364232</v>
      </c>
      <c r="D45" s="163">
        <v>36018525.999999993</v>
      </c>
      <c r="E45" s="163">
        <v>24558204</v>
      </c>
      <c r="F45" s="144">
        <v>192918453</v>
      </c>
      <c r="G45" s="145">
        <f t="shared" si="8"/>
        <v>1212.4026583237858</v>
      </c>
      <c r="H45" s="145">
        <f t="shared" si="9"/>
        <v>950.51195715671633</v>
      </c>
      <c r="I45" s="145">
        <f t="shared" si="10"/>
        <v>435.60896134394852</v>
      </c>
      <c r="J45" s="146">
        <f t="shared" si="11"/>
        <v>685.5560325176873</v>
      </c>
    </row>
    <row r="46" spans="1:10">
      <c r="A46" s="4" t="s">
        <v>129</v>
      </c>
      <c r="B46" s="163">
        <v>12854323</v>
      </c>
      <c r="C46" s="144">
        <v>7098279</v>
      </c>
      <c r="D46" s="163">
        <v>11538837.000000002</v>
      </c>
      <c r="E46" s="163">
        <v>10758200.999999991</v>
      </c>
      <c r="F46" s="144">
        <v>9304111</v>
      </c>
      <c r="G46" s="145">
        <f t="shared" si="8"/>
        <v>-27.618817420411787</v>
      </c>
      <c r="H46" s="145">
        <f t="shared" si="9"/>
        <v>31.075588885700313</v>
      </c>
      <c r="I46" s="145">
        <f t="shared" si="10"/>
        <v>-19.366995131311768</v>
      </c>
      <c r="J46" s="146">
        <f t="shared" si="11"/>
        <v>-13.516107386355685</v>
      </c>
    </row>
    <row r="47" spans="1:10">
      <c r="A47" s="4" t="s">
        <v>130</v>
      </c>
      <c r="B47" s="163">
        <v>39366752.000000015</v>
      </c>
      <c r="C47" s="144">
        <v>43413484</v>
      </c>
      <c r="D47" s="163">
        <v>47667443.999999978</v>
      </c>
      <c r="E47" s="163">
        <v>53185926.00000006</v>
      </c>
      <c r="F47" s="144">
        <v>47611875.999999985</v>
      </c>
      <c r="G47" s="145">
        <f t="shared" si="8"/>
        <v>20.944384743755265</v>
      </c>
      <c r="H47" s="145">
        <f t="shared" si="9"/>
        <v>9.6707096808908091</v>
      </c>
      <c r="I47" s="145">
        <f t="shared" si="10"/>
        <v>-0.11657432271802293</v>
      </c>
      <c r="J47" s="146">
        <f t="shared" si="11"/>
        <v>-10.480310148214897</v>
      </c>
    </row>
    <row r="48" spans="1:10">
      <c r="A48" s="4" t="s">
        <v>133</v>
      </c>
      <c r="B48" s="163">
        <v>2524102.9999999995</v>
      </c>
      <c r="C48" s="144">
        <v>1564150</v>
      </c>
      <c r="D48" s="163">
        <v>4619140.9999999991</v>
      </c>
      <c r="E48" s="163">
        <v>1678333.0000000005</v>
      </c>
      <c r="F48" s="144">
        <v>1843969</v>
      </c>
      <c r="G48" s="145">
        <f t="shared" si="8"/>
        <v>-26.945572347879605</v>
      </c>
      <c r="H48" s="145">
        <f t="shared" si="9"/>
        <v>17.889524661956969</v>
      </c>
      <c r="I48" s="145">
        <f t="shared" si="10"/>
        <v>-60.079828695421931</v>
      </c>
      <c r="J48" s="146">
        <f t="shared" si="11"/>
        <v>9.8690784248417742</v>
      </c>
    </row>
    <row r="49" spans="1:10">
      <c r="A49" s="4" t="s">
        <v>132</v>
      </c>
      <c r="B49" s="163">
        <v>72819</v>
      </c>
      <c r="C49" s="144">
        <v>0</v>
      </c>
      <c r="D49" s="163"/>
      <c r="E49" s="163">
        <v>0</v>
      </c>
      <c r="F49" s="144">
        <v>0</v>
      </c>
      <c r="G49" s="145">
        <f t="shared" si="8"/>
        <v>-100</v>
      </c>
      <c r="H49" s="145" t="str">
        <f t="shared" si="9"/>
        <v/>
      </c>
      <c r="I49" s="145" t="str">
        <f t="shared" si="10"/>
        <v/>
      </c>
      <c r="J49" s="204" t="str">
        <f t="shared" si="11"/>
        <v/>
      </c>
    </row>
    <row r="50" spans="1:10">
      <c r="A50" s="158" t="s">
        <v>131</v>
      </c>
      <c r="B50" s="9">
        <f>SUM(B38:B49)</f>
        <v>2277388737.000001</v>
      </c>
      <c r="C50" s="9">
        <f>SUM(C38:C49)</f>
        <v>1961646940</v>
      </c>
      <c r="D50" s="9">
        <f>SUM(D38:D49)</f>
        <v>2360758801.9999986</v>
      </c>
      <c r="E50" s="9">
        <f>SUM(E38:E49)</f>
        <v>2972688178.0000024</v>
      </c>
      <c r="F50" s="9">
        <f>SUM(F38:F49)</f>
        <v>3179131470.999999</v>
      </c>
      <c r="G50" s="192">
        <f t="shared" si="8"/>
        <v>39.59546823735775</v>
      </c>
      <c r="H50" s="193">
        <f t="shared" si="9"/>
        <v>62.064406503241571</v>
      </c>
      <c r="I50" s="202">
        <f t="shared" si="10"/>
        <v>34.665662087405451</v>
      </c>
      <c r="J50" s="202">
        <f t="shared" si="11"/>
        <v>6.9446669357325419</v>
      </c>
    </row>
    <row r="51" spans="1:10">
      <c r="F51" s="134"/>
      <c r="G51" s="135"/>
      <c r="H51" s="134"/>
      <c r="I51" s="135"/>
      <c r="J51" s="134"/>
    </row>
    <row r="52" spans="1:10">
      <c r="A52" s="41" t="s">
        <v>10</v>
      </c>
      <c r="B52" s="142"/>
      <c r="C52" s="142"/>
      <c r="D52" s="142"/>
      <c r="E52" s="142"/>
      <c r="F52" s="142"/>
      <c r="G52" s="142"/>
      <c r="H52" s="142"/>
      <c r="I52" s="157"/>
      <c r="J52" s="134"/>
    </row>
    <row r="53" spans="1:10" ht="30">
      <c r="A53" s="153" t="s">
        <v>115</v>
      </c>
      <c r="B53" s="143">
        <v>2015</v>
      </c>
      <c r="C53" s="143">
        <v>2016</v>
      </c>
      <c r="D53" s="143">
        <v>2017</v>
      </c>
      <c r="E53" s="12">
        <v>2018</v>
      </c>
      <c r="F53" s="12">
        <v>2019</v>
      </c>
      <c r="G53" s="3" t="s">
        <v>592</v>
      </c>
      <c r="H53" s="3" t="s">
        <v>593</v>
      </c>
      <c r="I53" s="166" t="s">
        <v>594</v>
      </c>
      <c r="J53" s="3" t="s">
        <v>595</v>
      </c>
    </row>
    <row r="54" spans="1:10">
      <c r="A54" s="4" t="s">
        <v>324</v>
      </c>
      <c r="B54" s="144">
        <v>2249273663.0000005</v>
      </c>
      <c r="C54" s="144">
        <v>2399745121</v>
      </c>
      <c r="D54" s="144">
        <v>2603907931.999999</v>
      </c>
      <c r="E54" s="144">
        <v>2722090571.999979</v>
      </c>
      <c r="F54" s="144">
        <v>2732183906.9999948</v>
      </c>
      <c r="G54" s="145">
        <f>IFERROR(F54/B54*100-100,"")</f>
        <v>21.469608253710931</v>
      </c>
      <c r="H54" s="145">
        <f>IFERROR(F54/C54*100-100,"")</f>
        <v>13.853087275429644</v>
      </c>
      <c r="I54" s="145">
        <f>IFERROR(F54/D54*100-100,"")</f>
        <v>4.9262868868589464</v>
      </c>
      <c r="J54" s="203">
        <f>IFERROR(F54/E54*100-100,"")</f>
        <v>0.37079350348727758</v>
      </c>
    </row>
    <row r="55" spans="1:10">
      <c r="A55" s="4" t="s">
        <v>325</v>
      </c>
      <c r="B55" s="144">
        <v>1431627100.9999995</v>
      </c>
      <c r="C55" s="144">
        <v>1528037964</v>
      </c>
      <c r="D55" s="144">
        <v>1674138779.9999952</v>
      </c>
      <c r="E55" s="144">
        <v>1683996411.0000033</v>
      </c>
      <c r="F55" s="144">
        <v>1532535859</v>
      </c>
      <c r="G55" s="145">
        <f t="shared" ref="G55:G66" si="12">IFERROR(F55/B55*100-100,"")</f>
        <v>7.0485364470618919</v>
      </c>
      <c r="H55" s="145">
        <f t="shared" ref="H55:H66" si="13">IFERROR(F55/C55*100-100,"")</f>
        <v>0.29435754254598123</v>
      </c>
      <c r="I55" s="145">
        <f t="shared" ref="I55:I66" si="14">IFERROR(F55/D55*100-100,"")</f>
        <v>-8.4582546376469168</v>
      </c>
      <c r="J55" s="146">
        <f t="shared" ref="J55:J66" si="15">IFERROR(F55/E55*100-100,"")</f>
        <v>-8.9941137053885996</v>
      </c>
    </row>
    <row r="56" spans="1:10">
      <c r="A56" s="4" t="s">
        <v>124</v>
      </c>
      <c r="B56" s="144">
        <v>323214780.99999976</v>
      </c>
      <c r="C56" s="144">
        <v>310988706</v>
      </c>
      <c r="D56" s="144">
        <v>333334097.9999994</v>
      </c>
      <c r="E56" s="144">
        <v>374389110.99999887</v>
      </c>
      <c r="F56" s="144">
        <v>389721625.99999994</v>
      </c>
      <c r="G56" s="145">
        <f t="shared" si="12"/>
        <v>20.576671894222628</v>
      </c>
      <c r="H56" s="145">
        <f t="shared" si="13"/>
        <v>25.316970835590396</v>
      </c>
      <c r="I56" s="145">
        <f t="shared" si="14"/>
        <v>16.916219594192455</v>
      </c>
      <c r="J56" s="146">
        <f t="shared" si="15"/>
        <v>4.0953421318925933</v>
      </c>
    </row>
    <row r="57" spans="1:10">
      <c r="A57" s="4" t="s">
        <v>125</v>
      </c>
      <c r="B57" s="144">
        <v>25797887.000000011</v>
      </c>
      <c r="C57" s="144">
        <v>47333043</v>
      </c>
      <c r="D57" s="144">
        <v>28483789.999999978</v>
      </c>
      <c r="E57" s="144">
        <v>39596350.000000022</v>
      </c>
      <c r="F57" s="144">
        <v>45744741.000000007</v>
      </c>
      <c r="G57" s="145">
        <f t="shared" si="12"/>
        <v>77.31972002203122</v>
      </c>
      <c r="H57" s="145">
        <f t="shared" si="13"/>
        <v>-3.3555881881500653</v>
      </c>
      <c r="I57" s="145">
        <f t="shared" si="14"/>
        <v>60.59920747906105</v>
      </c>
      <c r="J57" s="146">
        <f t="shared" si="15"/>
        <v>15.527671111099849</v>
      </c>
    </row>
    <row r="58" spans="1:10">
      <c r="A58" s="4" t="s">
        <v>126</v>
      </c>
      <c r="B58" s="144">
        <v>263214463.99999994</v>
      </c>
      <c r="C58" s="144">
        <v>241065702</v>
      </c>
      <c r="D58" s="144">
        <v>228614886.00000027</v>
      </c>
      <c r="E58" s="144">
        <v>231298437.99999964</v>
      </c>
      <c r="F58" s="144">
        <v>219718922.99999997</v>
      </c>
      <c r="G58" s="145">
        <f t="shared" si="12"/>
        <v>-16.524753366137205</v>
      </c>
      <c r="H58" s="145">
        <f t="shared" si="13"/>
        <v>-8.8551705294019882</v>
      </c>
      <c r="I58" s="145">
        <f t="shared" si="14"/>
        <v>-3.891243984873455</v>
      </c>
      <c r="J58" s="146">
        <f t="shared" si="15"/>
        <v>-5.0063092081926186</v>
      </c>
    </row>
    <row r="59" spans="1:10">
      <c r="A59" s="4" t="s">
        <v>127</v>
      </c>
      <c r="B59" s="144">
        <v>67623724.000000015</v>
      </c>
      <c r="C59" s="144">
        <v>23255894</v>
      </c>
      <c r="D59" s="144">
        <v>19656365.000000011</v>
      </c>
      <c r="E59" s="144">
        <v>20238728.000000011</v>
      </c>
      <c r="F59" s="144">
        <v>13515400</v>
      </c>
      <c r="G59" s="145">
        <f t="shared" si="12"/>
        <v>-80.013818818969511</v>
      </c>
      <c r="H59" s="145">
        <f t="shared" si="13"/>
        <v>-41.88398003534072</v>
      </c>
      <c r="I59" s="145">
        <f t="shared" si="14"/>
        <v>-31.241610541928821</v>
      </c>
      <c r="J59" s="146">
        <f t="shared" si="15"/>
        <v>-33.220111461550388</v>
      </c>
    </row>
    <row r="60" spans="1:10">
      <c r="A60" s="4" t="s">
        <v>128</v>
      </c>
      <c r="B60" s="144">
        <v>105817386.99999994</v>
      </c>
      <c r="C60" s="144">
        <v>101084832</v>
      </c>
      <c r="D60" s="144">
        <v>98779641.999999985</v>
      </c>
      <c r="E60" s="144">
        <v>79029809.000000075</v>
      </c>
      <c r="F60" s="144">
        <v>71953891.000000015</v>
      </c>
      <c r="G60" s="145">
        <f t="shared" si="12"/>
        <v>-32.001825938113498</v>
      </c>
      <c r="H60" s="145">
        <f t="shared" si="13"/>
        <v>-28.818310743198325</v>
      </c>
      <c r="I60" s="145">
        <f t="shared" si="14"/>
        <v>-27.157165643503717</v>
      </c>
      <c r="J60" s="146">
        <f t="shared" si="15"/>
        <v>-8.9534798192414371</v>
      </c>
    </row>
    <row r="61" spans="1:10">
      <c r="A61" s="4" t="s">
        <v>323</v>
      </c>
      <c r="B61" s="144">
        <v>62662850.999999844</v>
      </c>
      <c r="C61" s="144">
        <v>53295078</v>
      </c>
      <c r="D61" s="144">
        <v>64720980.999999985</v>
      </c>
      <c r="E61" s="144">
        <v>62869861.00000006</v>
      </c>
      <c r="F61" s="144">
        <v>59331080</v>
      </c>
      <c r="G61" s="145">
        <f t="shared" si="12"/>
        <v>-5.3169795929008217</v>
      </c>
      <c r="H61" s="145">
        <f t="shared" si="13"/>
        <v>11.325627481021797</v>
      </c>
      <c r="I61" s="145">
        <f t="shared" si="14"/>
        <v>-8.3279037442278394</v>
      </c>
      <c r="J61" s="146">
        <f t="shared" si="15"/>
        <v>-5.6287399776501132</v>
      </c>
    </row>
    <row r="62" spans="1:10">
      <c r="A62" s="4" t="s">
        <v>129</v>
      </c>
      <c r="B62" s="144">
        <v>257220956.00000039</v>
      </c>
      <c r="C62" s="144">
        <v>257072671</v>
      </c>
      <c r="D62" s="144">
        <v>260819614.99999946</v>
      </c>
      <c r="E62" s="144">
        <v>283082961.99999994</v>
      </c>
      <c r="F62" s="144">
        <v>280087776.00000012</v>
      </c>
      <c r="G62" s="145">
        <f t="shared" si="12"/>
        <v>8.8899521856997268</v>
      </c>
      <c r="H62" s="145">
        <f t="shared" si="13"/>
        <v>8.9527622327462808</v>
      </c>
      <c r="I62" s="145">
        <f t="shared" si="14"/>
        <v>7.387542919270345</v>
      </c>
      <c r="J62" s="146">
        <f t="shared" si="15"/>
        <v>-1.058059439126481</v>
      </c>
    </row>
    <row r="63" spans="1:10">
      <c r="A63" s="4" t="s">
        <v>130</v>
      </c>
      <c r="B63" s="144">
        <v>1748259048.0000021</v>
      </c>
      <c r="C63" s="144">
        <v>1732394340</v>
      </c>
      <c r="D63" s="144">
        <v>1610419727.9999971</v>
      </c>
      <c r="E63" s="144">
        <v>1636446827</v>
      </c>
      <c r="F63" s="144">
        <v>1648088328</v>
      </c>
      <c r="G63" s="145">
        <f t="shared" si="12"/>
        <v>-5.729741259717585</v>
      </c>
      <c r="H63" s="145">
        <f t="shared" si="13"/>
        <v>-4.8664446687120915</v>
      </c>
      <c r="I63" s="145">
        <f t="shared" si="14"/>
        <v>2.339054803233438</v>
      </c>
      <c r="J63" s="146">
        <f t="shared" si="15"/>
        <v>0.71138889500868174</v>
      </c>
    </row>
    <row r="64" spans="1:10">
      <c r="A64" s="4" t="s">
        <v>133</v>
      </c>
      <c r="B64" s="144">
        <v>4602659</v>
      </c>
      <c r="C64" s="144">
        <v>5073713</v>
      </c>
      <c r="D64" s="144">
        <v>4658380.0000000019</v>
      </c>
      <c r="E64" s="144">
        <v>5437111.9999999991</v>
      </c>
      <c r="F64" s="144">
        <v>4833376</v>
      </c>
      <c r="G64" s="145">
        <f t="shared" si="12"/>
        <v>5.0126894041031562</v>
      </c>
      <c r="H64" s="145">
        <f t="shared" si="13"/>
        <v>-4.7369056941139576</v>
      </c>
      <c r="I64" s="145">
        <f t="shared" si="14"/>
        <v>3.7565849071994535</v>
      </c>
      <c r="J64" s="146">
        <f t="shared" si="15"/>
        <v>-11.103983143992608</v>
      </c>
    </row>
    <row r="65" spans="1:10">
      <c r="A65" s="4" t="s">
        <v>132</v>
      </c>
      <c r="B65" s="144">
        <v>0</v>
      </c>
      <c r="C65" s="144">
        <v>0</v>
      </c>
      <c r="D65" s="144"/>
      <c r="E65" s="144"/>
      <c r="F65" s="144">
        <v>8117</v>
      </c>
      <c r="G65" s="145" t="str">
        <f t="shared" si="12"/>
        <v/>
      </c>
      <c r="H65" s="145" t="str">
        <f t="shared" si="13"/>
        <v/>
      </c>
      <c r="I65" s="145" t="str">
        <f>IFERROR(F65/D65*100-100,"")</f>
        <v/>
      </c>
      <c r="J65" s="204" t="str">
        <f>IFERROR(F65/E65*100-100,"")</f>
        <v/>
      </c>
    </row>
    <row r="66" spans="1:10">
      <c r="A66" s="158" t="s">
        <v>131</v>
      </c>
      <c r="B66" s="9">
        <f>SUM(B54:B65)</f>
        <v>6539314521.0000019</v>
      </c>
      <c r="C66" s="9">
        <f>SUM(C54:C65)</f>
        <v>6699347064</v>
      </c>
      <c r="D66" s="9">
        <f>SUM(D54:D65)</f>
        <v>6927534196.9999895</v>
      </c>
      <c r="E66" s="9">
        <f>SUM(E54:E65)</f>
        <v>7138476180.9999819</v>
      </c>
      <c r="F66" s="9">
        <f>SUM(F54:F65)</f>
        <v>6997723023.9999943</v>
      </c>
      <c r="G66" s="192">
        <f t="shared" si="12"/>
        <v>7.0100390725646378</v>
      </c>
      <c r="H66" s="193">
        <f t="shared" si="13"/>
        <v>4.4538065747237425</v>
      </c>
      <c r="I66" s="202">
        <f t="shared" si="14"/>
        <v>1.0131862940554015</v>
      </c>
      <c r="J66" s="202">
        <f t="shared" si="15"/>
        <v>-1.9717535427886048</v>
      </c>
    </row>
    <row r="67" spans="1:10">
      <c r="F67" s="134"/>
      <c r="G67" s="135"/>
      <c r="H67" s="134"/>
      <c r="I67" s="135"/>
      <c r="J67" s="134"/>
    </row>
    <row r="68" spans="1:10">
      <c r="A68" s="41" t="s">
        <v>11</v>
      </c>
      <c r="B68" s="142"/>
      <c r="C68" s="142"/>
      <c r="D68" s="142"/>
      <c r="E68" s="142"/>
      <c r="F68" s="142"/>
      <c r="G68" s="142"/>
      <c r="H68" s="142"/>
      <c r="I68" s="157"/>
      <c r="J68" s="134"/>
    </row>
    <row r="69" spans="1:10" ht="30">
      <c r="A69" s="153" t="s">
        <v>115</v>
      </c>
      <c r="B69" s="143">
        <v>2015</v>
      </c>
      <c r="C69" s="143">
        <v>2016</v>
      </c>
      <c r="D69" s="143">
        <v>2017</v>
      </c>
      <c r="E69" s="12">
        <v>2018</v>
      </c>
      <c r="F69" s="12">
        <v>2019</v>
      </c>
      <c r="G69" s="3" t="s">
        <v>592</v>
      </c>
      <c r="H69" s="3" t="s">
        <v>593</v>
      </c>
      <c r="I69" s="166" t="s">
        <v>594</v>
      </c>
      <c r="J69" s="3" t="s">
        <v>595</v>
      </c>
    </row>
    <row r="70" spans="1:10">
      <c r="A70" s="4" t="s">
        <v>324</v>
      </c>
      <c r="B70" s="144">
        <v>2095474281.0000019</v>
      </c>
      <c r="C70" s="144">
        <v>2022538265</v>
      </c>
      <c r="D70" s="144">
        <v>2187373938.9999914</v>
      </c>
      <c r="E70" s="144">
        <v>2435537105.9999804</v>
      </c>
      <c r="F70" s="144">
        <v>2565335425.999999</v>
      </c>
      <c r="G70" s="145">
        <f>IFERROR(F70/B70*100-100,"")</f>
        <v>22.422663416120287</v>
      </c>
      <c r="H70" s="145">
        <f>IFERROR(F70/C70*100-100,"")</f>
        <v>26.837423567855168</v>
      </c>
      <c r="I70" s="145">
        <f>IFERROR(F70/D70*100-100,"")</f>
        <v>17.279235171504411</v>
      </c>
      <c r="J70" s="203">
        <f>IFERROR(F70/E70*100-100,"")</f>
        <v>5.3293509542621393</v>
      </c>
    </row>
    <row r="71" spans="1:10">
      <c r="A71" s="4" t="s">
        <v>325</v>
      </c>
      <c r="B71" s="144">
        <v>613246871.99999845</v>
      </c>
      <c r="C71" s="144">
        <v>690550860</v>
      </c>
      <c r="D71" s="144">
        <v>721943213.0000025</v>
      </c>
      <c r="E71" s="144">
        <v>798203829.9999975</v>
      </c>
      <c r="F71" s="144">
        <v>738044822.00000072</v>
      </c>
      <c r="G71" s="145">
        <f t="shared" ref="G71:G82" si="16">IFERROR(F71/B71*100-100,"")</f>
        <v>20.350360629316427</v>
      </c>
      <c r="H71" s="145">
        <f t="shared" ref="H71:H82" si="17">IFERROR(F71/C71*100-100,"")</f>
        <v>6.8776921080079063</v>
      </c>
      <c r="I71" s="145">
        <f t="shared" ref="I71:I82" si="18">IFERROR(F71/D71*100-100,"")</f>
        <v>2.2303151702318473</v>
      </c>
      <c r="J71" s="146">
        <f t="shared" ref="J71:J82" si="19">IFERROR(F71/E71*100-100,"")</f>
        <v>-7.5367977124335539</v>
      </c>
    </row>
    <row r="72" spans="1:10">
      <c r="A72" s="4" t="s">
        <v>124</v>
      </c>
      <c r="B72" s="144">
        <v>587471284.99999988</v>
      </c>
      <c r="C72" s="144">
        <v>689719918</v>
      </c>
      <c r="D72" s="144">
        <v>620661331.99999917</v>
      </c>
      <c r="E72" s="144">
        <v>461182264.9999997</v>
      </c>
      <c r="F72" s="144">
        <v>378021461.99999988</v>
      </c>
      <c r="G72" s="145">
        <f t="shared" si="16"/>
        <v>-35.652776288461496</v>
      </c>
      <c r="H72" s="145">
        <f t="shared" si="17"/>
        <v>-45.192033442189228</v>
      </c>
      <c r="I72" s="145">
        <f t="shared" si="18"/>
        <v>-39.093762973460002</v>
      </c>
      <c r="J72" s="146">
        <f t="shared" si="19"/>
        <v>-18.032090414404792</v>
      </c>
    </row>
    <row r="73" spans="1:10">
      <c r="A73" s="4" t="s">
        <v>125</v>
      </c>
      <c r="B73" s="144">
        <v>135982322.00000012</v>
      </c>
      <c r="C73" s="144">
        <v>109568449</v>
      </c>
      <c r="D73" s="144">
        <v>290608681.99999988</v>
      </c>
      <c r="E73" s="144">
        <v>223221715.00000006</v>
      </c>
      <c r="F73" s="144">
        <v>136517867</v>
      </c>
      <c r="G73" s="145">
        <f t="shared" si="16"/>
        <v>0.39383428090005168</v>
      </c>
      <c r="H73" s="145">
        <f t="shared" si="17"/>
        <v>24.595965577645444</v>
      </c>
      <c r="I73" s="145">
        <f t="shared" si="18"/>
        <v>-53.023472643532358</v>
      </c>
      <c r="J73" s="146">
        <f t="shared" si="19"/>
        <v>-38.842031116909951</v>
      </c>
    </row>
    <row r="74" spans="1:10">
      <c r="A74" s="4" t="s">
        <v>126</v>
      </c>
      <c r="B74" s="144">
        <v>214382137.99999991</v>
      </c>
      <c r="C74" s="144">
        <v>246088885</v>
      </c>
      <c r="D74" s="144">
        <v>224188804.00000018</v>
      </c>
      <c r="E74" s="144">
        <v>344789304.00000024</v>
      </c>
      <c r="F74" s="144">
        <v>121010012</v>
      </c>
      <c r="G74" s="145">
        <f t="shared" si="16"/>
        <v>-43.554060460018341</v>
      </c>
      <c r="H74" s="145">
        <f t="shared" si="17"/>
        <v>-50.82670556209802</v>
      </c>
      <c r="I74" s="145">
        <f t="shared" si="18"/>
        <v>-46.023168935769021</v>
      </c>
      <c r="J74" s="146">
        <f t="shared" si="19"/>
        <v>-64.903200129433273</v>
      </c>
    </row>
    <row r="75" spans="1:10">
      <c r="A75" s="4" t="s">
        <v>127</v>
      </c>
      <c r="B75" s="144">
        <v>70485876.999999955</v>
      </c>
      <c r="C75" s="144">
        <v>58811458</v>
      </c>
      <c r="D75" s="144">
        <v>46557871.999999985</v>
      </c>
      <c r="E75" s="144">
        <v>50803206.999999963</v>
      </c>
      <c r="F75" s="144">
        <v>32908071.000000004</v>
      </c>
      <c r="G75" s="145">
        <f t="shared" si="16"/>
        <v>-53.312532381486825</v>
      </c>
      <c r="H75" s="145">
        <f t="shared" si="17"/>
        <v>-44.044796508870768</v>
      </c>
      <c r="I75" s="145">
        <f t="shared" si="18"/>
        <v>-29.317922863828443</v>
      </c>
      <c r="J75" s="146">
        <f t="shared" si="19"/>
        <v>-35.224421954306877</v>
      </c>
    </row>
    <row r="76" spans="1:10">
      <c r="A76" s="4" t="s">
        <v>128</v>
      </c>
      <c r="B76" s="144">
        <v>112733210.99999991</v>
      </c>
      <c r="C76" s="144">
        <v>151372631</v>
      </c>
      <c r="D76" s="144">
        <v>230104057</v>
      </c>
      <c r="E76" s="144">
        <v>236284414.00000003</v>
      </c>
      <c r="F76" s="144">
        <v>152540095.99999997</v>
      </c>
      <c r="G76" s="145">
        <f t="shared" si="16"/>
        <v>35.310699169209414</v>
      </c>
      <c r="H76" s="145">
        <f t="shared" si="17"/>
        <v>0.77125236727897573</v>
      </c>
      <c r="I76" s="145">
        <f t="shared" si="18"/>
        <v>-33.708210976914685</v>
      </c>
      <c r="J76" s="146">
        <f t="shared" si="19"/>
        <v>-35.44216759045311</v>
      </c>
    </row>
    <row r="77" spans="1:10">
      <c r="A77" s="4" t="s">
        <v>323</v>
      </c>
      <c r="B77" s="144">
        <v>55111548.999999993</v>
      </c>
      <c r="C77" s="144">
        <v>96938300</v>
      </c>
      <c r="D77" s="144">
        <v>148630616.00000006</v>
      </c>
      <c r="E77" s="144">
        <v>163884048.00000009</v>
      </c>
      <c r="F77" s="144">
        <v>113490099.99999999</v>
      </c>
      <c r="G77" s="145">
        <f t="shared" si="16"/>
        <v>105.92798072142736</v>
      </c>
      <c r="H77" s="145">
        <f t="shared" si="17"/>
        <v>17.074572176322448</v>
      </c>
      <c r="I77" s="145">
        <f t="shared" si="18"/>
        <v>-23.642851618135026</v>
      </c>
      <c r="J77" s="146">
        <f t="shared" si="19"/>
        <v>-30.749757902001591</v>
      </c>
    </row>
    <row r="78" spans="1:10">
      <c r="A78" s="4" t="s">
        <v>129</v>
      </c>
      <c r="B78" s="144">
        <v>353009063.00000018</v>
      </c>
      <c r="C78" s="144">
        <v>365667066</v>
      </c>
      <c r="D78" s="144">
        <v>475108071.00000036</v>
      </c>
      <c r="E78" s="144">
        <v>422485887.00000018</v>
      </c>
      <c r="F78" s="144">
        <v>382936968</v>
      </c>
      <c r="G78" s="145">
        <f t="shared" si="16"/>
        <v>8.4779423920908812</v>
      </c>
      <c r="H78" s="145">
        <f t="shared" si="17"/>
        <v>4.7228486253667654</v>
      </c>
      <c r="I78" s="145">
        <f t="shared" si="18"/>
        <v>-19.400028883112839</v>
      </c>
      <c r="J78" s="146">
        <f t="shared" si="19"/>
        <v>-9.3610035783278533</v>
      </c>
    </row>
    <row r="79" spans="1:10">
      <c r="A79" s="4" t="s">
        <v>130</v>
      </c>
      <c r="B79" s="144">
        <v>658064970.00000012</v>
      </c>
      <c r="C79" s="144">
        <v>641846660</v>
      </c>
      <c r="D79" s="144">
        <v>739296359.99999797</v>
      </c>
      <c r="E79" s="144">
        <v>763320982.9999994</v>
      </c>
      <c r="F79" s="144">
        <v>744589878.00000012</v>
      </c>
      <c r="G79" s="145">
        <f t="shared" si="16"/>
        <v>13.148383813835267</v>
      </c>
      <c r="H79" s="145">
        <f t="shared" si="17"/>
        <v>16.007439845523237</v>
      </c>
      <c r="I79" s="145">
        <f t="shared" si="18"/>
        <v>0.7160211095861797</v>
      </c>
      <c r="J79" s="146">
        <f t="shared" si="19"/>
        <v>-2.4538962529737489</v>
      </c>
    </row>
    <row r="80" spans="1:10">
      <c r="A80" s="4" t="s">
        <v>133</v>
      </c>
      <c r="B80" s="144">
        <v>2559575</v>
      </c>
      <c r="C80" s="144">
        <v>4243144</v>
      </c>
      <c r="D80" s="144">
        <v>4726877.0000000009</v>
      </c>
      <c r="E80" s="144">
        <v>5705799.0000000009</v>
      </c>
      <c r="F80" s="144">
        <v>4547997</v>
      </c>
      <c r="G80" s="145">
        <f t="shared" si="16"/>
        <v>77.685631403651001</v>
      </c>
      <c r="H80" s="145">
        <f t="shared" si="17"/>
        <v>7.184601795272556</v>
      </c>
      <c r="I80" s="145">
        <f t="shared" si="18"/>
        <v>-3.7843167909806112</v>
      </c>
      <c r="J80" s="146">
        <f t="shared" si="19"/>
        <v>-20.291671683492538</v>
      </c>
    </row>
    <row r="81" spans="1:10">
      <c r="A81" s="4" t="s">
        <v>132</v>
      </c>
      <c r="B81" s="144">
        <v>0</v>
      </c>
      <c r="C81" s="144">
        <v>74010</v>
      </c>
      <c r="D81" s="144">
        <v>5983109</v>
      </c>
      <c r="E81" s="144">
        <v>318689</v>
      </c>
      <c r="F81" s="144">
        <v>16019932</v>
      </c>
      <c r="G81" s="145" t="str">
        <f t="shared" si="16"/>
        <v/>
      </c>
      <c r="H81" s="145">
        <f>IFERROR(F81/C81*100-100,"")</f>
        <v>21545.631671395757</v>
      </c>
      <c r="I81" s="145">
        <f t="shared" si="18"/>
        <v>167.75263495951685</v>
      </c>
      <c r="J81" s="204">
        <f t="shared" si="19"/>
        <v>4926.8230155417978</v>
      </c>
    </row>
    <row r="82" spans="1:10">
      <c r="A82" s="158" t="s">
        <v>131</v>
      </c>
      <c r="B82" s="9">
        <f>SUM(B70:B81)</f>
        <v>4898521143.000001</v>
      </c>
      <c r="C82" s="9">
        <f>SUM(C70:C81)</f>
        <v>5077419646</v>
      </c>
      <c r="D82" s="9">
        <f>SUM(D70:D81)</f>
        <v>5695182931.9999905</v>
      </c>
      <c r="E82" s="9">
        <f>SUM(E70:E81)</f>
        <v>5905737246.9999771</v>
      </c>
      <c r="F82" s="9">
        <f>SUM(F70:F81)</f>
        <v>5385962631</v>
      </c>
      <c r="G82" s="192">
        <f t="shared" si="16"/>
        <v>9.9507886925537434</v>
      </c>
      <c r="H82" s="193">
        <f t="shared" si="17"/>
        <v>6.0767674628405217</v>
      </c>
      <c r="I82" s="202">
        <f t="shared" si="18"/>
        <v>-5.4295060350484761</v>
      </c>
      <c r="J82" s="202">
        <f t="shared" si="19"/>
        <v>-8.8011808561922464</v>
      </c>
    </row>
    <row r="83" spans="1:10">
      <c r="F83" s="134"/>
      <c r="G83" s="135"/>
      <c r="H83" s="134"/>
      <c r="I83" s="135"/>
      <c r="J83" s="134"/>
    </row>
    <row r="84" spans="1:10">
      <c r="A84" s="41" t="s">
        <v>8</v>
      </c>
      <c r="B84" s="142"/>
      <c r="C84" s="142"/>
      <c r="D84" s="142"/>
      <c r="E84" s="142"/>
      <c r="F84" s="142"/>
      <c r="G84" s="142"/>
      <c r="H84" s="142"/>
      <c r="I84" s="157"/>
      <c r="J84" s="134"/>
    </row>
    <row r="85" spans="1:10" ht="30">
      <c r="A85" s="153" t="s">
        <v>115</v>
      </c>
      <c r="B85" s="143">
        <v>2015</v>
      </c>
      <c r="C85" s="143">
        <v>2016</v>
      </c>
      <c r="D85" s="143">
        <v>2017</v>
      </c>
      <c r="E85" s="12">
        <v>2018</v>
      </c>
      <c r="F85" s="12">
        <v>2019</v>
      </c>
      <c r="G85" s="3" t="s">
        <v>592</v>
      </c>
      <c r="H85" s="3" t="s">
        <v>593</v>
      </c>
      <c r="I85" s="166" t="s">
        <v>594</v>
      </c>
      <c r="J85" s="3" t="s">
        <v>595</v>
      </c>
    </row>
    <row r="86" spans="1:10">
      <c r="A86" s="4" t="s">
        <v>324</v>
      </c>
      <c r="B86" s="144">
        <v>3372183527.0000038</v>
      </c>
      <c r="C86" s="144">
        <v>3454555528</v>
      </c>
      <c r="D86" s="144">
        <v>3866051939.0000038</v>
      </c>
      <c r="E86" s="144">
        <v>4022583232.9999204</v>
      </c>
      <c r="F86" s="144">
        <v>3954084764.9999948</v>
      </c>
      <c r="G86" s="145">
        <f>IFERROR(F86/B86*100-100,"")</f>
        <v>17.255918408381163</v>
      </c>
      <c r="H86" s="145">
        <f>IFERROR(F86/C86*100-100,"")</f>
        <v>14.460014695123306</v>
      </c>
      <c r="I86" s="145">
        <f>IFERROR(F86/D86*100-100,"")</f>
        <v>2.277073029255817</v>
      </c>
      <c r="J86" s="203">
        <f>IFERROR(F86/E86*100-100,"")</f>
        <v>-1.70284774813328</v>
      </c>
    </row>
    <row r="87" spans="1:10">
      <c r="A87" s="4" t="s">
        <v>325</v>
      </c>
      <c r="B87" s="144">
        <v>1325274485.9999974</v>
      </c>
      <c r="C87" s="144">
        <v>1351816334</v>
      </c>
      <c r="D87" s="144">
        <v>1547400191.0000012</v>
      </c>
      <c r="E87" s="144">
        <v>1634008811.0000041</v>
      </c>
      <c r="F87" s="144">
        <v>1598730115.9999995</v>
      </c>
      <c r="G87" s="145">
        <f t="shared" ref="G87:G98" si="20">IFERROR(F87/B87*100-100,"")</f>
        <v>20.633886254413468</v>
      </c>
      <c r="H87" s="145">
        <f t="shared" ref="H87:H96" si="21">IFERROR(F87/C87*100-100,"")</f>
        <v>18.265335000753112</v>
      </c>
      <c r="I87" s="145">
        <f t="shared" ref="I87:I98" si="22">IFERROR(F87/D87*100-100,"")</f>
        <v>3.317171944177332</v>
      </c>
      <c r="J87" s="146">
        <f t="shared" ref="J87:J98" si="23">IFERROR(F87/E87*100-100,"")</f>
        <v>-2.1590272195909535</v>
      </c>
    </row>
    <row r="88" spans="1:10">
      <c r="A88" s="4" t="s">
        <v>124</v>
      </c>
      <c r="B88" s="144">
        <v>1130494379.0000002</v>
      </c>
      <c r="C88" s="144">
        <v>997266700</v>
      </c>
      <c r="D88" s="144">
        <v>1012316907.9999996</v>
      </c>
      <c r="E88" s="144">
        <v>848030055.99999666</v>
      </c>
      <c r="F88" s="144">
        <v>788753912.99999976</v>
      </c>
      <c r="G88" s="145">
        <f t="shared" si="20"/>
        <v>-30.229293692047662</v>
      </c>
      <c r="H88" s="145">
        <f t="shared" si="21"/>
        <v>-20.908427705447323</v>
      </c>
      <c r="I88" s="145">
        <f t="shared" si="22"/>
        <v>-22.084289339954395</v>
      </c>
      <c r="J88" s="146">
        <f t="shared" si="23"/>
        <v>-6.9898634583297223</v>
      </c>
    </row>
    <row r="89" spans="1:10">
      <c r="A89" s="4" t="s">
        <v>125</v>
      </c>
      <c r="B89" s="144">
        <v>45636727</v>
      </c>
      <c r="C89" s="144">
        <v>53208059</v>
      </c>
      <c r="D89" s="144">
        <v>51770067.00000003</v>
      </c>
      <c r="E89" s="144">
        <v>37598320.99999997</v>
      </c>
      <c r="F89" s="144">
        <v>33747990.999999993</v>
      </c>
      <c r="G89" s="145">
        <f>IFERROR(F89/B89*100-100,"")</f>
        <v>-26.050807718967235</v>
      </c>
      <c r="H89" s="145">
        <f t="shared" si="21"/>
        <v>-36.573534847418522</v>
      </c>
      <c r="I89" s="145">
        <f t="shared" si="22"/>
        <v>-34.811768738873809</v>
      </c>
      <c r="J89" s="146">
        <f t="shared" si="23"/>
        <v>-10.24069665238504</v>
      </c>
    </row>
    <row r="90" spans="1:10">
      <c r="A90" s="4" t="s">
        <v>126</v>
      </c>
      <c r="B90" s="144">
        <v>213337091.00000006</v>
      </c>
      <c r="C90" s="144">
        <v>223636178</v>
      </c>
      <c r="D90" s="144">
        <v>221830195.00000012</v>
      </c>
      <c r="E90" s="144">
        <v>226330782.99999979</v>
      </c>
      <c r="F90" s="144">
        <v>216469357</v>
      </c>
      <c r="G90" s="145">
        <f t="shared" si="20"/>
        <v>1.4682238261137286</v>
      </c>
      <c r="H90" s="145">
        <f t="shared" si="21"/>
        <v>-3.2046787170544491</v>
      </c>
      <c r="I90" s="145">
        <f>IFERROR(F90/D90*100-100,"")</f>
        <v>-2.4166403496152213</v>
      </c>
      <c r="J90" s="146">
        <f>IFERROR(F90/E90*100-100,"")</f>
        <v>-4.3570856201207988</v>
      </c>
    </row>
    <row r="91" spans="1:10">
      <c r="A91" s="4" t="s">
        <v>127</v>
      </c>
      <c r="B91" s="144">
        <v>474947914.99999988</v>
      </c>
      <c r="C91" s="144">
        <v>193081445</v>
      </c>
      <c r="D91" s="144">
        <v>92479753.999999851</v>
      </c>
      <c r="E91" s="144">
        <v>93447085.00000003</v>
      </c>
      <c r="F91" s="144">
        <v>61606979.999999993</v>
      </c>
      <c r="G91" s="145">
        <f t="shared" si="20"/>
        <v>-87.028687135093534</v>
      </c>
      <c r="H91" s="145">
        <f t="shared" si="21"/>
        <v>-68.092749668410661</v>
      </c>
      <c r="I91" s="145">
        <f t="shared" si="22"/>
        <v>-33.383278679569045</v>
      </c>
      <c r="J91" s="146">
        <f t="shared" si="23"/>
        <v>-34.072871293952119</v>
      </c>
    </row>
    <row r="92" spans="1:10">
      <c r="A92" s="4" t="s">
        <v>128</v>
      </c>
      <c r="B92" s="144">
        <v>366295361.00000012</v>
      </c>
      <c r="C92" s="144">
        <v>385077494</v>
      </c>
      <c r="D92" s="144">
        <v>443841947.00000024</v>
      </c>
      <c r="E92" s="144">
        <v>543824550.99999964</v>
      </c>
      <c r="F92" s="144">
        <v>451418537.9999997</v>
      </c>
      <c r="G92" s="145">
        <f t="shared" si="20"/>
        <v>23.238944868864863</v>
      </c>
      <c r="H92" s="145">
        <f t="shared" si="21"/>
        <v>17.227972300037791</v>
      </c>
      <c r="I92" s="145">
        <f t="shared" si="22"/>
        <v>1.7070470808833846</v>
      </c>
      <c r="J92" s="146">
        <f t="shared" si="23"/>
        <v>-16.991879610819566</v>
      </c>
    </row>
    <row r="93" spans="1:10">
      <c r="A93" s="4" t="s">
        <v>323</v>
      </c>
      <c r="B93" s="144">
        <v>569036047.00000083</v>
      </c>
      <c r="C93" s="144">
        <v>530227466</v>
      </c>
      <c r="D93" s="144">
        <v>604250665.00000024</v>
      </c>
      <c r="E93" s="144">
        <v>473299295.99999994</v>
      </c>
      <c r="F93" s="144">
        <v>425704877.99999994</v>
      </c>
      <c r="G93" s="145">
        <f t="shared" si="20"/>
        <v>-25.188416402731107</v>
      </c>
      <c r="H93" s="145">
        <f t="shared" si="21"/>
        <v>-19.712782664487634</v>
      </c>
      <c r="I93" s="145">
        <f t="shared" si="22"/>
        <v>-29.548297973325404</v>
      </c>
      <c r="J93" s="146">
        <f t="shared" si="23"/>
        <v>-10.055881849441846</v>
      </c>
    </row>
    <row r="94" spans="1:10">
      <c r="A94" s="4" t="s">
        <v>129</v>
      </c>
      <c r="B94" s="144">
        <v>221450901</v>
      </c>
      <c r="C94" s="144">
        <v>213305788</v>
      </c>
      <c r="D94" s="144">
        <v>235018942.99999961</v>
      </c>
      <c r="E94" s="144">
        <v>223411783.00000003</v>
      </c>
      <c r="F94" s="144">
        <v>204898358</v>
      </c>
      <c r="G94" s="145">
        <f t="shared" si="20"/>
        <v>-7.4745882384104618</v>
      </c>
      <c r="H94" s="145">
        <f t="shared" si="21"/>
        <v>-3.9414917329856962</v>
      </c>
      <c r="I94" s="145">
        <f t="shared" si="22"/>
        <v>-12.816237114979984</v>
      </c>
      <c r="J94" s="146">
        <f t="shared" si="23"/>
        <v>-8.2866824441394868</v>
      </c>
    </row>
    <row r="95" spans="1:10">
      <c r="A95" s="4" t="s">
        <v>130</v>
      </c>
      <c r="B95" s="144">
        <v>1066557874.9999964</v>
      </c>
      <c r="C95" s="144">
        <v>1071861293</v>
      </c>
      <c r="D95" s="144">
        <v>1118580938.9999979</v>
      </c>
      <c r="E95" s="144">
        <v>1230933016.9999969</v>
      </c>
      <c r="F95" s="144">
        <v>1223339983.9999995</v>
      </c>
      <c r="G95" s="145">
        <f t="shared" si="20"/>
        <v>14.699821985750532</v>
      </c>
      <c r="H95" s="145">
        <f t="shared" si="21"/>
        <v>14.132303497594407</v>
      </c>
      <c r="I95" s="145">
        <f t="shared" si="22"/>
        <v>9.3653522375998506</v>
      </c>
      <c r="J95" s="146">
        <f t="shared" si="23"/>
        <v>-0.61685184288118933</v>
      </c>
    </row>
    <row r="96" spans="1:10">
      <c r="A96" s="4" t="s">
        <v>133</v>
      </c>
      <c r="B96" s="144">
        <v>124764955.99999997</v>
      </c>
      <c r="C96" s="144">
        <v>97734241</v>
      </c>
      <c r="D96" s="144">
        <v>91540927.000000015</v>
      </c>
      <c r="E96" s="144">
        <v>82927714.999999985</v>
      </c>
      <c r="F96" s="144">
        <v>61493064.000000015</v>
      </c>
      <c r="G96" s="145">
        <f t="shared" si="20"/>
        <v>-50.712871649632106</v>
      </c>
      <c r="H96" s="145">
        <f t="shared" si="21"/>
        <v>-37.081351048707681</v>
      </c>
      <c r="I96" s="145">
        <f t="shared" si="22"/>
        <v>-32.824512471891381</v>
      </c>
      <c r="J96" s="146">
        <f t="shared" si="23"/>
        <v>-25.847391309407215</v>
      </c>
    </row>
    <row r="97" spans="1:10">
      <c r="A97" s="4" t="s">
        <v>132</v>
      </c>
      <c r="B97" s="144">
        <v>134597</v>
      </c>
      <c r="C97" s="144">
        <v>138774</v>
      </c>
      <c r="D97" s="144">
        <v>557898</v>
      </c>
      <c r="E97" s="144">
        <v>860584.99999999988</v>
      </c>
      <c r="F97" s="144">
        <v>851394</v>
      </c>
      <c r="G97" s="145">
        <f t="shared" si="20"/>
        <v>532.5505026114995</v>
      </c>
      <c r="H97" s="145">
        <f>IFERROR(F97/C97*100-100,"")</f>
        <v>513.51117644515546</v>
      </c>
      <c r="I97" s="145">
        <f t="shared" si="22"/>
        <v>52.607465880859934</v>
      </c>
      <c r="J97" s="204">
        <f t="shared" si="23"/>
        <v>-1.0679944456387034</v>
      </c>
    </row>
    <row r="98" spans="1:10">
      <c r="A98" s="158" t="s">
        <v>131</v>
      </c>
      <c r="B98" s="9">
        <f>SUM(B86:B97)</f>
        <v>8910113861.9999981</v>
      </c>
      <c r="C98" s="9">
        <f>SUM(C86:C97)</f>
        <v>8571909300</v>
      </c>
      <c r="D98" s="9">
        <f>SUM(D86:D97)</f>
        <v>9285640373.0000019</v>
      </c>
      <c r="E98" s="9">
        <f>SUM(E86:E97)</f>
        <v>9417255235.999918</v>
      </c>
      <c r="F98" s="9">
        <f>SUM(F86:F97)</f>
        <v>9021099337.9999943</v>
      </c>
      <c r="G98" s="192">
        <f t="shared" si="20"/>
        <v>1.2456123200998519</v>
      </c>
      <c r="H98" s="193">
        <f>IFERROR(F98/C98*100-100,"")</f>
        <v>5.2402565435450299</v>
      </c>
      <c r="I98" s="202">
        <f t="shared" si="22"/>
        <v>-2.8489261308161105</v>
      </c>
      <c r="J98" s="202">
        <f t="shared" si="23"/>
        <v>-4.2067023572379583</v>
      </c>
    </row>
    <row r="99" spans="1:10">
      <c r="F99" s="134"/>
      <c r="G99" s="135"/>
      <c r="H99" s="134"/>
      <c r="I99" s="135"/>
      <c r="J99" s="134"/>
    </row>
    <row r="100" spans="1:10">
      <c r="A100" s="164" t="s">
        <v>7</v>
      </c>
      <c r="B100" s="142"/>
      <c r="C100" s="142"/>
      <c r="D100" s="142"/>
      <c r="E100" s="142"/>
      <c r="F100" s="142"/>
      <c r="G100" s="142"/>
      <c r="H100" s="142"/>
      <c r="I100" s="157"/>
      <c r="J100" s="134"/>
    </row>
    <row r="101" spans="1:10" ht="30">
      <c r="A101" s="153" t="s">
        <v>115</v>
      </c>
      <c r="B101" s="143">
        <v>2015</v>
      </c>
      <c r="C101" s="143">
        <v>2016</v>
      </c>
      <c r="D101" s="143">
        <v>2017</v>
      </c>
      <c r="E101" s="12">
        <v>2018</v>
      </c>
      <c r="F101" s="12">
        <v>2019</v>
      </c>
      <c r="G101" s="3" t="s">
        <v>592</v>
      </c>
      <c r="H101" s="3" t="s">
        <v>593</v>
      </c>
      <c r="I101" s="166" t="s">
        <v>594</v>
      </c>
      <c r="J101" s="3" t="s">
        <v>595</v>
      </c>
    </row>
    <row r="102" spans="1:10">
      <c r="A102" s="4" t="s">
        <v>324</v>
      </c>
      <c r="B102" s="144">
        <v>8372941897.0000134</v>
      </c>
      <c r="C102" s="144">
        <v>9227321126</v>
      </c>
      <c r="D102" s="144">
        <v>10084586775.999947</v>
      </c>
      <c r="E102" s="144">
        <v>10758703118.000084</v>
      </c>
      <c r="F102" s="144">
        <v>11395985600.000008</v>
      </c>
      <c r="G102" s="145">
        <f>IFERROR(F102/B102*100-100,"")</f>
        <v>36.104916768658541</v>
      </c>
      <c r="H102" s="145">
        <f>IFERROR(F102/C102*100-100,"")</f>
        <v>23.502644422868514</v>
      </c>
      <c r="I102" s="145">
        <f>IFERROR(F102/D102*100-100,"")</f>
        <v>13.003991666976631</v>
      </c>
      <c r="J102" s="203">
        <f>IFERROR(F102/E102*100-100,"")</f>
        <v>5.9234135844282463</v>
      </c>
    </row>
    <row r="103" spans="1:10">
      <c r="A103" s="4" t="s">
        <v>325</v>
      </c>
      <c r="B103" s="144">
        <v>1439353052.0000017</v>
      </c>
      <c r="C103" s="144">
        <v>1597282038</v>
      </c>
      <c r="D103" s="144">
        <v>1740199594.0000086</v>
      </c>
      <c r="E103" s="144">
        <v>1796934126.0000122</v>
      </c>
      <c r="F103" s="144">
        <v>1780404349.9999998</v>
      </c>
      <c r="G103" s="145">
        <f t="shared" ref="G103:G114" si="24">IFERROR(F103/B103*100-100,"")</f>
        <v>23.694763249787982</v>
      </c>
      <c r="H103" s="145">
        <f t="shared" ref="H103:H114" si="25">IFERROR(F103/C103*100-100,"")</f>
        <v>11.464619750516448</v>
      </c>
      <c r="I103" s="145">
        <f t="shared" ref="I103:I114" si="26">IFERROR(F103/D103*100-100,"")</f>
        <v>2.3103531421689922</v>
      </c>
      <c r="J103" s="146">
        <f t="shared" ref="J103:J114" si="27">IFERROR(F103/E103*100-100,"")</f>
        <v>-0.91988769987956687</v>
      </c>
    </row>
    <row r="104" spans="1:10">
      <c r="A104" s="4" t="s">
        <v>124</v>
      </c>
      <c r="B104" s="144">
        <v>813330796</v>
      </c>
      <c r="C104" s="144">
        <v>824094596</v>
      </c>
      <c r="D104" s="144">
        <v>981664070.00000298</v>
      </c>
      <c r="E104" s="144">
        <v>1005350588.0000032</v>
      </c>
      <c r="F104" s="144">
        <v>990938365.99999928</v>
      </c>
      <c r="G104" s="145">
        <f t="shared" si="24"/>
        <v>21.837064435956677</v>
      </c>
      <c r="H104" s="145">
        <f t="shared" si="25"/>
        <v>20.245706113087934</v>
      </c>
      <c r="I104" s="145">
        <f t="shared" si="26"/>
        <v>0.94475251600032095</v>
      </c>
      <c r="J104" s="146">
        <f t="shared" si="27"/>
        <v>-1.4335518546495223</v>
      </c>
    </row>
    <row r="105" spans="1:10">
      <c r="A105" s="4" t="s">
        <v>125</v>
      </c>
      <c r="B105" s="144">
        <v>23478715</v>
      </c>
      <c r="C105" s="144">
        <v>23579284</v>
      </c>
      <c r="D105" s="144">
        <v>24494973.000000015</v>
      </c>
      <c r="E105" s="144">
        <v>17796999.999999993</v>
      </c>
      <c r="F105" s="144">
        <v>11982316.000000002</v>
      </c>
      <c r="G105" s="145">
        <f t="shared" si="24"/>
        <v>-48.965196775036446</v>
      </c>
      <c r="H105" s="145">
        <f t="shared" si="25"/>
        <v>-49.182867469597454</v>
      </c>
      <c r="I105" s="145">
        <f t="shared" si="26"/>
        <v>-51.082550693156534</v>
      </c>
      <c r="J105" s="146">
        <f t="shared" si="27"/>
        <v>-32.672270607405707</v>
      </c>
    </row>
    <row r="106" spans="1:10">
      <c r="A106" s="4" t="s">
        <v>126</v>
      </c>
      <c r="B106" s="144">
        <v>79052286.999999985</v>
      </c>
      <c r="C106" s="144">
        <v>96610131</v>
      </c>
      <c r="D106" s="144">
        <v>86043186.00000003</v>
      </c>
      <c r="E106" s="144">
        <v>89277530.00000003</v>
      </c>
      <c r="F106" s="144">
        <v>89560212</v>
      </c>
      <c r="G106" s="145">
        <f t="shared" si="24"/>
        <v>13.292373185863696</v>
      </c>
      <c r="H106" s="145">
        <f t="shared" si="25"/>
        <v>-7.2972874863403376</v>
      </c>
      <c r="I106" s="145">
        <f t="shared" si="26"/>
        <v>4.0875125195851894</v>
      </c>
      <c r="J106" s="146">
        <f t="shared" si="27"/>
        <v>0.31663286383478351</v>
      </c>
    </row>
    <row r="107" spans="1:10">
      <c r="A107" s="4" t="s">
        <v>127</v>
      </c>
      <c r="B107" s="144">
        <v>60106756.000000007</v>
      </c>
      <c r="C107" s="144">
        <v>50576093</v>
      </c>
      <c r="D107" s="144">
        <v>47410390.99999997</v>
      </c>
      <c r="E107" s="144">
        <v>49296506.999999978</v>
      </c>
      <c r="F107" s="144">
        <v>65989209</v>
      </c>
      <c r="G107" s="145">
        <f t="shared" si="24"/>
        <v>9.7866752283220819</v>
      </c>
      <c r="H107" s="145">
        <f t="shared" si="25"/>
        <v>30.475102139661118</v>
      </c>
      <c r="I107" s="145">
        <f t="shared" si="26"/>
        <v>39.187227964435152</v>
      </c>
      <c r="J107" s="146">
        <f t="shared" si="27"/>
        <v>33.861835281757465</v>
      </c>
    </row>
    <row r="108" spans="1:10">
      <c r="A108" s="4" t="s">
        <v>128</v>
      </c>
      <c r="B108" s="144">
        <v>96662922.99999997</v>
      </c>
      <c r="C108" s="144">
        <v>65532008</v>
      </c>
      <c r="D108" s="144">
        <v>62250313.999999903</v>
      </c>
      <c r="E108" s="144">
        <v>86817975.000000104</v>
      </c>
      <c r="F108" s="144">
        <v>91399918.99999997</v>
      </c>
      <c r="G108" s="145">
        <f t="shared" si="24"/>
        <v>-5.4446977565534667</v>
      </c>
      <c r="H108" s="145">
        <f t="shared" si="25"/>
        <v>39.47370420878903</v>
      </c>
      <c r="I108" s="145">
        <f t="shared" si="26"/>
        <v>46.826438497965029</v>
      </c>
      <c r="J108" s="146">
        <f t="shared" si="27"/>
        <v>5.2776444048595437</v>
      </c>
    </row>
    <row r="109" spans="1:10">
      <c r="A109" s="4" t="s">
        <v>323</v>
      </c>
      <c r="B109" s="144">
        <v>199860189.00000012</v>
      </c>
      <c r="C109" s="144">
        <v>193207665</v>
      </c>
      <c r="D109" s="144">
        <v>189531174.00000024</v>
      </c>
      <c r="E109" s="144">
        <v>230550791.99999994</v>
      </c>
      <c r="F109" s="144">
        <v>196955361</v>
      </c>
      <c r="G109" s="145">
        <f t="shared" si="24"/>
        <v>-1.4534300275279577</v>
      </c>
      <c r="H109" s="145">
        <f t="shared" si="25"/>
        <v>1.9397242857833703</v>
      </c>
      <c r="I109" s="145">
        <f t="shared" si="26"/>
        <v>3.9171323868862657</v>
      </c>
      <c r="J109" s="146">
        <f t="shared" si="27"/>
        <v>-14.571813312183266</v>
      </c>
    </row>
    <row r="110" spans="1:10">
      <c r="A110" s="4" t="s">
        <v>129</v>
      </c>
      <c r="B110" s="144">
        <v>391153358.00000054</v>
      </c>
      <c r="C110" s="144">
        <v>353692386</v>
      </c>
      <c r="D110" s="144">
        <v>406640038.99999976</v>
      </c>
      <c r="E110" s="144">
        <v>428223519</v>
      </c>
      <c r="F110" s="144">
        <v>376917243</v>
      </c>
      <c r="G110" s="145">
        <f t="shared" si="24"/>
        <v>-3.6395226344958331</v>
      </c>
      <c r="H110" s="145">
        <f t="shared" si="25"/>
        <v>6.566400046847491</v>
      </c>
      <c r="I110" s="145">
        <f t="shared" si="26"/>
        <v>-7.3093628637980146</v>
      </c>
      <c r="J110" s="146">
        <f t="shared" si="27"/>
        <v>-11.981190598734955</v>
      </c>
    </row>
    <row r="111" spans="1:10">
      <c r="A111" s="4" t="s">
        <v>130</v>
      </c>
      <c r="B111" s="144">
        <v>938434804.00000322</v>
      </c>
      <c r="C111" s="144">
        <v>943704459</v>
      </c>
      <c r="D111" s="144">
        <v>1051917016.9999955</v>
      </c>
      <c r="E111" s="144">
        <v>1124687011.0000038</v>
      </c>
      <c r="F111" s="144">
        <v>1175142040</v>
      </c>
      <c r="G111" s="145">
        <f t="shared" si="24"/>
        <v>25.223620755650927</v>
      </c>
      <c r="H111" s="145">
        <f t="shared" si="25"/>
        <v>24.524370823175275</v>
      </c>
      <c r="I111" s="145">
        <f t="shared" si="26"/>
        <v>11.714329268237805</v>
      </c>
      <c r="J111" s="146">
        <f t="shared" si="27"/>
        <v>4.4861395665212456</v>
      </c>
    </row>
    <row r="112" spans="1:10">
      <c r="A112" s="4" t="s">
        <v>133</v>
      </c>
      <c r="B112" s="144">
        <v>5408206.0000000009</v>
      </c>
      <c r="C112" s="144">
        <v>5718502</v>
      </c>
      <c r="D112" s="144">
        <v>7303595.0000000009</v>
      </c>
      <c r="E112" s="144">
        <v>4991505.0000000009</v>
      </c>
      <c r="F112" s="144">
        <v>3892462.0000000005</v>
      </c>
      <c r="G112" s="145">
        <f t="shared" si="24"/>
        <v>-28.026743064151034</v>
      </c>
      <c r="H112" s="145">
        <f t="shared" si="25"/>
        <v>-31.932138871333777</v>
      </c>
      <c r="I112" s="145">
        <f t="shared" si="26"/>
        <v>-46.704848776527172</v>
      </c>
      <c r="J112" s="146">
        <f t="shared" si="27"/>
        <v>-22.018269039097433</v>
      </c>
    </row>
    <row r="113" spans="1:10">
      <c r="A113" s="4" t="s">
        <v>132</v>
      </c>
      <c r="B113" s="144">
        <v>0</v>
      </c>
      <c r="C113" s="144">
        <v>0</v>
      </c>
      <c r="D113" s="144">
        <v>173092</v>
      </c>
      <c r="E113" s="144"/>
      <c r="F113" s="144">
        <v>0</v>
      </c>
      <c r="G113" s="145" t="str">
        <f t="shared" si="24"/>
        <v/>
      </c>
      <c r="H113" s="145" t="str">
        <f t="shared" si="25"/>
        <v/>
      </c>
      <c r="I113" s="145">
        <f t="shared" si="26"/>
        <v>-100</v>
      </c>
      <c r="J113" s="204" t="str">
        <f t="shared" si="27"/>
        <v/>
      </c>
    </row>
    <row r="114" spans="1:10">
      <c r="A114" s="158" t="s">
        <v>131</v>
      </c>
      <c r="B114" s="9">
        <f>SUM(B102:B113)</f>
        <v>12419782983.000019</v>
      </c>
      <c r="C114" s="9">
        <f>SUM(C102:C113)</f>
        <v>13381318288</v>
      </c>
      <c r="D114" s="9">
        <f>SUM(D102:D113)</f>
        <v>14682214220.999954</v>
      </c>
      <c r="E114" s="9">
        <f>SUM(E102:E113)</f>
        <v>15592629671.000103</v>
      </c>
      <c r="F114" s="9">
        <f>SUM(F102:F113)</f>
        <v>16179167078.000008</v>
      </c>
      <c r="G114" s="192">
        <f t="shared" si="24"/>
        <v>30.26932193699173</v>
      </c>
      <c r="H114" s="193">
        <f t="shared" si="25"/>
        <v>20.908618491714989</v>
      </c>
      <c r="I114" s="202">
        <f t="shared" si="26"/>
        <v>10.19568870517476</v>
      </c>
      <c r="J114" s="202">
        <f t="shared" si="27"/>
        <v>3.7616323825786253</v>
      </c>
    </row>
    <row r="115" spans="1:10">
      <c r="F115" s="134"/>
      <c r="G115" s="135"/>
      <c r="H115" s="134"/>
      <c r="I115" s="135"/>
      <c r="J115" s="134"/>
    </row>
    <row r="116" spans="1:10">
      <c r="A116" s="31" t="s">
        <v>45</v>
      </c>
      <c r="F116" s="134"/>
      <c r="G116" s="135"/>
      <c r="H116" s="134"/>
      <c r="I116" s="135"/>
      <c r="J116" s="134"/>
    </row>
  </sheetData>
  <phoneticPr fontId="23" type="noConversion"/>
  <hyperlinks>
    <hyperlink ref="S1" location="'Indice tavole'!A1" display="torna all'indice "/>
  </hyperlink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AA115"/>
  <sheetViews>
    <sheetView workbookViewId="0">
      <selection activeCell="A115" sqref="A115"/>
    </sheetView>
  </sheetViews>
  <sheetFormatPr defaultRowHeight="15"/>
  <cols>
    <col min="1" max="1" width="26.85546875" style="41" customWidth="1"/>
    <col min="2" max="2" width="15.85546875" style="134" bestFit="1" customWidth="1"/>
    <col min="3" max="3" width="15.85546875" style="135" bestFit="1" customWidth="1"/>
    <col min="4" max="5" width="15.85546875" style="134" bestFit="1" customWidth="1"/>
    <col min="6" max="6" width="15.85546875" style="135" bestFit="1" customWidth="1"/>
    <col min="7" max="7" width="9.7109375" style="134" customWidth="1"/>
    <col min="8" max="8" width="9.7109375" style="135" customWidth="1"/>
    <col min="9" max="9" width="9.7109375" style="134" customWidth="1"/>
    <col min="10" max="10" width="9.7109375" style="135" customWidth="1"/>
    <col min="11" max="11" width="14.7109375" style="135" customWidth="1"/>
    <col min="12" max="12" width="6.28515625" style="134" bestFit="1" customWidth="1"/>
    <col min="13" max="13" width="5.7109375" style="135" customWidth="1"/>
    <col min="14" max="14" width="14.7109375" style="134" bestFit="1" customWidth="1"/>
    <col min="15" max="15" width="14.7109375" style="135" bestFit="1" customWidth="1"/>
    <col min="16" max="16" width="14.7109375" style="134" bestFit="1" customWidth="1"/>
    <col min="17" max="17" width="14.7109375" style="134" customWidth="1"/>
    <col min="18" max="18" width="6.28515625" style="135" bestFit="1" customWidth="1"/>
    <col min="19" max="19" width="10.7109375" style="134" customWidth="1"/>
    <col min="20" max="20" width="15.85546875" style="135" bestFit="1" customWidth="1"/>
    <col min="21" max="21" width="15.85546875" style="134" bestFit="1" customWidth="1"/>
    <col min="22" max="22" width="15.85546875" style="135" bestFit="1" customWidth="1"/>
    <col min="23" max="23" width="15.85546875" style="135" customWidth="1"/>
    <col min="24" max="24" width="6.28515625" style="134" bestFit="1" customWidth="1"/>
    <col min="25" max="25" width="5.7109375" style="135" customWidth="1"/>
    <col min="26" max="26" width="14.7109375" style="134" bestFit="1" customWidth="1"/>
    <col min="27" max="27" width="14.7109375" style="135" bestFit="1" customWidth="1"/>
    <col min="28" max="28" width="14.7109375" style="41" bestFit="1" customWidth="1"/>
    <col min="29" max="29" width="14.7109375" style="41" customWidth="1"/>
    <col min="30" max="30" width="6.28515625" style="41" bestFit="1" customWidth="1"/>
    <col min="31" max="31" width="9.140625" style="41"/>
    <col min="32" max="34" width="15.85546875" style="41" bestFit="1" customWidth="1"/>
    <col min="35" max="35" width="15.85546875" style="41" customWidth="1"/>
    <col min="36" max="36" width="6.28515625" style="41" bestFit="1" customWidth="1"/>
    <col min="37" max="37" width="9.140625" style="41"/>
    <col min="38" max="40" width="15.85546875" style="41" bestFit="1" customWidth="1"/>
    <col min="41" max="41" width="15.85546875" style="41" customWidth="1"/>
    <col min="42" max="42" width="6.28515625" style="41" bestFit="1" customWidth="1"/>
    <col min="43" max="16384" width="9.140625" style="41"/>
  </cols>
  <sheetData>
    <row r="1" spans="1:27" s="22" customFormat="1" ht="15" customHeight="1">
      <c r="A1" s="156" t="str">
        <f>'Indice tavole'!C12</f>
        <v>Esportazioni per provincia e area geografica di destinazione delle merci. Anni 2015-2019. Valori in milioni di euro e variazioni percentuali</v>
      </c>
      <c r="B1" s="20"/>
      <c r="C1" s="21"/>
      <c r="D1" s="20"/>
      <c r="E1" s="20"/>
      <c r="F1" s="21"/>
      <c r="G1" s="20"/>
      <c r="H1" s="21"/>
      <c r="I1" s="20"/>
      <c r="J1" s="21"/>
      <c r="K1" s="21"/>
      <c r="L1" s="20"/>
      <c r="M1" s="21"/>
      <c r="N1" s="20"/>
      <c r="P1" s="20"/>
      <c r="Q1" s="20"/>
      <c r="R1" s="21"/>
      <c r="S1" s="140" t="s">
        <v>111</v>
      </c>
      <c r="T1" s="21"/>
      <c r="U1" s="20"/>
      <c r="V1" s="21"/>
      <c r="W1" s="21"/>
      <c r="X1" s="20"/>
      <c r="Y1" s="21"/>
      <c r="Z1" s="20"/>
      <c r="AA1" s="21"/>
    </row>
    <row r="2" spans="1:27" s="22" customFormat="1" ht="15" customHeight="1">
      <c r="A2" s="156"/>
      <c r="B2" s="20"/>
      <c r="C2" s="21"/>
      <c r="D2" s="20"/>
      <c r="E2" s="20"/>
      <c r="F2" s="21"/>
      <c r="G2" s="20"/>
      <c r="H2" s="21"/>
      <c r="I2" s="20"/>
      <c r="J2" s="21"/>
      <c r="K2" s="21"/>
      <c r="L2" s="20"/>
      <c r="M2" s="21"/>
      <c r="N2" s="20"/>
      <c r="P2" s="20"/>
      <c r="Q2" s="20"/>
      <c r="R2" s="21"/>
      <c r="S2" s="140"/>
      <c r="T2" s="21"/>
      <c r="U2" s="20"/>
      <c r="V2" s="21"/>
      <c r="W2" s="21"/>
      <c r="X2" s="20"/>
      <c r="Y2" s="21"/>
      <c r="Z2" s="20"/>
      <c r="AA2" s="21"/>
    </row>
    <row r="3" spans="1:27" s="22" customFormat="1" ht="15" customHeight="1">
      <c r="A3" s="156" t="s">
        <v>9</v>
      </c>
      <c r="B3" s="20"/>
      <c r="C3" s="21"/>
      <c r="D3" s="20"/>
      <c r="E3" s="20"/>
      <c r="F3" s="20"/>
      <c r="G3" s="21"/>
      <c r="H3" s="20"/>
      <c r="I3" s="21"/>
      <c r="J3" s="20"/>
      <c r="K3" s="21"/>
      <c r="L3" s="20"/>
      <c r="M3" s="21"/>
      <c r="N3" s="20"/>
      <c r="P3" s="20"/>
      <c r="Q3" s="20"/>
      <c r="R3" s="21"/>
      <c r="S3" s="140"/>
      <c r="T3" s="21"/>
      <c r="U3" s="20"/>
      <c r="V3" s="21"/>
      <c r="W3" s="21"/>
      <c r="X3" s="20"/>
      <c r="Y3" s="21"/>
      <c r="Z3" s="20"/>
      <c r="AA3" s="21"/>
    </row>
    <row r="4" spans="1:27" s="31" customFormat="1" ht="30" customHeight="1">
      <c r="A4" s="153" t="s">
        <v>115</v>
      </c>
      <c r="B4" s="143">
        <v>2015</v>
      </c>
      <c r="C4" s="143">
        <v>2016</v>
      </c>
      <c r="D4" s="143">
        <v>2017</v>
      </c>
      <c r="E4" s="143">
        <v>2018</v>
      </c>
      <c r="F4" s="12">
        <v>2019</v>
      </c>
      <c r="G4" s="3" t="s">
        <v>592</v>
      </c>
      <c r="H4" s="3" t="s">
        <v>593</v>
      </c>
      <c r="I4" s="166" t="s">
        <v>594</v>
      </c>
      <c r="J4" s="3" t="s">
        <v>595</v>
      </c>
    </row>
    <row r="5" spans="1:27">
      <c r="A5" s="4" t="s">
        <v>324</v>
      </c>
      <c r="B5" s="144">
        <v>1253450758.0000012</v>
      </c>
      <c r="C5" s="144">
        <v>1291953237</v>
      </c>
      <c r="D5" s="144">
        <v>1397746312.0000017</v>
      </c>
      <c r="E5" s="144">
        <v>1424476583.9999936</v>
      </c>
      <c r="F5" s="144">
        <v>1459240760.9999993</v>
      </c>
      <c r="G5" s="145">
        <f>IFERROR(F5/B5*100-100,"")</f>
        <v>16.417876943834273</v>
      </c>
      <c r="H5" s="145">
        <f>IFERROR(F5/C5*100-100,"")</f>
        <v>12.948419432614443</v>
      </c>
      <c r="I5" s="145">
        <f>IFERROR(F5/D5*100-100,"")</f>
        <v>4.3995429264990662</v>
      </c>
      <c r="J5" s="203">
        <f>IFERROR(F5/E5*100-100,"")</f>
        <v>2.4404877827044658</v>
      </c>
    </row>
    <row r="6" spans="1:27">
      <c r="A6" s="4" t="s">
        <v>325</v>
      </c>
      <c r="B6" s="144">
        <v>473284258.99999982</v>
      </c>
      <c r="C6" s="144">
        <v>501503690</v>
      </c>
      <c r="D6" s="144">
        <v>531776354.99999756</v>
      </c>
      <c r="E6" s="144">
        <v>559569168.00000012</v>
      </c>
      <c r="F6" s="144">
        <v>575021389</v>
      </c>
      <c r="G6" s="145">
        <f t="shared" ref="G6:G17" si="0">IFERROR(F6/B6*100-100,"")</f>
        <v>21.495988523886282</v>
      </c>
      <c r="H6" s="145">
        <f t="shared" ref="H6:H17" si="1">IFERROR(F6/C6*100-100,"")</f>
        <v>14.659453253474581</v>
      </c>
      <c r="I6" s="145">
        <f t="shared" ref="I6:I17" si="2">IFERROR(F6/D6*100-100,"")</f>
        <v>8.1321844405817245</v>
      </c>
      <c r="J6" s="146">
        <f t="shared" ref="J6:J17" si="3">IFERROR(F6/E6*100-100,"")</f>
        <v>2.7614496801581936</v>
      </c>
    </row>
    <row r="7" spans="1:27">
      <c r="A7" s="4" t="s">
        <v>124</v>
      </c>
      <c r="B7" s="144">
        <v>242982386.00000012</v>
      </c>
      <c r="C7" s="144">
        <v>238162104</v>
      </c>
      <c r="D7" s="144">
        <v>230079586.00000018</v>
      </c>
      <c r="E7" s="144">
        <v>221604954.99999994</v>
      </c>
      <c r="F7" s="144">
        <v>227893354</v>
      </c>
      <c r="G7" s="145">
        <f t="shared" si="0"/>
        <v>-6.2099283196602215</v>
      </c>
      <c r="H7" s="145">
        <f t="shared" si="1"/>
        <v>-4.3116641260441639</v>
      </c>
      <c r="I7" s="145">
        <f t="shared" si="2"/>
        <v>-0.95020685581387454</v>
      </c>
      <c r="J7" s="146">
        <f t="shared" si="3"/>
        <v>2.8376617300818197</v>
      </c>
    </row>
    <row r="8" spans="1:27">
      <c r="A8" s="4" t="s">
        <v>125</v>
      </c>
      <c r="B8" s="144">
        <v>188032699.00000006</v>
      </c>
      <c r="C8" s="144">
        <v>194332433</v>
      </c>
      <c r="D8" s="144">
        <v>174269737.99999991</v>
      </c>
      <c r="E8" s="144">
        <v>145623429.00000015</v>
      </c>
      <c r="F8" s="144">
        <v>149765962</v>
      </c>
      <c r="G8" s="145">
        <f t="shared" si="0"/>
        <v>-20.351107654951036</v>
      </c>
      <c r="H8" s="145">
        <f t="shared" si="1"/>
        <v>-22.933110192676892</v>
      </c>
      <c r="I8" s="145">
        <f t="shared" si="2"/>
        <v>-14.060832523888863</v>
      </c>
      <c r="J8" s="146">
        <f t="shared" si="3"/>
        <v>2.8446885425283028</v>
      </c>
    </row>
    <row r="9" spans="1:27">
      <c r="A9" s="4" t="s">
        <v>126</v>
      </c>
      <c r="B9" s="144">
        <v>38733427.000000007</v>
      </c>
      <c r="C9" s="144">
        <v>41061604</v>
      </c>
      <c r="D9" s="144">
        <v>37378626.000000045</v>
      </c>
      <c r="E9" s="144">
        <v>29020503.000000011</v>
      </c>
      <c r="F9" s="144">
        <v>30265171.000000004</v>
      </c>
      <c r="G9" s="145">
        <f t="shared" si="0"/>
        <v>-21.862914427891965</v>
      </c>
      <c r="H9" s="145">
        <f t="shared" si="1"/>
        <v>-26.293256834292194</v>
      </c>
      <c r="I9" s="145">
        <f t="shared" si="2"/>
        <v>-19.030809211660255</v>
      </c>
      <c r="J9" s="146">
        <f t="shared" si="3"/>
        <v>4.2889263497603451</v>
      </c>
    </row>
    <row r="10" spans="1:27">
      <c r="A10" s="4" t="s">
        <v>127</v>
      </c>
      <c r="B10" s="144">
        <v>39150486.000000007</v>
      </c>
      <c r="C10" s="144">
        <v>39443022</v>
      </c>
      <c r="D10" s="144">
        <v>40556234.999999978</v>
      </c>
      <c r="E10" s="144">
        <v>35581576.999999993</v>
      </c>
      <c r="F10" s="144">
        <v>35914405</v>
      </c>
      <c r="G10" s="145">
        <f t="shared" si="0"/>
        <v>-8.2657492425509247</v>
      </c>
      <c r="H10" s="145">
        <f t="shared" si="1"/>
        <v>-8.9461121919106432</v>
      </c>
      <c r="I10" s="145">
        <f t="shared" si="2"/>
        <v>-11.445416469255548</v>
      </c>
      <c r="J10" s="146">
        <f t="shared" si="3"/>
        <v>0.93539417884711895</v>
      </c>
    </row>
    <row r="11" spans="1:27">
      <c r="A11" s="4" t="s">
        <v>128</v>
      </c>
      <c r="B11" s="144">
        <v>835512683</v>
      </c>
      <c r="C11" s="144">
        <v>867164873</v>
      </c>
      <c r="D11" s="144">
        <v>837590379.00000048</v>
      </c>
      <c r="E11" s="144">
        <v>842231134.99999976</v>
      </c>
      <c r="F11" s="144">
        <v>918316453.99999988</v>
      </c>
      <c r="G11" s="145">
        <f t="shared" si="0"/>
        <v>9.9105342964614067</v>
      </c>
      <c r="H11" s="145">
        <f t="shared" si="1"/>
        <v>5.8987146034915412</v>
      </c>
      <c r="I11" s="145">
        <f t="shared" si="2"/>
        <v>9.6378942528420879</v>
      </c>
      <c r="J11" s="146">
        <f t="shared" si="3"/>
        <v>9.0337813265476257</v>
      </c>
    </row>
    <row r="12" spans="1:27">
      <c r="A12" s="4" t="s">
        <v>323</v>
      </c>
      <c r="B12" s="144">
        <v>176521016.00000006</v>
      </c>
      <c r="C12" s="144">
        <v>180226458</v>
      </c>
      <c r="D12" s="144">
        <v>205833030.00000012</v>
      </c>
      <c r="E12" s="144">
        <v>208575402.99999994</v>
      </c>
      <c r="F12" s="144">
        <v>228811280.99999997</v>
      </c>
      <c r="G12" s="145">
        <f t="shared" si="0"/>
        <v>29.622685267118499</v>
      </c>
      <c r="H12" s="145">
        <f t="shared" si="1"/>
        <v>26.957652910206974</v>
      </c>
      <c r="I12" s="145">
        <f t="shared" si="2"/>
        <v>11.163539204567812</v>
      </c>
      <c r="J12" s="146">
        <f t="shared" si="3"/>
        <v>9.7019484123926247</v>
      </c>
    </row>
    <row r="13" spans="1:27">
      <c r="A13" s="4" t="s">
        <v>129</v>
      </c>
      <c r="B13" s="144">
        <v>32884227</v>
      </c>
      <c r="C13" s="144">
        <v>34799659</v>
      </c>
      <c r="D13" s="144">
        <v>27551889.999999981</v>
      </c>
      <c r="E13" s="144">
        <v>31354856.999999989</v>
      </c>
      <c r="F13" s="144">
        <v>32245461</v>
      </c>
      <c r="G13" s="145">
        <f t="shared" si="0"/>
        <v>-1.9424692573737588</v>
      </c>
      <c r="H13" s="145">
        <f t="shared" si="1"/>
        <v>-7.3397213461200863</v>
      </c>
      <c r="I13" s="145">
        <f t="shared" si="2"/>
        <v>17.035386683091502</v>
      </c>
      <c r="J13" s="146">
        <f t="shared" si="3"/>
        <v>2.8404020468025379</v>
      </c>
    </row>
    <row r="14" spans="1:27">
      <c r="A14" s="4" t="s">
        <v>130</v>
      </c>
      <c r="B14" s="144">
        <v>457020559.99999994</v>
      </c>
      <c r="C14" s="144">
        <v>435763179</v>
      </c>
      <c r="D14" s="144">
        <v>382415567.99999952</v>
      </c>
      <c r="E14" s="144">
        <v>369275166.00000048</v>
      </c>
      <c r="F14" s="144">
        <v>359254510</v>
      </c>
      <c r="G14" s="145">
        <f t="shared" si="0"/>
        <v>-21.392046344698358</v>
      </c>
      <c r="H14" s="145">
        <f t="shared" si="1"/>
        <v>-17.557396468323446</v>
      </c>
      <c r="I14" s="145">
        <f t="shared" si="2"/>
        <v>-6.0565154606884448</v>
      </c>
      <c r="J14" s="146">
        <f t="shared" si="3"/>
        <v>-2.7136013798448744</v>
      </c>
    </row>
    <row r="15" spans="1:27">
      <c r="A15" s="4" t="s">
        <v>133</v>
      </c>
      <c r="B15" s="144">
        <v>43910433</v>
      </c>
      <c r="C15" s="144">
        <v>32228207</v>
      </c>
      <c r="D15" s="144">
        <v>23421855.000000004</v>
      </c>
      <c r="E15" s="144">
        <v>26427402.999999993</v>
      </c>
      <c r="F15" s="144">
        <v>23004008</v>
      </c>
      <c r="G15" s="145">
        <f t="shared" si="0"/>
        <v>-47.611520933988515</v>
      </c>
      <c r="H15" s="145">
        <f t="shared" si="1"/>
        <v>-28.621508481684998</v>
      </c>
      <c r="I15" s="145">
        <f t="shared" si="2"/>
        <v>-1.7840047255010489</v>
      </c>
      <c r="J15" s="146">
        <f t="shared" si="3"/>
        <v>-12.953959191525527</v>
      </c>
    </row>
    <row r="16" spans="1:27" s="31" customFormat="1" ht="15" customHeight="1">
      <c r="A16" s="4" t="s">
        <v>132</v>
      </c>
      <c r="B16" s="144">
        <v>189599</v>
      </c>
      <c r="C16" s="144">
        <v>242497</v>
      </c>
      <c r="D16" s="144">
        <v>251029.00000000003</v>
      </c>
      <c r="E16" s="144">
        <v>173946</v>
      </c>
      <c r="F16" s="144">
        <v>298953</v>
      </c>
      <c r="G16" s="145">
        <f t="shared" si="0"/>
        <v>57.676464538315088</v>
      </c>
      <c r="H16" s="145">
        <f t="shared" si="1"/>
        <v>23.281112756034105</v>
      </c>
      <c r="I16" s="145">
        <f t="shared" si="2"/>
        <v>19.091021356098281</v>
      </c>
      <c r="J16" s="204">
        <f t="shared" si="3"/>
        <v>71.865406505467234</v>
      </c>
    </row>
    <row r="17" spans="1:10">
      <c r="A17" s="158" t="s">
        <v>131</v>
      </c>
      <c r="B17" s="9">
        <f>SUM(B5:B16)</f>
        <v>3781672533.000001</v>
      </c>
      <c r="C17" s="9">
        <f>SUM(C5:C16)</f>
        <v>3856880963</v>
      </c>
      <c r="D17" s="9">
        <f>SUM(D5:D16)</f>
        <v>3888870602.9999995</v>
      </c>
      <c r="E17" s="9">
        <f>SUM(E5:E16)</f>
        <v>3893914125.9999938</v>
      </c>
      <c r="F17" s="9">
        <f>SUM(F5:F16)</f>
        <v>4040031708.999999</v>
      </c>
      <c r="G17" s="192">
        <f t="shared" si="0"/>
        <v>6.8318759423371205</v>
      </c>
      <c r="H17" s="193">
        <f t="shared" si="1"/>
        <v>4.7486751019025064</v>
      </c>
      <c r="I17" s="202">
        <f t="shared" si="2"/>
        <v>3.8870181456639017</v>
      </c>
      <c r="J17" s="202">
        <f t="shared" si="3"/>
        <v>3.752460333533449</v>
      </c>
    </row>
    <row r="18" spans="1:10">
      <c r="A18" s="31"/>
      <c r="F18" s="134"/>
      <c r="G18" s="135"/>
      <c r="H18" s="134"/>
      <c r="I18" s="135"/>
      <c r="J18" s="134"/>
    </row>
    <row r="19" spans="1:10">
      <c r="A19" s="41" t="s">
        <v>12</v>
      </c>
      <c r="F19" s="134"/>
      <c r="G19" s="135"/>
      <c r="H19" s="134"/>
      <c r="I19" s="135"/>
      <c r="J19" s="134"/>
    </row>
    <row r="20" spans="1:10" ht="30">
      <c r="A20" s="153" t="s">
        <v>115</v>
      </c>
      <c r="B20" s="143">
        <v>2015</v>
      </c>
      <c r="C20" s="143">
        <v>2016</v>
      </c>
      <c r="D20" s="143">
        <v>2017</v>
      </c>
      <c r="E20" s="143">
        <v>2018</v>
      </c>
      <c r="F20" s="12">
        <v>2019</v>
      </c>
      <c r="G20" s="3" t="s">
        <v>592</v>
      </c>
      <c r="H20" s="3" t="s">
        <v>593</v>
      </c>
      <c r="I20" s="166" t="s">
        <v>594</v>
      </c>
      <c r="J20" s="3" t="s">
        <v>595</v>
      </c>
    </row>
    <row r="21" spans="1:10">
      <c r="A21" s="4" t="s">
        <v>324</v>
      </c>
      <c r="B21" s="144">
        <v>3711936580.9999938</v>
      </c>
      <c r="C21" s="144">
        <v>3851120982</v>
      </c>
      <c r="D21" s="144">
        <v>3976426791.9999819</v>
      </c>
      <c r="E21" s="144">
        <v>4213500053.9999933</v>
      </c>
      <c r="F21" s="144">
        <v>4356246064.0000019</v>
      </c>
      <c r="G21" s="145">
        <f>IFERROR(F21/B21*100-100,"")</f>
        <v>17.357771851436937</v>
      </c>
      <c r="H21" s="145">
        <f>IFERROR(F21/C21*100-100,"")</f>
        <v>13.116312999797671</v>
      </c>
      <c r="I21" s="145">
        <f>IFERROR(F21/D21*100-100,"")</f>
        <v>9.5517732846022341</v>
      </c>
      <c r="J21" s="203">
        <f>IFERROR(F21/E21*100-100,"")</f>
        <v>3.3878250426150061</v>
      </c>
    </row>
    <row r="22" spans="1:10">
      <c r="A22" s="4" t="s">
        <v>325</v>
      </c>
      <c r="B22" s="144">
        <v>1635485234.0000026</v>
      </c>
      <c r="C22" s="144">
        <v>1619374059</v>
      </c>
      <c r="D22" s="144">
        <v>1751957616.9999871</v>
      </c>
      <c r="E22" s="144">
        <v>1822118359.9999812</v>
      </c>
      <c r="F22" s="144">
        <v>1893174619.0000007</v>
      </c>
      <c r="G22" s="145">
        <f t="shared" ref="G22:G33" si="4">IFERROR(F22/B22*100-100,"")</f>
        <v>15.756142558973281</v>
      </c>
      <c r="H22" s="145">
        <f t="shared" ref="H22:H33" si="5">IFERROR(F22/C22*100-100,"")</f>
        <v>16.907802028709696</v>
      </c>
      <c r="I22" s="145">
        <f t="shared" ref="I22:I33" si="6">IFERROR(F22/D22*100-100,"")</f>
        <v>8.0605261582657732</v>
      </c>
      <c r="J22" s="146">
        <f t="shared" ref="J22:J33" si="7">IFERROR(F22/E22*100-100,"")</f>
        <v>3.8996511181644848</v>
      </c>
    </row>
    <row r="23" spans="1:10">
      <c r="A23" s="4" t="s">
        <v>124</v>
      </c>
      <c r="B23" s="144">
        <v>828145152.00000036</v>
      </c>
      <c r="C23" s="144">
        <v>912257266</v>
      </c>
      <c r="D23" s="144">
        <v>997994101.00000155</v>
      </c>
      <c r="E23" s="144">
        <v>1025846459.0000004</v>
      </c>
      <c r="F23" s="144">
        <v>975854215.00000036</v>
      </c>
      <c r="G23" s="145">
        <f t="shared" si="4"/>
        <v>17.836132064925735</v>
      </c>
      <c r="H23" s="145">
        <f t="shared" si="5"/>
        <v>6.9713831142015152</v>
      </c>
      <c r="I23" s="145">
        <f t="shared" si="6"/>
        <v>-2.2184385636965942</v>
      </c>
      <c r="J23" s="146">
        <f t="shared" si="7"/>
        <v>-4.873267686543727</v>
      </c>
    </row>
    <row r="24" spans="1:10">
      <c r="A24" s="4" t="s">
        <v>125</v>
      </c>
      <c r="B24" s="144">
        <v>424900304.00000048</v>
      </c>
      <c r="C24" s="144">
        <v>421120981</v>
      </c>
      <c r="D24" s="144">
        <v>453980607.00000018</v>
      </c>
      <c r="E24" s="144">
        <v>424614222.00000143</v>
      </c>
      <c r="F24" s="144">
        <v>433136591.00000024</v>
      </c>
      <c r="G24" s="145">
        <f t="shared" si="4"/>
        <v>1.9384045910213672</v>
      </c>
      <c r="H24" s="145">
        <f t="shared" si="5"/>
        <v>2.8532442082243961</v>
      </c>
      <c r="I24" s="145">
        <f t="shared" si="6"/>
        <v>-4.5913890766703958</v>
      </c>
      <c r="J24" s="146">
        <f t="shared" si="7"/>
        <v>2.0070851512832348</v>
      </c>
    </row>
    <row r="25" spans="1:10">
      <c r="A25" s="4" t="s">
        <v>126</v>
      </c>
      <c r="B25" s="144">
        <v>251863684.00000009</v>
      </c>
      <c r="C25" s="144">
        <v>212971775</v>
      </c>
      <c r="D25" s="144">
        <v>256274653.00000027</v>
      </c>
      <c r="E25" s="144">
        <v>231070796.99999991</v>
      </c>
      <c r="F25" s="144">
        <v>221540038.00000009</v>
      </c>
      <c r="G25" s="145">
        <f t="shared" si="4"/>
        <v>-12.039705573432329</v>
      </c>
      <c r="H25" s="145">
        <f t="shared" si="5"/>
        <v>4.0231918055808649</v>
      </c>
      <c r="I25" s="145">
        <f t="shared" si="6"/>
        <v>-13.553667751917757</v>
      </c>
      <c r="J25" s="146">
        <f t="shared" si="7"/>
        <v>-4.1246055857070587</v>
      </c>
    </row>
    <row r="26" spans="1:10">
      <c r="A26" s="4" t="s">
        <v>127</v>
      </c>
      <c r="B26" s="144">
        <v>208673435.00000009</v>
      </c>
      <c r="C26" s="144">
        <v>188698706</v>
      </c>
      <c r="D26" s="144">
        <v>184709563.99999991</v>
      </c>
      <c r="E26" s="144">
        <v>201478429.00000033</v>
      </c>
      <c r="F26" s="144">
        <v>157000909</v>
      </c>
      <c r="G26" s="145">
        <f t="shared" si="4"/>
        <v>-24.762388178447367</v>
      </c>
      <c r="H26" s="145">
        <f t="shared" si="5"/>
        <v>-16.798099823747606</v>
      </c>
      <c r="I26" s="145">
        <f t="shared" si="6"/>
        <v>-15.001202103427588</v>
      </c>
      <c r="J26" s="146">
        <f t="shared" si="7"/>
        <v>-22.075574154888926</v>
      </c>
    </row>
    <row r="27" spans="1:10">
      <c r="A27" s="4" t="s">
        <v>128</v>
      </c>
      <c r="B27" s="144">
        <v>672534640.99999857</v>
      </c>
      <c r="C27" s="144">
        <v>762507216</v>
      </c>
      <c r="D27" s="144">
        <v>691569927</v>
      </c>
      <c r="E27" s="144">
        <v>771160087.99999976</v>
      </c>
      <c r="F27" s="144">
        <v>886333258.99999976</v>
      </c>
      <c r="G27" s="145">
        <f t="shared" si="4"/>
        <v>31.789978532868105</v>
      </c>
      <c r="H27" s="145">
        <f t="shared" si="5"/>
        <v>16.239327366575338</v>
      </c>
      <c r="I27" s="145">
        <f t="shared" si="6"/>
        <v>28.162492959298362</v>
      </c>
      <c r="J27" s="146">
        <f t="shared" si="7"/>
        <v>14.935053407483935</v>
      </c>
    </row>
    <row r="28" spans="1:10">
      <c r="A28" s="4" t="s">
        <v>323</v>
      </c>
      <c r="B28" s="144">
        <v>320402300</v>
      </c>
      <c r="C28" s="144">
        <v>323267599</v>
      </c>
      <c r="D28" s="144">
        <v>340983708.99999982</v>
      </c>
      <c r="E28" s="144">
        <v>350441864.99999958</v>
      </c>
      <c r="F28" s="144">
        <v>327235552.00000024</v>
      </c>
      <c r="G28" s="145">
        <f t="shared" si="4"/>
        <v>2.1327100336047096</v>
      </c>
      <c r="H28" s="145">
        <f t="shared" si="5"/>
        <v>1.2274515021841808</v>
      </c>
      <c r="I28" s="145">
        <f t="shared" si="6"/>
        <v>-4.0319102165668568</v>
      </c>
      <c r="J28" s="146">
        <f t="shared" si="7"/>
        <v>-6.6220150380718223</v>
      </c>
    </row>
    <row r="29" spans="1:10">
      <c r="A29" s="4" t="s">
        <v>129</v>
      </c>
      <c r="B29" s="144">
        <v>130163967.99999999</v>
      </c>
      <c r="C29" s="144">
        <v>181449717</v>
      </c>
      <c r="D29" s="144">
        <v>166404362.00000015</v>
      </c>
      <c r="E29" s="144">
        <v>170517564.9999997</v>
      </c>
      <c r="F29" s="144">
        <v>181193639.99999994</v>
      </c>
      <c r="G29" s="145">
        <f t="shared" si="4"/>
        <v>39.204145958426807</v>
      </c>
      <c r="H29" s="145">
        <f t="shared" si="5"/>
        <v>-0.14112835458435313</v>
      </c>
      <c r="I29" s="145">
        <f t="shared" si="6"/>
        <v>8.887554281780055</v>
      </c>
      <c r="J29" s="146">
        <f t="shared" si="7"/>
        <v>6.2609825562546888</v>
      </c>
    </row>
    <row r="30" spans="1:10">
      <c r="A30" s="4" t="s">
        <v>130</v>
      </c>
      <c r="B30" s="144">
        <v>464081381.99999988</v>
      </c>
      <c r="C30" s="144">
        <v>534966810</v>
      </c>
      <c r="D30" s="144">
        <v>613481189.0000006</v>
      </c>
      <c r="E30" s="144">
        <v>658990781.00000167</v>
      </c>
      <c r="F30" s="144">
        <v>650439247.99999964</v>
      </c>
      <c r="G30" s="145">
        <f t="shared" si="4"/>
        <v>40.156290087931126</v>
      </c>
      <c r="H30" s="145">
        <f t="shared" si="5"/>
        <v>21.584972346228298</v>
      </c>
      <c r="I30" s="145">
        <f t="shared" si="6"/>
        <v>6.0243182126321244</v>
      </c>
      <c r="J30" s="146">
        <f t="shared" si="7"/>
        <v>-1.297671112640657</v>
      </c>
    </row>
    <row r="31" spans="1:10">
      <c r="A31" s="4" t="s">
        <v>133</v>
      </c>
      <c r="B31" s="144">
        <v>89118962.999999896</v>
      </c>
      <c r="C31" s="144">
        <v>111413892</v>
      </c>
      <c r="D31" s="144">
        <v>115447564.00000007</v>
      </c>
      <c r="E31" s="144">
        <v>114951118.99999988</v>
      </c>
      <c r="F31" s="144">
        <v>127267667.99999996</v>
      </c>
      <c r="G31" s="145">
        <f t="shared" si="4"/>
        <v>42.806495627647848</v>
      </c>
      <c r="H31" s="145">
        <f t="shared" si="5"/>
        <v>14.22962228085521</v>
      </c>
      <c r="I31" s="145">
        <f t="shared" si="6"/>
        <v>10.23850446944023</v>
      </c>
      <c r="J31" s="146">
        <f t="shared" si="7"/>
        <v>10.714596871388522</v>
      </c>
    </row>
    <row r="32" spans="1:10">
      <c r="A32" s="4" t="s">
        <v>132</v>
      </c>
      <c r="B32" s="144">
        <v>5508168.9999999981</v>
      </c>
      <c r="C32" s="144">
        <v>5545544</v>
      </c>
      <c r="D32" s="144">
        <v>5491954</v>
      </c>
      <c r="E32" s="144">
        <v>2649699</v>
      </c>
      <c r="F32" s="144">
        <v>1446534</v>
      </c>
      <c r="G32" s="145">
        <f t="shared" si="4"/>
        <v>-73.738387475039332</v>
      </c>
      <c r="H32" s="145">
        <f t="shared" si="5"/>
        <v>-73.915381430568402</v>
      </c>
      <c r="I32" s="145">
        <f t="shared" si="6"/>
        <v>-73.660850036253038</v>
      </c>
      <c r="J32" s="204">
        <f t="shared" si="7"/>
        <v>-45.407610449337831</v>
      </c>
    </row>
    <row r="33" spans="1:10">
      <c r="A33" s="158" t="s">
        <v>131</v>
      </c>
      <c r="B33" s="9">
        <f>SUM(B21:B32)</f>
        <v>8742813812.9999943</v>
      </c>
      <c r="C33" s="9">
        <f>SUM(C21:C32)</f>
        <v>9124694547</v>
      </c>
      <c r="D33" s="9">
        <f>SUM(D21:D32)</f>
        <v>9554722038.9999714</v>
      </c>
      <c r="E33" s="9">
        <f>SUM(E21:E32)</f>
        <v>9987339437.9999771</v>
      </c>
      <c r="F33" s="9">
        <f>SUM(F21:F32)</f>
        <v>10210868337.000002</v>
      </c>
      <c r="G33" s="192">
        <f t="shared" si="4"/>
        <v>16.791556533173633</v>
      </c>
      <c r="H33" s="193">
        <f t="shared" si="5"/>
        <v>11.903672878092266</v>
      </c>
      <c r="I33" s="202">
        <f t="shared" si="6"/>
        <v>6.8672463240877732</v>
      </c>
      <c r="J33" s="202">
        <f t="shared" si="7"/>
        <v>2.2381225789677188</v>
      </c>
    </row>
    <row r="34" spans="1:10">
      <c r="F34" s="134"/>
      <c r="G34" s="135"/>
      <c r="H34" s="134"/>
      <c r="I34" s="135"/>
      <c r="J34" s="134"/>
    </row>
    <row r="35" spans="1:10">
      <c r="A35" s="41" t="s">
        <v>13</v>
      </c>
      <c r="F35" s="134"/>
      <c r="G35" s="135"/>
      <c r="H35" s="134"/>
      <c r="I35" s="135"/>
      <c r="J35" s="134"/>
    </row>
    <row r="36" spans="1:10" ht="30">
      <c r="A36" s="153" t="s">
        <v>115</v>
      </c>
      <c r="B36" s="143">
        <v>2015</v>
      </c>
      <c r="C36" s="143">
        <v>2016</v>
      </c>
      <c r="D36" s="143">
        <v>2017</v>
      </c>
      <c r="E36" s="12">
        <v>2018</v>
      </c>
      <c r="F36" s="12">
        <v>2019</v>
      </c>
      <c r="G36" s="3" t="s">
        <v>592</v>
      </c>
      <c r="H36" s="3" t="s">
        <v>593</v>
      </c>
      <c r="I36" s="166" t="s">
        <v>594</v>
      </c>
      <c r="J36" s="3" t="s">
        <v>595</v>
      </c>
    </row>
    <row r="37" spans="1:10">
      <c r="A37" s="4" t="s">
        <v>324</v>
      </c>
      <c r="B37" s="163">
        <v>747668062.99999905</v>
      </c>
      <c r="C37" s="144">
        <v>698765550</v>
      </c>
      <c r="D37" s="163">
        <v>760662118.99999917</v>
      </c>
      <c r="E37" s="163">
        <v>756054690.99999392</v>
      </c>
      <c r="F37" s="144">
        <v>789502884.00000036</v>
      </c>
      <c r="G37" s="145">
        <f>IFERROR(F37/B37*100-100,"")</f>
        <v>5.5953735447974253</v>
      </c>
      <c r="H37" s="145">
        <f>IFERROR(F37/C37*100-100,"")</f>
        <v>12.985375996283778</v>
      </c>
      <c r="I37" s="145">
        <f>IFERROR(F37/D37*100-100,"")</f>
        <v>3.7915342804130319</v>
      </c>
      <c r="J37" s="203">
        <f>IFERROR(F37/E37*100-100,"")</f>
        <v>4.4240441066196325</v>
      </c>
    </row>
    <row r="38" spans="1:10">
      <c r="A38" s="4" t="s">
        <v>325</v>
      </c>
      <c r="B38" s="163">
        <v>240551683.99999949</v>
      </c>
      <c r="C38" s="144">
        <v>232211272</v>
      </c>
      <c r="D38" s="163">
        <v>237892382.00000054</v>
      </c>
      <c r="E38" s="163">
        <v>254047482.99999976</v>
      </c>
      <c r="F38" s="144">
        <v>249687617.00000018</v>
      </c>
      <c r="G38" s="145">
        <f t="shared" ref="G38:G49" si="8">IFERROR(F38/B38*100-100,"")</f>
        <v>3.7979085608898657</v>
      </c>
      <c r="H38" s="145">
        <f t="shared" ref="H38:H49" si="9">IFERROR(F38/C38*100-100,"")</f>
        <v>7.5260536878675595</v>
      </c>
      <c r="I38" s="145">
        <f t="shared" ref="I38:I49" si="10">IFERROR(F38/D38*100-100,"")</f>
        <v>4.9582230842514434</v>
      </c>
      <c r="J38" s="146">
        <f t="shared" ref="J38:J49" si="11">IFERROR(F38/E38*100-100,"")</f>
        <v>-1.7161618562462166</v>
      </c>
    </row>
    <row r="39" spans="1:10">
      <c r="A39" s="4" t="s">
        <v>124</v>
      </c>
      <c r="B39" s="163">
        <v>124930445.00000018</v>
      </c>
      <c r="C39" s="144">
        <v>132114089</v>
      </c>
      <c r="D39" s="163">
        <v>135968525.99999994</v>
      </c>
      <c r="E39" s="163">
        <v>143738718.00000012</v>
      </c>
      <c r="F39" s="144">
        <v>129604203.99999997</v>
      </c>
      <c r="G39" s="145">
        <f t="shared" si="8"/>
        <v>3.7410888915026135</v>
      </c>
      <c r="H39" s="145">
        <f t="shared" si="9"/>
        <v>-1.8997860250923253</v>
      </c>
      <c r="I39" s="145">
        <f t="shared" si="10"/>
        <v>-4.6807317746461194</v>
      </c>
      <c r="J39" s="146">
        <f t="shared" si="11"/>
        <v>-9.8334771567951123</v>
      </c>
    </row>
    <row r="40" spans="1:10">
      <c r="A40" s="4" t="s">
        <v>125</v>
      </c>
      <c r="B40" s="163">
        <v>100125756.00000001</v>
      </c>
      <c r="C40" s="144">
        <v>78607254</v>
      </c>
      <c r="D40" s="163">
        <v>63802843.999999993</v>
      </c>
      <c r="E40" s="163">
        <v>60750532.00000003</v>
      </c>
      <c r="F40" s="144">
        <v>45033025.000000007</v>
      </c>
      <c r="G40" s="145">
        <f t="shared" si="8"/>
        <v>-55.023535602567634</v>
      </c>
      <c r="H40" s="145">
        <f t="shared" si="9"/>
        <v>-42.711362236365602</v>
      </c>
      <c r="I40" s="145">
        <f t="shared" si="10"/>
        <v>-29.41846761564419</v>
      </c>
      <c r="J40" s="146">
        <f t="shared" si="11"/>
        <v>-25.872212937987143</v>
      </c>
    </row>
    <row r="41" spans="1:10">
      <c r="A41" s="4" t="s">
        <v>126</v>
      </c>
      <c r="B41" s="163">
        <v>21342358.999999993</v>
      </c>
      <c r="C41" s="144">
        <v>19587221</v>
      </c>
      <c r="D41" s="163">
        <v>21416668</v>
      </c>
      <c r="E41" s="163">
        <v>26266311.000000004</v>
      </c>
      <c r="F41" s="144">
        <v>18435101</v>
      </c>
      <c r="G41" s="145">
        <f t="shared" si="8"/>
        <v>-13.622008701099972</v>
      </c>
      <c r="H41" s="145">
        <f t="shared" si="9"/>
        <v>-5.881998268156579</v>
      </c>
      <c r="I41" s="145">
        <f t="shared" si="10"/>
        <v>-13.921712751955624</v>
      </c>
      <c r="J41" s="146">
        <f t="shared" si="11"/>
        <v>-29.814654977625153</v>
      </c>
    </row>
    <row r="42" spans="1:10">
      <c r="A42" s="4" t="s">
        <v>127</v>
      </c>
      <c r="B42" s="163">
        <v>16890271.999999996</v>
      </c>
      <c r="C42" s="144">
        <v>12207674</v>
      </c>
      <c r="D42" s="163">
        <v>9616434</v>
      </c>
      <c r="E42" s="163">
        <v>11904218</v>
      </c>
      <c r="F42" s="144">
        <v>11797594</v>
      </c>
      <c r="G42" s="145">
        <f t="shared" si="8"/>
        <v>-30.151545220822953</v>
      </c>
      <c r="H42" s="145">
        <f t="shared" si="9"/>
        <v>-3.3591984844942573</v>
      </c>
      <c r="I42" s="145">
        <f t="shared" si="10"/>
        <v>22.681588622144133</v>
      </c>
      <c r="J42" s="146">
        <f t="shared" si="11"/>
        <v>-0.89568252194305842</v>
      </c>
    </row>
    <row r="43" spans="1:10">
      <c r="A43" s="4" t="s">
        <v>128</v>
      </c>
      <c r="B43" s="163">
        <v>34373447.999999993</v>
      </c>
      <c r="C43" s="144">
        <v>47661307</v>
      </c>
      <c r="D43" s="163">
        <v>105727102</v>
      </c>
      <c r="E43" s="163">
        <v>69924313.000000045</v>
      </c>
      <c r="F43" s="144">
        <v>185303735.99999994</v>
      </c>
      <c r="G43" s="145">
        <f t="shared" si="8"/>
        <v>439.08975323045854</v>
      </c>
      <c r="H43" s="145">
        <f t="shared" si="9"/>
        <v>288.79281258484986</v>
      </c>
      <c r="I43" s="145">
        <f t="shared" si="10"/>
        <v>75.266069432225549</v>
      </c>
      <c r="J43" s="146">
        <f t="shared" si="11"/>
        <v>165.00615887352347</v>
      </c>
    </row>
    <row r="44" spans="1:10">
      <c r="A44" s="4" t="s">
        <v>323</v>
      </c>
      <c r="B44" s="163">
        <v>25038757</v>
      </c>
      <c r="C44" s="144">
        <v>39084755</v>
      </c>
      <c r="D44" s="163">
        <v>33599003.999999978</v>
      </c>
      <c r="E44" s="163">
        <v>58497738.000000075</v>
      </c>
      <c r="F44" s="144">
        <v>120482013.00000006</v>
      </c>
      <c r="G44" s="145">
        <f t="shared" si="8"/>
        <v>381.18208503720876</v>
      </c>
      <c r="H44" s="145">
        <f t="shared" si="9"/>
        <v>208.25832987823526</v>
      </c>
      <c r="I44" s="145">
        <f t="shared" si="10"/>
        <v>258.58804921717365</v>
      </c>
      <c r="J44" s="146">
        <f t="shared" si="11"/>
        <v>105.96012276577241</v>
      </c>
    </row>
    <row r="45" spans="1:10">
      <c r="A45" s="4" t="s">
        <v>129</v>
      </c>
      <c r="B45" s="163">
        <v>32843909.999999989</v>
      </c>
      <c r="C45" s="144">
        <v>22387778</v>
      </c>
      <c r="D45" s="163">
        <v>21607112</v>
      </c>
      <c r="E45" s="163">
        <v>16303448.000000007</v>
      </c>
      <c r="F45" s="144">
        <v>19803330</v>
      </c>
      <c r="G45" s="145">
        <f t="shared" si="8"/>
        <v>-39.704712380468685</v>
      </c>
      <c r="H45" s="145">
        <f t="shared" si="9"/>
        <v>-11.544012987800755</v>
      </c>
      <c r="I45" s="145">
        <f t="shared" si="10"/>
        <v>-8.348093905377084</v>
      </c>
      <c r="J45" s="146">
        <f t="shared" si="11"/>
        <v>21.467127689799057</v>
      </c>
    </row>
    <row r="46" spans="1:10">
      <c r="A46" s="4" t="s">
        <v>130</v>
      </c>
      <c r="B46" s="163">
        <v>83516094.00000003</v>
      </c>
      <c r="C46" s="144">
        <v>64049453</v>
      </c>
      <c r="D46" s="163">
        <v>64728810.999999866</v>
      </c>
      <c r="E46" s="163">
        <v>52915720.999999963</v>
      </c>
      <c r="F46" s="144">
        <v>67854866.99999997</v>
      </c>
      <c r="G46" s="145">
        <f t="shared" si="8"/>
        <v>-18.75234610469218</v>
      </c>
      <c r="H46" s="145">
        <f t="shared" si="9"/>
        <v>5.9413684610233588</v>
      </c>
      <c r="I46" s="145">
        <f t="shared" si="10"/>
        <v>4.8294661244435702</v>
      </c>
      <c r="J46" s="146">
        <f t="shared" si="11"/>
        <v>28.231961537479606</v>
      </c>
    </row>
    <row r="47" spans="1:10">
      <c r="A47" s="4" t="s">
        <v>133</v>
      </c>
      <c r="B47" s="163">
        <v>7663098.0000000037</v>
      </c>
      <c r="C47" s="144">
        <v>9800772</v>
      </c>
      <c r="D47" s="163">
        <v>13511771.000000007</v>
      </c>
      <c r="E47" s="163">
        <v>8011289.9999999944</v>
      </c>
      <c r="F47" s="144">
        <v>11266543</v>
      </c>
      <c r="G47" s="145">
        <f t="shared" si="8"/>
        <v>47.023344866527793</v>
      </c>
      <c r="H47" s="145">
        <f t="shared" si="9"/>
        <v>14.955668798335481</v>
      </c>
      <c r="I47" s="145">
        <f t="shared" si="10"/>
        <v>-16.616829873744948</v>
      </c>
      <c r="J47" s="146">
        <f t="shared" si="11"/>
        <v>40.633318728943863</v>
      </c>
    </row>
    <row r="48" spans="1:10">
      <c r="A48" s="4" t="s">
        <v>132</v>
      </c>
      <c r="B48" s="163">
        <v>88132</v>
      </c>
      <c r="C48" s="144">
        <v>200512</v>
      </c>
      <c r="D48" s="163">
        <v>72001</v>
      </c>
      <c r="E48" s="163">
        <v>167995</v>
      </c>
      <c r="F48" s="144">
        <v>120065</v>
      </c>
      <c r="G48" s="145">
        <f t="shared" si="8"/>
        <v>36.233150274588098</v>
      </c>
      <c r="H48" s="145">
        <f t="shared" si="9"/>
        <v>-40.120790775614424</v>
      </c>
      <c r="I48" s="145">
        <f t="shared" si="10"/>
        <v>66.754628407938782</v>
      </c>
      <c r="J48" s="204">
        <f t="shared" si="11"/>
        <v>-28.530611030090185</v>
      </c>
    </row>
    <row r="49" spans="1:10">
      <c r="A49" s="158" t="s">
        <v>131</v>
      </c>
      <c r="B49" s="9">
        <f>SUM(B37:B48)</f>
        <v>1435032017.9999988</v>
      </c>
      <c r="C49" s="9">
        <f>SUM(C37:C48)</f>
        <v>1356677637</v>
      </c>
      <c r="D49" s="9">
        <f>SUM(D37:D48)</f>
        <v>1468604773.9999995</v>
      </c>
      <c r="E49" s="9">
        <f>SUM(E37:E48)</f>
        <v>1458582457.9999938</v>
      </c>
      <c r="F49" s="9">
        <f>SUM(F37:F48)</f>
        <v>1648890979.0000005</v>
      </c>
      <c r="G49" s="192">
        <f t="shared" si="8"/>
        <v>14.902730971679404</v>
      </c>
      <c r="H49" s="193">
        <f t="shared" si="9"/>
        <v>21.538892809213479</v>
      </c>
      <c r="I49" s="202">
        <f t="shared" si="10"/>
        <v>12.276019266161057</v>
      </c>
      <c r="J49" s="202">
        <f t="shared" si="11"/>
        <v>13.047498271778025</v>
      </c>
    </row>
    <row r="50" spans="1:10">
      <c r="F50" s="134"/>
      <c r="G50" s="135"/>
      <c r="H50" s="134"/>
      <c r="I50" s="135"/>
      <c r="J50" s="134"/>
    </row>
    <row r="51" spans="1:10">
      <c r="A51" s="41" t="s">
        <v>10</v>
      </c>
      <c r="F51" s="134"/>
      <c r="G51" s="135"/>
      <c r="H51" s="134"/>
      <c r="I51" s="135"/>
      <c r="J51" s="134"/>
    </row>
    <row r="52" spans="1:10" ht="30">
      <c r="A52" s="153" t="s">
        <v>115</v>
      </c>
      <c r="B52" s="143">
        <v>2015</v>
      </c>
      <c r="C52" s="143">
        <v>2016</v>
      </c>
      <c r="D52" s="143">
        <v>2017</v>
      </c>
      <c r="E52" s="12">
        <v>2018</v>
      </c>
      <c r="F52" s="12">
        <v>2019</v>
      </c>
      <c r="G52" s="3" t="s">
        <v>592</v>
      </c>
      <c r="H52" s="3" t="s">
        <v>593</v>
      </c>
      <c r="I52" s="166" t="s">
        <v>594</v>
      </c>
      <c r="J52" s="3" t="s">
        <v>595</v>
      </c>
    </row>
    <row r="53" spans="1:10">
      <c r="A53" s="4" t="s">
        <v>324</v>
      </c>
      <c r="B53" s="163">
        <v>5215678200.9999943</v>
      </c>
      <c r="C53" s="163">
        <v>5367511912</v>
      </c>
      <c r="D53" s="144">
        <v>5702680061.9999638</v>
      </c>
      <c r="E53" s="144">
        <v>5938633272.0000515</v>
      </c>
      <c r="F53" s="144">
        <v>5978826976.9999933</v>
      </c>
      <c r="G53" s="145">
        <f>IFERROR(F53/B53*100-100,"")</f>
        <v>14.631822489617591</v>
      </c>
      <c r="H53" s="145">
        <f>IFERROR(F53/C53*100-100,"")</f>
        <v>11.389170159702729</v>
      </c>
      <c r="I53" s="145">
        <f>IFERROR(F53/D53*100-100,"")</f>
        <v>4.8424058863155466</v>
      </c>
      <c r="J53" s="203">
        <f>IFERROR(F53/E53*100-100,"")</f>
        <v>0.67681742850582793</v>
      </c>
    </row>
    <row r="54" spans="1:10">
      <c r="A54" s="4" t="s">
        <v>325</v>
      </c>
      <c r="B54" s="163">
        <v>2524676082.999989</v>
      </c>
      <c r="C54" s="163">
        <v>2629484577</v>
      </c>
      <c r="D54" s="144">
        <v>2813253537.9999857</v>
      </c>
      <c r="E54" s="144">
        <v>2945865462.999979</v>
      </c>
      <c r="F54" s="144">
        <v>2971477987.0000005</v>
      </c>
      <c r="G54" s="145">
        <f t="shared" ref="G54:G65" si="12">IFERROR(F54/B54*100-100,"")</f>
        <v>17.69739520283693</v>
      </c>
      <c r="H54" s="145">
        <f t="shared" ref="H54:H65" si="13">IFERROR(F54/C54*100-100,"")</f>
        <v>13.006100624867841</v>
      </c>
      <c r="I54" s="145">
        <f t="shared" ref="I54:I65" si="14">IFERROR(F54/D54*100-100,"")</f>
        <v>5.6242513112593713</v>
      </c>
      <c r="J54" s="146">
        <f t="shared" ref="J54:J65" si="15">IFERROR(F54/E54*100-100,"")</f>
        <v>0.86943970529931391</v>
      </c>
    </row>
    <row r="55" spans="1:10">
      <c r="A55" s="4" t="s">
        <v>124</v>
      </c>
      <c r="B55" s="163">
        <v>1041134069.9999982</v>
      </c>
      <c r="C55" s="163">
        <v>1029222183</v>
      </c>
      <c r="D55" s="144">
        <v>1108750754.9999971</v>
      </c>
      <c r="E55" s="144">
        <v>1142310144.0000029</v>
      </c>
      <c r="F55" s="144">
        <v>1116623104.999999</v>
      </c>
      <c r="G55" s="145">
        <f t="shared" si="12"/>
        <v>7.2506545674757348</v>
      </c>
      <c r="H55" s="145">
        <f t="shared" si="13"/>
        <v>8.4919391987103126</v>
      </c>
      <c r="I55" s="145">
        <f t="shared" si="14"/>
        <v>0.71001980963718836</v>
      </c>
      <c r="J55" s="146">
        <f t="shared" si="15"/>
        <v>-2.2486921905513384</v>
      </c>
    </row>
    <row r="56" spans="1:10">
      <c r="A56" s="4" t="s">
        <v>125</v>
      </c>
      <c r="B56" s="163">
        <v>492606505.99999827</v>
      </c>
      <c r="C56" s="163">
        <v>502617130</v>
      </c>
      <c r="D56" s="144">
        <v>508803105.00000179</v>
      </c>
      <c r="E56" s="144">
        <v>482751971.99999839</v>
      </c>
      <c r="F56" s="144">
        <v>476090094.99999964</v>
      </c>
      <c r="G56" s="145">
        <f t="shared" si="12"/>
        <v>-3.3528609141022372</v>
      </c>
      <c r="H56" s="145">
        <f t="shared" si="13"/>
        <v>-5.2777817182634266</v>
      </c>
      <c r="I56" s="145">
        <f t="shared" si="14"/>
        <v>-6.4294045532607385</v>
      </c>
      <c r="J56" s="146">
        <f t="shared" si="15"/>
        <v>-1.3799792411824114</v>
      </c>
    </row>
    <row r="57" spans="1:10">
      <c r="A57" s="4" t="s">
        <v>126</v>
      </c>
      <c r="B57" s="163">
        <v>287552340.00000042</v>
      </c>
      <c r="C57" s="163">
        <v>229441683</v>
      </c>
      <c r="D57" s="144">
        <v>239908362.99999955</v>
      </c>
      <c r="E57" s="144">
        <v>235847645.00000036</v>
      </c>
      <c r="F57" s="144">
        <v>215358235.00000003</v>
      </c>
      <c r="G57" s="145">
        <f t="shared" si="12"/>
        <v>-25.106422364707683</v>
      </c>
      <c r="H57" s="145">
        <f t="shared" si="13"/>
        <v>-6.1381383782823633</v>
      </c>
      <c r="I57" s="145">
        <f t="shared" si="14"/>
        <v>-10.233127221163002</v>
      </c>
      <c r="J57" s="146">
        <f t="shared" si="15"/>
        <v>-8.6875618367952256</v>
      </c>
    </row>
    <row r="58" spans="1:10">
      <c r="A58" s="4" t="s">
        <v>127</v>
      </c>
      <c r="B58" s="163">
        <v>142370465.00000012</v>
      </c>
      <c r="C58" s="163">
        <v>137243927</v>
      </c>
      <c r="D58" s="144">
        <v>136052845.99999994</v>
      </c>
      <c r="E58" s="144">
        <v>137148208.00000036</v>
      </c>
      <c r="F58" s="144">
        <v>135405053</v>
      </c>
      <c r="G58" s="145">
        <f t="shared" si="12"/>
        <v>-4.8924557491612575</v>
      </c>
      <c r="H58" s="145">
        <f t="shared" si="13"/>
        <v>-1.3398581927781805</v>
      </c>
      <c r="I58" s="145">
        <f t="shared" si="14"/>
        <v>-0.47613336952903751</v>
      </c>
      <c r="J58" s="146">
        <f t="shared" si="15"/>
        <v>-1.2710009306139511</v>
      </c>
    </row>
    <row r="59" spans="1:10">
      <c r="A59" s="4" t="s">
        <v>128</v>
      </c>
      <c r="B59" s="163">
        <v>864460382.00000012</v>
      </c>
      <c r="C59" s="163">
        <v>897347485</v>
      </c>
      <c r="D59" s="144">
        <v>975573187.00000143</v>
      </c>
      <c r="E59" s="144">
        <v>1117498117.999999</v>
      </c>
      <c r="F59" s="144">
        <v>1176341096.9999993</v>
      </c>
      <c r="G59" s="145">
        <f t="shared" si="12"/>
        <v>36.078080788206591</v>
      </c>
      <c r="H59" s="145">
        <f t="shared" si="13"/>
        <v>31.090922598395565</v>
      </c>
      <c r="I59" s="145">
        <f t="shared" si="14"/>
        <v>20.579482162417989</v>
      </c>
      <c r="J59" s="146">
        <f t="shared" si="15"/>
        <v>5.265599829851368</v>
      </c>
    </row>
    <row r="60" spans="1:10">
      <c r="A60" s="4" t="s">
        <v>323</v>
      </c>
      <c r="B60" s="163">
        <v>263000801.0000003</v>
      </c>
      <c r="C60" s="163">
        <v>286030253</v>
      </c>
      <c r="D60" s="144">
        <v>287490876.00000042</v>
      </c>
      <c r="E60" s="144">
        <v>306868180.99999887</v>
      </c>
      <c r="F60" s="144">
        <v>305087240.99999994</v>
      </c>
      <c r="G60" s="145">
        <f t="shared" si="12"/>
        <v>16.002399931854043</v>
      </c>
      <c r="H60" s="145">
        <f t="shared" si="13"/>
        <v>6.6625777518715523</v>
      </c>
      <c r="I60" s="145">
        <f t="shared" si="14"/>
        <v>6.1206690260318055</v>
      </c>
      <c r="J60" s="146">
        <f t="shared" si="15"/>
        <v>-0.58035994288991333</v>
      </c>
    </row>
    <row r="61" spans="1:10">
      <c r="A61" s="4" t="s">
        <v>129</v>
      </c>
      <c r="B61" s="163">
        <v>100612597.00000003</v>
      </c>
      <c r="C61" s="163">
        <v>120682463</v>
      </c>
      <c r="D61" s="144">
        <v>119295198.00000028</v>
      </c>
      <c r="E61" s="144">
        <v>120579400.00000004</v>
      </c>
      <c r="F61" s="144">
        <v>167589875.99999997</v>
      </c>
      <c r="G61" s="145">
        <f t="shared" si="12"/>
        <v>66.569476384751226</v>
      </c>
      <c r="H61" s="145">
        <f t="shared" si="13"/>
        <v>38.868458460281829</v>
      </c>
      <c r="I61" s="145">
        <f t="shared" si="14"/>
        <v>40.483337812138586</v>
      </c>
      <c r="J61" s="146">
        <f t="shared" si="15"/>
        <v>38.987153692919264</v>
      </c>
    </row>
    <row r="62" spans="1:10">
      <c r="A62" s="4" t="s">
        <v>130</v>
      </c>
      <c r="B62" s="163">
        <v>845383430.00000274</v>
      </c>
      <c r="C62" s="163">
        <v>841403292</v>
      </c>
      <c r="D62" s="144">
        <v>901655472.99999857</v>
      </c>
      <c r="E62" s="144">
        <v>935232675.99999797</v>
      </c>
      <c r="F62" s="144">
        <v>833650606.99999976</v>
      </c>
      <c r="G62" s="145">
        <f t="shared" si="12"/>
        <v>-1.3878699988244279</v>
      </c>
      <c r="H62" s="145">
        <f t="shared" si="13"/>
        <v>-0.92139941377841694</v>
      </c>
      <c r="I62" s="145">
        <f t="shared" si="14"/>
        <v>-7.542222948387618</v>
      </c>
      <c r="J62" s="146">
        <f t="shared" si="15"/>
        <v>-10.861689460473727</v>
      </c>
    </row>
    <row r="63" spans="1:10">
      <c r="A63" s="4" t="s">
        <v>133</v>
      </c>
      <c r="B63" s="163">
        <v>138877661.00000027</v>
      </c>
      <c r="C63" s="163">
        <v>136377967</v>
      </c>
      <c r="D63" s="144">
        <v>158247573.00000012</v>
      </c>
      <c r="E63" s="144">
        <v>185479079.00000012</v>
      </c>
      <c r="F63" s="144">
        <v>159662627.99999994</v>
      </c>
      <c r="G63" s="145">
        <f t="shared" si="12"/>
        <v>14.966386134627967</v>
      </c>
      <c r="H63" s="145">
        <f t="shared" si="13"/>
        <v>17.073623776779073</v>
      </c>
      <c r="I63" s="145">
        <f t="shared" si="14"/>
        <v>0.89420328740197874</v>
      </c>
      <c r="J63" s="146">
        <f t="shared" si="15"/>
        <v>-13.918794043612948</v>
      </c>
    </row>
    <row r="64" spans="1:10">
      <c r="A64" s="4" t="s">
        <v>132</v>
      </c>
      <c r="B64" s="163">
        <v>3141809.0000000005</v>
      </c>
      <c r="C64" s="163">
        <v>6321617</v>
      </c>
      <c r="D64" s="144">
        <v>3749185.9999999995</v>
      </c>
      <c r="E64" s="144">
        <v>3147642.9999999995</v>
      </c>
      <c r="F64" s="144">
        <v>4306787</v>
      </c>
      <c r="G64" s="145">
        <f t="shared" si="12"/>
        <v>37.079847947472274</v>
      </c>
      <c r="H64" s="145">
        <f t="shared" si="13"/>
        <v>-31.872066909463186</v>
      </c>
      <c r="I64" s="145">
        <f t="shared" si="14"/>
        <v>14.872588343176375</v>
      </c>
      <c r="J64" s="204">
        <f t="shared" si="15"/>
        <v>36.825777256188218</v>
      </c>
    </row>
    <row r="65" spans="1:10">
      <c r="A65" s="158" t="s">
        <v>131</v>
      </c>
      <c r="B65" s="9">
        <f>SUM(B53:B64)</f>
        <v>11919494344.999981</v>
      </c>
      <c r="C65" s="9">
        <f>SUM(C53:C64)</f>
        <v>12183684489</v>
      </c>
      <c r="D65" s="9">
        <f>SUM(D53:D64)</f>
        <v>12955460161.999949</v>
      </c>
      <c r="E65" s="9">
        <f>SUM(E53:E64)</f>
        <v>13551361801.000027</v>
      </c>
      <c r="F65" s="9">
        <f>SUM(F53:F64)</f>
        <v>13540419687.999992</v>
      </c>
      <c r="G65" s="192">
        <f t="shared" si="12"/>
        <v>13.598943848485987</v>
      </c>
      <c r="H65" s="193">
        <f t="shared" si="13"/>
        <v>11.135672466115778</v>
      </c>
      <c r="I65" s="202">
        <f t="shared" si="14"/>
        <v>4.5151582320156081</v>
      </c>
      <c r="J65" s="202">
        <f t="shared" si="15"/>
        <v>-8.0745486399948163E-2</v>
      </c>
    </row>
    <row r="66" spans="1:10">
      <c r="F66" s="134"/>
      <c r="G66" s="135"/>
      <c r="H66" s="134"/>
      <c r="I66" s="135"/>
      <c r="J66" s="134"/>
    </row>
    <row r="67" spans="1:10">
      <c r="A67" s="41" t="s">
        <v>11</v>
      </c>
      <c r="F67" s="134"/>
      <c r="G67" s="135"/>
      <c r="H67" s="134"/>
      <c r="I67" s="135"/>
      <c r="J67" s="134"/>
    </row>
    <row r="68" spans="1:10" ht="30">
      <c r="A68" s="153" t="s">
        <v>115</v>
      </c>
      <c r="B68" s="143">
        <v>2015</v>
      </c>
      <c r="C68" s="143">
        <v>2016</v>
      </c>
      <c r="D68" s="143">
        <v>2017</v>
      </c>
      <c r="E68" s="143">
        <v>2018</v>
      </c>
      <c r="F68" s="12">
        <v>2019</v>
      </c>
      <c r="G68" s="3" t="s">
        <v>592</v>
      </c>
      <c r="H68" s="3" t="s">
        <v>593</v>
      </c>
      <c r="I68" s="166" t="s">
        <v>594</v>
      </c>
      <c r="J68" s="3" t="s">
        <v>595</v>
      </c>
    </row>
    <row r="69" spans="1:10">
      <c r="A69" s="4" t="s">
        <v>324</v>
      </c>
      <c r="B69" s="163">
        <v>1846043774.0000076</v>
      </c>
      <c r="C69" s="144">
        <v>2074959278</v>
      </c>
      <c r="D69" s="163">
        <v>2232817626.0000091</v>
      </c>
      <c r="E69" s="163">
        <v>2322048734.0000091</v>
      </c>
      <c r="F69" s="144">
        <v>2316580212.0000029</v>
      </c>
      <c r="G69" s="145">
        <f>IFERROR(F69/B69*100-100,"")</f>
        <v>25.488910102084787</v>
      </c>
      <c r="H69" s="145">
        <f>IFERROR(F69/C69*100-100,"")</f>
        <v>11.644610887636063</v>
      </c>
      <c r="I69" s="145">
        <f>IFERROR(F69/D69*100-100,"")</f>
        <v>3.7514298088935618</v>
      </c>
      <c r="J69" s="203">
        <f>IFERROR(F69/E69*100-100,"")</f>
        <v>-0.23550418731247191</v>
      </c>
    </row>
    <row r="70" spans="1:10">
      <c r="A70" s="4" t="s">
        <v>325</v>
      </c>
      <c r="B70" s="163">
        <v>611032233.99999893</v>
      </c>
      <c r="C70" s="144">
        <v>640956456</v>
      </c>
      <c r="D70" s="163">
        <v>682667896.00000036</v>
      </c>
      <c r="E70" s="163">
        <v>808792444.99999976</v>
      </c>
      <c r="F70" s="144">
        <v>780979667.99999928</v>
      </c>
      <c r="G70" s="145">
        <f t="shared" ref="G70:G81" si="16">IFERROR(F70/B70*100-100,"")</f>
        <v>27.813170000455443</v>
      </c>
      <c r="H70" s="145">
        <f t="shared" ref="H70:H81" si="17">IFERROR(F70/C70*100-100,"")</f>
        <v>21.845978878789737</v>
      </c>
      <c r="I70" s="145">
        <f t="shared" ref="I70:I81" si="18">IFERROR(F70/D70*100-100,"")</f>
        <v>14.401112543308898</v>
      </c>
      <c r="J70" s="146">
        <f t="shared" ref="J70:J81" si="19">IFERROR(F70/E70*100-100,"")</f>
        <v>-3.4388027697267205</v>
      </c>
    </row>
    <row r="71" spans="1:10">
      <c r="A71" s="4" t="s">
        <v>124</v>
      </c>
      <c r="B71" s="163">
        <v>370455740.00000066</v>
      </c>
      <c r="C71" s="144">
        <v>437689477</v>
      </c>
      <c r="D71" s="163">
        <v>394455954.00000107</v>
      </c>
      <c r="E71" s="163">
        <v>414868011.99999791</v>
      </c>
      <c r="F71" s="144">
        <v>397988761.99999976</v>
      </c>
      <c r="G71" s="145">
        <f t="shared" si="16"/>
        <v>7.4322028321113436</v>
      </c>
      <c r="H71" s="145">
        <f t="shared" si="17"/>
        <v>-9.0705207884173689</v>
      </c>
      <c r="I71" s="145">
        <f t="shared" si="18"/>
        <v>0.89561533148987849</v>
      </c>
      <c r="J71" s="146">
        <f t="shared" si="19"/>
        <v>-4.0685831425340808</v>
      </c>
    </row>
    <row r="72" spans="1:10">
      <c r="A72" s="4" t="s">
        <v>125</v>
      </c>
      <c r="B72" s="163">
        <v>206917445.99999994</v>
      </c>
      <c r="C72" s="144">
        <v>210027285</v>
      </c>
      <c r="D72" s="163">
        <v>221939700.00000042</v>
      </c>
      <c r="E72" s="163">
        <v>171057746.00000012</v>
      </c>
      <c r="F72" s="144">
        <v>154749643.99999994</v>
      </c>
      <c r="G72" s="145">
        <f t="shared" si="16"/>
        <v>-25.21189150962168</v>
      </c>
      <c r="H72" s="145">
        <f t="shared" si="17"/>
        <v>-26.319266565770278</v>
      </c>
      <c r="I72" s="145">
        <f t="shared" si="18"/>
        <v>-30.274014067785231</v>
      </c>
      <c r="J72" s="146">
        <f t="shared" si="19"/>
        <v>-9.5336822689106242</v>
      </c>
    </row>
    <row r="73" spans="1:10">
      <c r="A73" s="4" t="s">
        <v>126</v>
      </c>
      <c r="B73" s="163">
        <v>72224640.000000015</v>
      </c>
      <c r="C73" s="144">
        <v>65219541</v>
      </c>
      <c r="D73" s="163">
        <v>48480975.000000052</v>
      </c>
      <c r="E73" s="163">
        <v>50261137.000000015</v>
      </c>
      <c r="F73" s="144">
        <v>37211399.999999993</v>
      </c>
      <c r="G73" s="145">
        <f t="shared" si="16"/>
        <v>-48.478247866656055</v>
      </c>
      <c r="H73" s="145">
        <f t="shared" si="17"/>
        <v>-42.944400666665238</v>
      </c>
      <c r="I73" s="145">
        <f t="shared" si="18"/>
        <v>-23.245355523481209</v>
      </c>
      <c r="J73" s="146">
        <f t="shared" si="19"/>
        <v>-25.963871450023149</v>
      </c>
    </row>
    <row r="74" spans="1:10">
      <c r="A74" s="4" t="s">
        <v>127</v>
      </c>
      <c r="B74" s="163">
        <v>42167578.999999948</v>
      </c>
      <c r="C74" s="144">
        <v>44952233</v>
      </c>
      <c r="D74" s="163">
        <v>38629623.999999993</v>
      </c>
      <c r="E74" s="163">
        <v>55216596.999999948</v>
      </c>
      <c r="F74" s="144">
        <v>40418586.999999978</v>
      </c>
      <c r="G74" s="145">
        <f t="shared" si="16"/>
        <v>-4.1477173731031058</v>
      </c>
      <c r="H74" s="145">
        <f t="shared" si="17"/>
        <v>-10.085474508018379</v>
      </c>
      <c r="I74" s="145">
        <f t="shared" si="18"/>
        <v>4.6310650085540175</v>
      </c>
      <c r="J74" s="146">
        <f t="shared" si="19"/>
        <v>-26.799931187356549</v>
      </c>
    </row>
    <row r="75" spans="1:10">
      <c r="A75" s="4" t="s">
        <v>128</v>
      </c>
      <c r="B75" s="163">
        <v>443185322.00000042</v>
      </c>
      <c r="C75" s="144">
        <v>446283802</v>
      </c>
      <c r="D75" s="163">
        <v>436756448.99999917</v>
      </c>
      <c r="E75" s="163">
        <v>480625373.9999994</v>
      </c>
      <c r="F75" s="144">
        <v>488261798.99999905</v>
      </c>
      <c r="G75" s="145">
        <f t="shared" si="16"/>
        <v>10.171022089941545</v>
      </c>
      <c r="H75" s="145">
        <f t="shared" si="17"/>
        <v>9.4061215782147229</v>
      </c>
      <c r="I75" s="145">
        <f t="shared" si="18"/>
        <v>11.792693643774911</v>
      </c>
      <c r="J75" s="146">
        <f t="shared" si="19"/>
        <v>1.5888518195461785</v>
      </c>
    </row>
    <row r="76" spans="1:10">
      <c r="A76" s="4" t="s">
        <v>323</v>
      </c>
      <c r="B76" s="163">
        <v>248007840.00000021</v>
      </c>
      <c r="C76" s="144">
        <v>170121758</v>
      </c>
      <c r="D76" s="163">
        <v>98054849.999999881</v>
      </c>
      <c r="E76" s="163">
        <v>90917628.000000045</v>
      </c>
      <c r="F76" s="144">
        <v>86193203.00000003</v>
      </c>
      <c r="G76" s="145">
        <f t="shared" si="16"/>
        <v>-65.245774891632465</v>
      </c>
      <c r="H76" s="145">
        <f t="shared" si="17"/>
        <v>-49.334403774501304</v>
      </c>
      <c r="I76" s="145">
        <f t="shared" si="18"/>
        <v>-12.09695083924953</v>
      </c>
      <c r="J76" s="146">
        <f t="shared" si="19"/>
        <v>-5.1963795183922059</v>
      </c>
    </row>
    <row r="77" spans="1:10">
      <c r="A77" s="4" t="s">
        <v>129</v>
      </c>
      <c r="B77" s="163">
        <v>72458683.000000164</v>
      </c>
      <c r="C77" s="144">
        <v>44625152</v>
      </c>
      <c r="D77" s="163">
        <v>74999863.000000134</v>
      </c>
      <c r="E77" s="163">
        <v>132896862.99999993</v>
      </c>
      <c r="F77" s="144">
        <v>68524609.999999985</v>
      </c>
      <c r="G77" s="145">
        <f t="shared" si="16"/>
        <v>-5.4294017460960049</v>
      </c>
      <c r="H77" s="145">
        <f t="shared" si="17"/>
        <v>53.556025982835848</v>
      </c>
      <c r="I77" s="145">
        <f t="shared" si="18"/>
        <v>-8.6336864375340667</v>
      </c>
      <c r="J77" s="146">
        <f t="shared" si="19"/>
        <v>-48.437752063417761</v>
      </c>
    </row>
    <row r="78" spans="1:10">
      <c r="A78" s="4" t="s">
        <v>130</v>
      </c>
      <c r="B78" s="163">
        <v>391367915.00000143</v>
      </c>
      <c r="C78" s="144">
        <v>388690597</v>
      </c>
      <c r="D78" s="163">
        <v>409174791.00000149</v>
      </c>
      <c r="E78" s="163">
        <v>429487511.99999923</v>
      </c>
      <c r="F78" s="144">
        <v>400293503.00000006</v>
      </c>
      <c r="G78" s="145">
        <f t="shared" si="16"/>
        <v>2.2806131156660143</v>
      </c>
      <c r="H78" s="145">
        <f t="shared" si="17"/>
        <v>2.9851264963839839</v>
      </c>
      <c r="I78" s="145">
        <f t="shared" si="18"/>
        <v>-2.1705364541877259</v>
      </c>
      <c r="J78" s="146">
        <f t="shared" si="19"/>
        <v>-6.7974057881336449</v>
      </c>
    </row>
    <row r="79" spans="1:10">
      <c r="A79" s="4" t="s">
        <v>133</v>
      </c>
      <c r="B79" s="163">
        <v>48932481.000000015</v>
      </c>
      <c r="C79" s="144">
        <v>48066191</v>
      </c>
      <c r="D79" s="163">
        <v>58129243.000000045</v>
      </c>
      <c r="E79" s="163">
        <v>65565788.999999985</v>
      </c>
      <c r="F79" s="144">
        <v>64878457</v>
      </c>
      <c r="G79" s="145">
        <f t="shared" si="16"/>
        <v>32.587712035283829</v>
      </c>
      <c r="H79" s="145">
        <f t="shared" si="17"/>
        <v>34.977321169468155</v>
      </c>
      <c r="I79" s="145">
        <f t="shared" si="18"/>
        <v>11.610703411362081</v>
      </c>
      <c r="J79" s="146">
        <f t="shared" si="19"/>
        <v>-1.0483088978003252</v>
      </c>
    </row>
    <row r="80" spans="1:10">
      <c r="A80" s="4" t="s">
        <v>132</v>
      </c>
      <c r="B80" s="163">
        <v>33342639.000000007</v>
      </c>
      <c r="C80" s="144">
        <v>23758119</v>
      </c>
      <c r="D80" s="163">
        <v>21699756</v>
      </c>
      <c r="E80" s="163">
        <v>17663661.999999996</v>
      </c>
      <c r="F80" s="144">
        <v>26307447</v>
      </c>
      <c r="G80" s="145">
        <f t="shared" si="16"/>
        <v>-21.09968560077084</v>
      </c>
      <c r="H80" s="145">
        <f t="shared" si="17"/>
        <v>10.730344435096058</v>
      </c>
      <c r="I80" s="145">
        <f t="shared" si="18"/>
        <v>21.233837836701937</v>
      </c>
      <c r="J80" s="204">
        <f t="shared" si="19"/>
        <v>48.935407618193807</v>
      </c>
    </row>
    <row r="81" spans="1:10">
      <c r="A81" s="158" t="s">
        <v>131</v>
      </c>
      <c r="B81" s="9">
        <f>SUM(B69:B80)</f>
        <v>4386136293.0000095</v>
      </c>
      <c r="C81" s="9">
        <f>SUM(C69:C80)</f>
        <v>4595349889</v>
      </c>
      <c r="D81" s="9">
        <f>SUM(D69:D80)</f>
        <v>4717806727.0000114</v>
      </c>
      <c r="E81" s="9">
        <f>SUM(E69:E80)</f>
        <v>5039401499.0000048</v>
      </c>
      <c r="F81" s="9">
        <f>SUM(F69:F80)</f>
        <v>4862387292.000001</v>
      </c>
      <c r="G81" s="192">
        <f t="shared" si="16"/>
        <v>10.858098499129113</v>
      </c>
      <c r="H81" s="193">
        <f t="shared" si="17"/>
        <v>5.8110352737060396</v>
      </c>
      <c r="I81" s="202">
        <f t="shared" si="18"/>
        <v>3.064571597911268</v>
      </c>
      <c r="J81" s="202">
        <f t="shared" si="19"/>
        <v>-3.5126037692200072</v>
      </c>
    </row>
    <row r="82" spans="1:10">
      <c r="F82" s="134"/>
      <c r="G82" s="135"/>
      <c r="H82" s="134"/>
      <c r="I82" s="135"/>
      <c r="J82" s="134"/>
    </row>
    <row r="83" spans="1:10">
      <c r="A83" s="41" t="s">
        <v>8</v>
      </c>
      <c r="F83" s="134"/>
      <c r="G83" s="135"/>
      <c r="H83" s="134"/>
      <c r="I83" s="135"/>
      <c r="J83" s="134"/>
    </row>
    <row r="84" spans="1:10" ht="30">
      <c r="A84" s="153" t="s">
        <v>115</v>
      </c>
      <c r="B84" s="143">
        <v>2015</v>
      </c>
      <c r="C84" s="143">
        <v>2016</v>
      </c>
      <c r="D84" s="143">
        <v>2017</v>
      </c>
      <c r="E84" s="143">
        <v>2018</v>
      </c>
      <c r="F84" s="12">
        <v>2019</v>
      </c>
      <c r="G84" s="3" t="s">
        <v>592</v>
      </c>
      <c r="H84" s="3" t="s">
        <v>593</v>
      </c>
      <c r="I84" s="166" t="s">
        <v>594</v>
      </c>
      <c r="J84" s="3" t="s">
        <v>595</v>
      </c>
    </row>
    <row r="85" spans="1:10">
      <c r="A85" s="4" t="s">
        <v>324</v>
      </c>
      <c r="B85" s="144">
        <v>5992578663.9999628</v>
      </c>
      <c r="C85" s="163">
        <v>6120802616</v>
      </c>
      <c r="D85" s="163">
        <v>6466293982.999999</v>
      </c>
      <c r="E85" s="163">
        <v>6768316564.0000629</v>
      </c>
      <c r="F85" s="144">
        <v>6844365083.0000048</v>
      </c>
      <c r="G85" s="145">
        <f>IFERROR(F85/B85*100-100,"")</f>
        <v>14.214021488230017</v>
      </c>
      <c r="H85" s="145">
        <f>IFERROR(F85/C85*100-100,"")</f>
        <v>11.821365797821784</v>
      </c>
      <c r="I85" s="145">
        <f>IFERROR(F85/D85*100-100,"")</f>
        <v>5.846797268945096</v>
      </c>
      <c r="J85" s="203">
        <f>IFERROR(F85/E85*100-100,"")</f>
        <v>1.1235957757123316</v>
      </c>
    </row>
    <row r="86" spans="1:10">
      <c r="A86" s="4" t="s">
        <v>325</v>
      </c>
      <c r="B86" s="144">
        <v>2803136661.9999933</v>
      </c>
      <c r="C86" s="163">
        <v>2843424602</v>
      </c>
      <c r="D86" s="163">
        <v>3061763953.9999981</v>
      </c>
      <c r="E86" s="163">
        <v>3169603798.0000281</v>
      </c>
      <c r="F86" s="144">
        <v>3191516567.000001</v>
      </c>
      <c r="G86" s="145">
        <f t="shared" ref="G86:G97" si="20">IFERROR(F86/B86*100-100,"")</f>
        <v>13.855189804513657</v>
      </c>
      <c r="H86" s="145">
        <f t="shared" ref="H86:H97" si="21">IFERROR(F86/C86*100-100,"")</f>
        <v>12.241997370183853</v>
      </c>
      <c r="I86" s="145">
        <f t="shared" ref="I86:I97" si="22">IFERROR(F86/D86*100-100,"")</f>
        <v>4.2378385450155207</v>
      </c>
      <c r="J86" s="146">
        <f t="shared" ref="J86:J97" si="23">IFERROR(F86/E86*100-100,"")</f>
        <v>0.6913409497363574</v>
      </c>
    </row>
    <row r="87" spans="1:10">
      <c r="A87" s="4" t="s">
        <v>124</v>
      </c>
      <c r="B87" s="144">
        <v>2076251558.0000038</v>
      </c>
      <c r="C87" s="163">
        <v>1694021078</v>
      </c>
      <c r="D87" s="163">
        <v>1866105098.0000226</v>
      </c>
      <c r="E87" s="163">
        <v>1873142174.0000024</v>
      </c>
      <c r="F87" s="144">
        <v>2210843694.9999981</v>
      </c>
      <c r="G87" s="145">
        <f t="shared" si="20"/>
        <v>6.4824580856494691</v>
      </c>
      <c r="H87" s="145">
        <f t="shared" si="21"/>
        <v>30.508629657086118</v>
      </c>
      <c r="I87" s="145">
        <f t="shared" si="22"/>
        <v>18.47369675852903</v>
      </c>
      <c r="J87" s="146">
        <f t="shared" si="23"/>
        <v>18.028611265467958</v>
      </c>
    </row>
    <row r="88" spans="1:10">
      <c r="A88" s="4" t="s">
        <v>125</v>
      </c>
      <c r="B88" s="144">
        <v>964560579.00000191</v>
      </c>
      <c r="C88" s="163">
        <v>953461744</v>
      </c>
      <c r="D88" s="163">
        <v>875259120.00000703</v>
      </c>
      <c r="E88" s="163">
        <v>749738547.99999702</v>
      </c>
      <c r="F88" s="144">
        <v>743029852.00000012</v>
      </c>
      <c r="G88" s="145">
        <f t="shared" si="20"/>
        <v>-22.967010245190764</v>
      </c>
      <c r="H88" s="145">
        <f t="shared" si="21"/>
        <v>-22.070302592025115</v>
      </c>
      <c r="I88" s="145">
        <f t="shared" si="22"/>
        <v>-15.107442468009452</v>
      </c>
      <c r="J88" s="146">
        <f t="shared" si="23"/>
        <v>-0.89480473131506244</v>
      </c>
    </row>
    <row r="89" spans="1:10">
      <c r="A89" s="4" t="s">
        <v>126</v>
      </c>
      <c r="B89" s="144">
        <v>445605845.99999923</v>
      </c>
      <c r="C89" s="163">
        <v>447983657</v>
      </c>
      <c r="D89" s="163">
        <v>422347156.99999803</v>
      </c>
      <c r="E89" s="163">
        <v>460074110.00000167</v>
      </c>
      <c r="F89" s="144">
        <v>450906112.00000006</v>
      </c>
      <c r="G89" s="145">
        <f t="shared" si="20"/>
        <v>1.1894516303093638</v>
      </c>
      <c r="H89" s="145">
        <f t="shared" si="21"/>
        <v>0.65235750330063524</v>
      </c>
      <c r="I89" s="145">
        <f t="shared" si="22"/>
        <v>6.7619621741652054</v>
      </c>
      <c r="J89" s="146">
        <f t="shared" si="23"/>
        <v>-1.9927219986365969</v>
      </c>
    </row>
    <row r="90" spans="1:10">
      <c r="A90" s="4" t="s">
        <v>127</v>
      </c>
      <c r="B90" s="144">
        <v>221145674.99999976</v>
      </c>
      <c r="C90" s="163">
        <v>205015102</v>
      </c>
      <c r="D90" s="163">
        <v>223707103.99999949</v>
      </c>
      <c r="E90" s="163">
        <v>209652944.99999982</v>
      </c>
      <c r="F90" s="144">
        <v>227792288.00000003</v>
      </c>
      <c r="G90" s="145">
        <f t="shared" si="20"/>
        <v>3.0055360567192935</v>
      </c>
      <c r="H90" s="145">
        <f t="shared" si="21"/>
        <v>11.110003983999192</v>
      </c>
      <c r="I90" s="145">
        <f t="shared" si="22"/>
        <v>1.8261306534103312</v>
      </c>
      <c r="J90" s="146">
        <f t="shared" si="23"/>
        <v>8.6520811811158893</v>
      </c>
    </row>
    <row r="91" spans="1:10">
      <c r="A91" s="4" t="s">
        <v>128</v>
      </c>
      <c r="B91" s="144">
        <v>1603282353.9999995</v>
      </c>
      <c r="C91" s="163">
        <v>1566643800</v>
      </c>
      <c r="D91" s="163">
        <v>1729992248.0000057</v>
      </c>
      <c r="E91" s="163">
        <v>1740585394.9999986</v>
      </c>
      <c r="F91" s="144">
        <v>1774146855.999999</v>
      </c>
      <c r="G91" s="145">
        <f t="shared" si="20"/>
        <v>10.657168500215391</v>
      </c>
      <c r="H91" s="145">
        <f t="shared" si="21"/>
        <v>13.245069236542406</v>
      </c>
      <c r="I91" s="145">
        <f t="shared" si="22"/>
        <v>2.5523009164370052</v>
      </c>
      <c r="J91" s="146">
        <f t="shared" si="23"/>
        <v>1.9281708956313821</v>
      </c>
    </row>
    <row r="92" spans="1:10">
      <c r="A92" s="4" t="s">
        <v>323</v>
      </c>
      <c r="B92" s="144">
        <v>582493443.99999881</v>
      </c>
      <c r="C92" s="163">
        <v>532030659</v>
      </c>
      <c r="D92" s="163">
        <v>576102511.00000036</v>
      </c>
      <c r="E92" s="163">
        <v>608565044.00000143</v>
      </c>
      <c r="F92" s="144">
        <v>643103506.00000048</v>
      </c>
      <c r="G92" s="145">
        <f t="shared" si="20"/>
        <v>10.405277969103082</v>
      </c>
      <c r="H92" s="145">
        <f t="shared" si="21"/>
        <v>20.877151555282907</v>
      </c>
      <c r="I92" s="145">
        <f t="shared" si="22"/>
        <v>11.630047382313876</v>
      </c>
      <c r="J92" s="146">
        <f t="shared" si="23"/>
        <v>5.6753936724632155</v>
      </c>
    </row>
    <row r="93" spans="1:10">
      <c r="A93" s="4" t="s">
        <v>129</v>
      </c>
      <c r="B93" s="144">
        <v>301362528.0000003</v>
      </c>
      <c r="C93" s="163">
        <v>312625708</v>
      </c>
      <c r="D93" s="163">
        <v>329020375.00000143</v>
      </c>
      <c r="E93" s="163">
        <v>332175444.99999887</v>
      </c>
      <c r="F93" s="144">
        <v>354658895.99999976</v>
      </c>
      <c r="G93" s="145">
        <f t="shared" si="20"/>
        <v>17.685134364150088</v>
      </c>
      <c r="H93" s="145">
        <f t="shared" si="21"/>
        <v>13.445211613882947</v>
      </c>
      <c r="I93" s="145">
        <f t="shared" si="22"/>
        <v>7.7923809429729687</v>
      </c>
      <c r="J93" s="146">
        <f t="shared" si="23"/>
        <v>6.7685469646924048</v>
      </c>
    </row>
    <row r="94" spans="1:10">
      <c r="A94" s="4" t="s">
        <v>130</v>
      </c>
      <c r="B94" s="144">
        <v>1957482305.0000038</v>
      </c>
      <c r="C94" s="163">
        <v>1912070872</v>
      </c>
      <c r="D94" s="163">
        <v>1972960927.0000048</v>
      </c>
      <c r="E94" s="163">
        <v>1872386097</v>
      </c>
      <c r="F94" s="144">
        <v>1814487279</v>
      </c>
      <c r="G94" s="145">
        <f t="shared" si="20"/>
        <v>-7.3050482057871591</v>
      </c>
      <c r="H94" s="145">
        <f t="shared" si="21"/>
        <v>-5.1035552305615681</v>
      </c>
      <c r="I94" s="145">
        <f t="shared" si="22"/>
        <v>-8.032275035520982</v>
      </c>
      <c r="J94" s="146">
        <f t="shared" si="23"/>
        <v>-3.0922478057686646</v>
      </c>
    </row>
    <row r="95" spans="1:10">
      <c r="A95" s="4" t="s">
        <v>133</v>
      </c>
      <c r="B95" s="144">
        <v>158183121.99999952</v>
      </c>
      <c r="C95" s="163">
        <v>172515516</v>
      </c>
      <c r="D95" s="163">
        <v>172503488.00000042</v>
      </c>
      <c r="E95" s="163">
        <v>171154645.99999994</v>
      </c>
      <c r="F95" s="144">
        <v>191718058.99999982</v>
      </c>
      <c r="G95" s="145">
        <f t="shared" si="20"/>
        <v>21.200072786526732</v>
      </c>
      <c r="H95" s="145">
        <f t="shared" si="21"/>
        <v>11.130907784549549</v>
      </c>
      <c r="I95" s="145">
        <f t="shared" si="22"/>
        <v>11.138656512266792</v>
      </c>
      <c r="J95" s="146">
        <f t="shared" si="23"/>
        <v>12.014522235055125</v>
      </c>
    </row>
    <row r="96" spans="1:10">
      <c r="A96" s="4" t="s">
        <v>132</v>
      </c>
      <c r="B96" s="144">
        <v>4164804</v>
      </c>
      <c r="C96" s="163">
        <v>5382830</v>
      </c>
      <c r="D96" s="163">
        <v>7635026.0000000037</v>
      </c>
      <c r="E96" s="163">
        <v>3238429.0000000014</v>
      </c>
      <c r="F96" s="144">
        <v>3491024.0000000005</v>
      </c>
      <c r="G96" s="145">
        <f t="shared" si="20"/>
        <v>-16.177952191747792</v>
      </c>
      <c r="H96" s="145">
        <f t="shared" si="21"/>
        <v>-35.145193141897465</v>
      </c>
      <c r="I96" s="145">
        <f t="shared" si="22"/>
        <v>-54.276200238217939</v>
      </c>
      <c r="J96" s="204">
        <f t="shared" si="23"/>
        <v>7.7999239754831535</v>
      </c>
    </row>
    <row r="97" spans="1:10">
      <c r="A97" s="158" t="s">
        <v>131</v>
      </c>
      <c r="B97" s="9">
        <f>SUM(B85:B96)</f>
        <v>17110247540.999964</v>
      </c>
      <c r="C97" s="9">
        <f>SUM(C85:C96)</f>
        <v>16765978184</v>
      </c>
      <c r="D97" s="9">
        <f>SUM(D85:D96)</f>
        <v>17703690991.000038</v>
      </c>
      <c r="E97" s="9">
        <f>SUM(E85:E96)</f>
        <v>17958633195.000092</v>
      </c>
      <c r="F97" s="9">
        <f>SUM(F85:F96)</f>
        <v>18450059217.000004</v>
      </c>
      <c r="G97" s="192">
        <f t="shared" si="20"/>
        <v>7.8304634271921145</v>
      </c>
      <c r="H97" s="193">
        <f t="shared" si="21"/>
        <v>10.044633331368317</v>
      </c>
      <c r="I97" s="202">
        <f t="shared" si="22"/>
        <v>4.2158904963907986</v>
      </c>
      <c r="J97" s="202">
        <f t="shared" si="23"/>
        <v>2.7364333168558233</v>
      </c>
    </row>
    <row r="98" spans="1:10">
      <c r="F98" s="134"/>
      <c r="G98" s="135"/>
      <c r="H98" s="134"/>
      <c r="I98" s="135"/>
      <c r="J98" s="134"/>
    </row>
    <row r="99" spans="1:10">
      <c r="A99" s="41" t="s">
        <v>7</v>
      </c>
      <c r="F99" s="134"/>
      <c r="G99" s="135"/>
      <c r="H99" s="134"/>
      <c r="I99" s="135"/>
      <c r="J99" s="134"/>
    </row>
    <row r="100" spans="1:10" ht="30">
      <c r="A100" s="153" t="s">
        <v>115</v>
      </c>
      <c r="B100" s="143">
        <v>2015</v>
      </c>
      <c r="C100" s="143">
        <v>2016</v>
      </c>
      <c r="D100" s="143">
        <v>2017</v>
      </c>
      <c r="E100" s="143">
        <v>2018</v>
      </c>
      <c r="F100" s="12">
        <v>2019</v>
      </c>
      <c r="G100" s="3" t="s">
        <v>592</v>
      </c>
      <c r="H100" s="3" t="s">
        <v>593</v>
      </c>
      <c r="I100" s="166" t="s">
        <v>594</v>
      </c>
      <c r="J100" s="3" t="s">
        <v>595</v>
      </c>
    </row>
    <row r="101" spans="1:10">
      <c r="A101" s="4" t="s">
        <v>324</v>
      </c>
      <c r="B101" s="163">
        <v>4462392752.999979</v>
      </c>
      <c r="C101" s="163">
        <v>4660695188</v>
      </c>
      <c r="D101" s="163">
        <v>5129822331.0000582</v>
      </c>
      <c r="E101" s="163">
        <v>5282502174.999999</v>
      </c>
      <c r="F101" s="144">
        <v>5570389092.9999943</v>
      </c>
      <c r="G101" s="145">
        <f>IFERROR(F101/B101*100-100,"")</f>
        <v>24.829646365285328</v>
      </c>
      <c r="H101" s="145">
        <f>IFERROR(F101/C101*100-100,"")</f>
        <v>19.518416637548071</v>
      </c>
      <c r="I101" s="145">
        <f>IFERROR(F101/D101*100-100,"")</f>
        <v>8.5883434858463801</v>
      </c>
      <c r="J101" s="203">
        <f>IFERROR(F101/E101*100-100,"")</f>
        <v>5.4498210973286518</v>
      </c>
    </row>
    <row r="102" spans="1:10">
      <c r="A102" s="4" t="s">
        <v>325</v>
      </c>
      <c r="B102" s="163">
        <v>1941870013.0000021</v>
      </c>
      <c r="C102" s="163">
        <v>1995488853</v>
      </c>
      <c r="D102" s="163">
        <v>2162346400.0000029</v>
      </c>
      <c r="E102" s="163">
        <v>2184409308.0000005</v>
      </c>
      <c r="F102" s="144">
        <v>2221599111</v>
      </c>
      <c r="G102" s="145">
        <f t="shared" ref="G102:G114" si="24">IFERROR(F102/B102*100-100,"")</f>
        <v>14.405140206467436</v>
      </c>
      <c r="H102" s="145">
        <f t="shared" ref="H102:H114" si="25">IFERROR(F102/C102*100-100,"")</f>
        <v>11.331070963391653</v>
      </c>
      <c r="I102" s="145">
        <f t="shared" ref="I102:I114" si="26">IFERROR(F102/D102*100-100,"")</f>
        <v>2.7402043909337266</v>
      </c>
      <c r="J102" s="146">
        <f t="shared" ref="J102:J114" si="27">IFERROR(F102/E102*100-100,"")</f>
        <v>1.7025107366004306</v>
      </c>
    </row>
    <row r="103" spans="1:10">
      <c r="A103" s="4" t="s">
        <v>124</v>
      </c>
      <c r="B103" s="163">
        <v>1062156974.9999956</v>
      </c>
      <c r="C103" s="163">
        <v>1089797672</v>
      </c>
      <c r="D103" s="163">
        <v>1203979615.0000021</v>
      </c>
      <c r="E103" s="163">
        <v>1170432464.9999912</v>
      </c>
      <c r="F103" s="144">
        <v>1144417686.0000002</v>
      </c>
      <c r="G103" s="145">
        <f t="shared" si="24"/>
        <v>7.7446849134521756</v>
      </c>
      <c r="H103" s="145">
        <f t="shared" si="25"/>
        <v>5.011940785280018</v>
      </c>
      <c r="I103" s="145">
        <f t="shared" si="26"/>
        <v>-4.9470878292239036</v>
      </c>
      <c r="J103" s="146">
        <f t="shared" si="27"/>
        <v>-2.222663825374255</v>
      </c>
    </row>
    <row r="104" spans="1:10">
      <c r="A104" s="4" t="s">
        <v>125</v>
      </c>
      <c r="B104" s="163">
        <v>389837964.00000119</v>
      </c>
      <c r="C104" s="163">
        <v>372240541</v>
      </c>
      <c r="D104" s="163">
        <v>381465520.99999923</v>
      </c>
      <c r="E104" s="163">
        <v>343484944.00000036</v>
      </c>
      <c r="F104" s="144">
        <v>311562701.99999994</v>
      </c>
      <c r="G104" s="145">
        <f t="shared" si="24"/>
        <v>-20.07892232886816</v>
      </c>
      <c r="H104" s="145">
        <f t="shared" si="25"/>
        <v>-16.300706751874202</v>
      </c>
      <c r="I104" s="145">
        <f t="shared" si="26"/>
        <v>-18.324806608144129</v>
      </c>
      <c r="J104" s="146">
        <f t="shared" si="27"/>
        <v>-9.2936364628547921</v>
      </c>
    </row>
    <row r="105" spans="1:10">
      <c r="A105" s="4" t="s">
        <v>126</v>
      </c>
      <c r="B105" s="163">
        <v>248889077.00000012</v>
      </c>
      <c r="C105" s="163">
        <v>231405520</v>
      </c>
      <c r="D105" s="163">
        <v>217602216.00000009</v>
      </c>
      <c r="E105" s="163">
        <v>225548896.9999997</v>
      </c>
      <c r="F105" s="144">
        <v>223822036.99999988</v>
      </c>
      <c r="G105" s="145">
        <f t="shared" si="24"/>
        <v>-10.071570959299365</v>
      </c>
      <c r="H105" s="145">
        <f t="shared" si="25"/>
        <v>-3.2771400613088701</v>
      </c>
      <c r="I105" s="145">
        <f t="shared" si="26"/>
        <v>2.8583445124473315</v>
      </c>
      <c r="J105" s="146">
        <f t="shared" si="27"/>
        <v>-0.76562555745941552</v>
      </c>
    </row>
    <row r="106" spans="1:10">
      <c r="A106" s="4" t="s">
        <v>127</v>
      </c>
      <c r="B106" s="163">
        <v>110536794.99999978</v>
      </c>
      <c r="C106" s="163">
        <v>128370708</v>
      </c>
      <c r="D106" s="163">
        <v>133682773.00000003</v>
      </c>
      <c r="E106" s="163">
        <v>126558407.99999996</v>
      </c>
      <c r="F106" s="144">
        <v>126404450</v>
      </c>
      <c r="G106" s="145">
        <f t="shared" si="24"/>
        <v>14.355088728599611</v>
      </c>
      <c r="H106" s="145">
        <f t="shared" si="25"/>
        <v>-1.5317030112508121</v>
      </c>
      <c r="I106" s="145">
        <f t="shared" si="26"/>
        <v>-5.4444733877565739</v>
      </c>
      <c r="J106" s="146">
        <f t="shared" si="27"/>
        <v>-0.12164976032248376</v>
      </c>
    </row>
    <row r="107" spans="1:10">
      <c r="A107" s="4" t="s">
        <v>128</v>
      </c>
      <c r="B107" s="163">
        <v>742575444.99999952</v>
      </c>
      <c r="C107" s="163">
        <v>803496297</v>
      </c>
      <c r="D107" s="163">
        <v>840196716.00000143</v>
      </c>
      <c r="E107" s="163">
        <v>848168962.00000215</v>
      </c>
      <c r="F107" s="144">
        <v>921489925.00000048</v>
      </c>
      <c r="G107" s="145">
        <f t="shared" si="24"/>
        <v>24.093778107623947</v>
      </c>
      <c r="H107" s="145">
        <f t="shared" si="25"/>
        <v>14.685024491158359</v>
      </c>
      <c r="I107" s="145">
        <f t="shared" si="26"/>
        <v>9.6754971129878697</v>
      </c>
      <c r="J107" s="146">
        <f t="shared" si="27"/>
        <v>8.6446175567549375</v>
      </c>
    </row>
    <row r="108" spans="1:10">
      <c r="A108" s="4" t="s">
        <v>323</v>
      </c>
      <c r="B108" s="163">
        <v>328114898.0000003</v>
      </c>
      <c r="C108" s="163">
        <v>280163513</v>
      </c>
      <c r="D108" s="163">
        <v>304510424.99999976</v>
      </c>
      <c r="E108" s="163">
        <v>315888522.99999917</v>
      </c>
      <c r="F108" s="144">
        <v>286835188.99999982</v>
      </c>
      <c r="G108" s="145">
        <f t="shared" si="24"/>
        <v>-12.580870070703227</v>
      </c>
      <c r="H108" s="145">
        <f t="shared" si="25"/>
        <v>2.3813507792500559</v>
      </c>
      <c r="I108" s="145">
        <f t="shared" si="26"/>
        <v>-5.8044764805671178</v>
      </c>
      <c r="J108" s="146">
        <f t="shared" si="27"/>
        <v>-9.1973376316680628</v>
      </c>
    </row>
    <row r="109" spans="1:10">
      <c r="A109" s="4" t="s">
        <v>129</v>
      </c>
      <c r="B109" s="163">
        <v>167477080.99999976</v>
      </c>
      <c r="C109" s="163">
        <v>196543017</v>
      </c>
      <c r="D109" s="163">
        <v>225291260.99999982</v>
      </c>
      <c r="E109" s="163">
        <v>222223938.99999997</v>
      </c>
      <c r="F109" s="144">
        <v>249460317.99999994</v>
      </c>
      <c r="G109" s="145">
        <f t="shared" si="24"/>
        <v>48.95191420251723</v>
      </c>
      <c r="H109" s="145">
        <f t="shared" si="25"/>
        <v>26.924030071238775</v>
      </c>
      <c r="I109" s="145">
        <f t="shared" si="26"/>
        <v>10.727915895503884</v>
      </c>
      <c r="J109" s="146">
        <f t="shared" si="27"/>
        <v>12.256275864140804</v>
      </c>
    </row>
    <row r="110" spans="1:10">
      <c r="A110" s="4" t="s">
        <v>130</v>
      </c>
      <c r="B110" s="163">
        <v>587094637.00000262</v>
      </c>
      <c r="C110" s="163">
        <v>584796801</v>
      </c>
      <c r="D110" s="163">
        <v>590197545.99999762</v>
      </c>
      <c r="E110" s="163">
        <v>604174172.00000298</v>
      </c>
      <c r="F110" s="144">
        <v>558550029.00000024</v>
      </c>
      <c r="G110" s="145">
        <f t="shared" si="24"/>
        <v>-4.8620113693871474</v>
      </c>
      <c r="H110" s="145">
        <f t="shared" si="25"/>
        <v>-4.4881866581892922</v>
      </c>
      <c r="I110" s="145">
        <f t="shared" si="26"/>
        <v>-5.3621905435705486</v>
      </c>
      <c r="J110" s="146">
        <f t="shared" si="27"/>
        <v>-7.551488480378552</v>
      </c>
    </row>
    <row r="111" spans="1:10">
      <c r="A111" s="4" t="s">
        <v>133</v>
      </c>
      <c r="B111" s="163">
        <v>97931572.00000003</v>
      </c>
      <c r="C111" s="163">
        <v>92273731</v>
      </c>
      <c r="D111" s="163">
        <v>96798393.00000006</v>
      </c>
      <c r="E111" s="163">
        <v>96009207</v>
      </c>
      <c r="F111" s="144">
        <v>99416414.000000015</v>
      </c>
      <c r="G111" s="145">
        <f t="shared" si="24"/>
        <v>1.5162035793727426</v>
      </c>
      <c r="H111" s="145">
        <f t="shared" si="25"/>
        <v>7.7407545165806937</v>
      </c>
      <c r="I111" s="145">
        <f t="shared" si="26"/>
        <v>2.7046120486731127</v>
      </c>
      <c r="J111" s="146">
        <f t="shared" si="27"/>
        <v>3.5488336030106211</v>
      </c>
    </row>
    <row r="112" spans="1:10">
      <c r="A112" s="4" t="s">
        <v>132</v>
      </c>
      <c r="B112" s="163">
        <v>2299997</v>
      </c>
      <c r="C112" s="163">
        <v>1994531</v>
      </c>
      <c r="D112" s="163">
        <v>5558380</v>
      </c>
      <c r="E112" s="163">
        <v>3703095.0000000005</v>
      </c>
      <c r="F112" s="144">
        <v>4225548</v>
      </c>
      <c r="G112" s="145">
        <f t="shared" si="24"/>
        <v>83.719717895284219</v>
      </c>
      <c r="H112" s="145">
        <f t="shared" si="25"/>
        <v>111.85672220687471</v>
      </c>
      <c r="I112" s="145">
        <f t="shared" si="26"/>
        <v>-23.978785185611642</v>
      </c>
      <c r="J112" s="204">
        <f t="shared" si="27"/>
        <v>14.108549740149783</v>
      </c>
    </row>
    <row r="113" spans="1:10">
      <c r="A113" s="158" t="s">
        <v>131</v>
      </c>
      <c r="B113" s="9">
        <f>SUM(B101:B112)</f>
        <v>10141177206.999979</v>
      </c>
      <c r="C113" s="9">
        <f>SUM(C101:C112)</f>
        <v>10437266372</v>
      </c>
      <c r="D113" s="9">
        <f>SUM(D101:D112)</f>
        <v>11291451577.000063</v>
      </c>
      <c r="E113" s="9">
        <f>SUM(E101:E112)</f>
        <v>11423104094.999996</v>
      </c>
      <c r="F113" s="9">
        <f>SUM(F101:F112)</f>
        <v>11718172501.999994</v>
      </c>
      <c r="G113" s="192">
        <f t="shared" si="24"/>
        <v>15.550416512902359</v>
      </c>
      <c r="H113" s="193">
        <f t="shared" si="25"/>
        <v>12.272429239099196</v>
      </c>
      <c r="I113" s="202">
        <f t="shared" si="26"/>
        <v>3.7791502898452336</v>
      </c>
      <c r="J113" s="202">
        <f t="shared" si="27"/>
        <v>2.5830842873011477</v>
      </c>
    </row>
    <row r="114" spans="1:10">
      <c r="F114" s="134"/>
      <c r="G114" s="135" t="str">
        <f t="shared" si="24"/>
        <v/>
      </c>
      <c r="H114" s="134" t="str">
        <f t="shared" si="25"/>
        <v/>
      </c>
      <c r="I114" s="135" t="str">
        <f t="shared" si="26"/>
        <v/>
      </c>
      <c r="J114" s="134" t="str">
        <f t="shared" si="27"/>
        <v/>
      </c>
    </row>
    <row r="115" spans="1:10">
      <c r="A115" s="31" t="s">
        <v>45</v>
      </c>
      <c r="F115" s="134"/>
      <c r="G115" s="135"/>
      <c r="H115" s="134"/>
      <c r="I115" s="135"/>
      <c r="J115" s="134"/>
    </row>
  </sheetData>
  <phoneticPr fontId="23" type="noConversion"/>
  <hyperlinks>
    <hyperlink ref="S1" location="'Indice tavole'!A1" display="torna all'indice "/>
  </hyperlink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IF243"/>
  <sheetViews>
    <sheetView zoomScaleNormal="100" workbookViewId="0">
      <selection activeCell="F243" sqref="F243"/>
    </sheetView>
  </sheetViews>
  <sheetFormatPr defaultRowHeight="15"/>
  <cols>
    <col min="1" max="1" width="5.28515625" style="50" customWidth="1"/>
    <col min="2" max="2" width="18.7109375" style="41" customWidth="1"/>
    <col min="3" max="3" width="16.140625" style="41" bestFit="1" customWidth="1"/>
    <col min="4" max="5" width="16.140625" style="51" bestFit="1" customWidth="1"/>
    <col min="6" max="7" width="16.140625" style="51" customWidth="1"/>
    <col min="8" max="10" width="10.7109375" style="51" customWidth="1"/>
    <col min="11" max="11" width="10.7109375" style="52" customWidth="1"/>
    <col min="12" max="12" width="3.7109375" style="91" customWidth="1"/>
    <col min="13" max="13" width="5.28515625" style="50" bestFit="1" customWidth="1"/>
    <col min="14" max="14" width="18" style="41" customWidth="1"/>
    <col min="15" max="15" width="16.140625" style="41" bestFit="1" customWidth="1"/>
    <col min="16" max="17" width="16.140625" style="51" bestFit="1" customWidth="1"/>
    <col min="18" max="19" width="16.140625" style="51" customWidth="1"/>
    <col min="20" max="22" width="9.42578125" style="51" customWidth="1"/>
    <col min="23" max="23" width="9.140625" style="52" customWidth="1"/>
    <col min="24" max="16384" width="9.140625" style="41"/>
  </cols>
  <sheetData>
    <row r="1" spans="1:23" s="31" customFormat="1" ht="15" customHeight="1">
      <c r="A1" s="25" t="str">
        <f>'Indice tavole'!C13</f>
        <v>Paesi per valore delle importazioni ed esportazioni per provincia. Anni 2015-2019. Valori in milioni di euro e variazioni percentuali</v>
      </c>
      <c r="B1" s="26"/>
      <c r="C1" s="26"/>
      <c r="D1" s="27"/>
      <c r="E1" s="28"/>
      <c r="F1" s="28"/>
      <c r="G1" s="28"/>
      <c r="H1" s="28"/>
      <c r="I1" s="28"/>
      <c r="J1" s="28"/>
      <c r="K1" s="29"/>
      <c r="L1" s="29"/>
      <c r="M1" s="30"/>
      <c r="P1" s="32"/>
      <c r="Q1" s="32"/>
      <c r="R1" s="32"/>
      <c r="S1" s="32"/>
      <c r="T1" s="32"/>
      <c r="U1" s="32"/>
      <c r="V1" s="32"/>
      <c r="W1" s="33"/>
    </row>
    <row r="2" spans="1:23" s="31" customFormat="1" ht="15" customHeight="1">
      <c r="A2" s="234" t="s">
        <v>87</v>
      </c>
      <c r="B2" s="234"/>
      <c r="C2" s="26"/>
      <c r="D2" s="27"/>
      <c r="E2" s="28"/>
      <c r="F2" s="28"/>
      <c r="G2" s="28"/>
      <c r="H2" s="28"/>
      <c r="I2" s="28"/>
      <c r="J2" s="28"/>
      <c r="K2" s="29"/>
      <c r="L2" s="29"/>
      <c r="M2" s="30"/>
      <c r="P2" s="32"/>
      <c r="Q2" s="32"/>
      <c r="R2" s="32"/>
      <c r="S2" s="32"/>
      <c r="T2" s="32"/>
      <c r="U2" s="32"/>
      <c r="V2" s="32"/>
      <c r="W2" s="33"/>
    </row>
    <row r="3" spans="1:23" s="31" customFormat="1" ht="15" customHeight="1">
      <c r="C3" s="26"/>
      <c r="D3" s="27"/>
      <c r="E3" s="28"/>
      <c r="F3" s="28"/>
      <c r="G3" s="28"/>
      <c r="H3" s="28"/>
      <c r="I3" s="28"/>
      <c r="J3" s="28"/>
      <c r="K3" s="29"/>
      <c r="L3" s="29"/>
      <c r="M3" s="30"/>
      <c r="P3" s="32"/>
      <c r="Q3" s="32"/>
      <c r="R3" s="32"/>
      <c r="S3" s="32"/>
      <c r="T3" s="32"/>
      <c r="U3" s="32"/>
      <c r="V3" s="32"/>
      <c r="W3" s="33"/>
    </row>
    <row r="4" spans="1:23" s="31" customFormat="1" ht="15" customHeight="1">
      <c r="A4" s="231" t="s">
        <v>86</v>
      </c>
      <c r="B4" s="231" t="s">
        <v>48</v>
      </c>
      <c r="C4" s="220" t="s">
        <v>15</v>
      </c>
      <c r="D4" s="220"/>
      <c r="E4" s="220"/>
      <c r="F4" s="220"/>
      <c r="G4" s="220"/>
      <c r="H4" s="220"/>
      <c r="I4" s="220"/>
      <c r="J4" s="220"/>
      <c r="K4" s="235"/>
      <c r="L4" s="87"/>
      <c r="M4" s="231" t="s">
        <v>86</v>
      </c>
      <c r="N4" s="231" t="s">
        <v>48</v>
      </c>
      <c r="O4" s="228" t="s">
        <v>16</v>
      </c>
      <c r="P4" s="229"/>
      <c r="Q4" s="229"/>
      <c r="R4" s="229"/>
      <c r="S4" s="229"/>
      <c r="T4" s="229"/>
      <c r="U4" s="229"/>
      <c r="V4" s="229"/>
      <c r="W4" s="230"/>
    </row>
    <row r="5" spans="1:23" s="31" customFormat="1" ht="29.25" customHeight="1">
      <c r="A5" s="232"/>
      <c r="B5" s="232"/>
      <c r="C5" s="34">
        <v>2015</v>
      </c>
      <c r="D5" s="34">
        <v>2016</v>
      </c>
      <c r="E5" s="34">
        <v>2017</v>
      </c>
      <c r="F5" s="83">
        <v>2018</v>
      </c>
      <c r="G5" s="12">
        <v>2019</v>
      </c>
      <c r="H5" s="3" t="s">
        <v>592</v>
      </c>
      <c r="I5" s="3" t="s">
        <v>593</v>
      </c>
      <c r="J5" s="166" t="s">
        <v>594</v>
      </c>
      <c r="K5" s="3" t="s">
        <v>595</v>
      </c>
      <c r="L5" s="88"/>
      <c r="M5" s="232"/>
      <c r="N5" s="232"/>
      <c r="O5" s="34">
        <v>2015</v>
      </c>
      <c r="P5" s="34">
        <v>2016</v>
      </c>
      <c r="Q5" s="34">
        <v>2017</v>
      </c>
      <c r="R5" s="34">
        <v>2018</v>
      </c>
      <c r="S5" s="12">
        <v>2019</v>
      </c>
      <c r="T5" s="3" t="s">
        <v>592</v>
      </c>
      <c r="U5" s="3" t="s">
        <v>593</v>
      </c>
      <c r="V5" s="166" t="s">
        <v>594</v>
      </c>
      <c r="W5" s="3" t="s">
        <v>595</v>
      </c>
    </row>
    <row r="6" spans="1:23" ht="15" customHeight="1">
      <c r="A6" s="35">
        <v>1</v>
      </c>
      <c r="B6" s="36" t="s">
        <v>51</v>
      </c>
      <c r="C6" s="94">
        <v>404190788.99999988</v>
      </c>
      <c r="D6" s="94">
        <v>363708329.99999952</v>
      </c>
      <c r="E6" s="94">
        <v>397497131.99999928</v>
      </c>
      <c r="F6" s="94">
        <v>479764061</v>
      </c>
      <c r="G6" s="144">
        <v>491037599.00000024</v>
      </c>
      <c r="H6" s="145">
        <f>IFERROR(G6/C6*100-100,"")</f>
        <v>21.486588107281278</v>
      </c>
      <c r="I6" s="145">
        <f>IFERROR(G6/D6*100-100,"")</f>
        <v>35.008620506437353</v>
      </c>
      <c r="J6" s="145">
        <f>IFERROR(G6/E6*100-100,"")</f>
        <v>23.532362744192341</v>
      </c>
      <c r="K6" s="203">
        <f>IFERROR(G6/F6*100-100,"")</f>
        <v>2.3498087740257461</v>
      </c>
      <c r="L6" s="86"/>
      <c r="M6" s="84">
        <v>1</v>
      </c>
      <c r="N6" s="40" t="s">
        <v>51</v>
      </c>
      <c r="O6" s="37">
        <v>451104194</v>
      </c>
      <c r="P6" s="38">
        <v>518012549</v>
      </c>
      <c r="Q6" s="38">
        <v>587813981.99999893</v>
      </c>
      <c r="R6" s="45">
        <v>680799927.99999964</v>
      </c>
      <c r="S6" s="144">
        <v>750249125</v>
      </c>
      <c r="T6" s="145">
        <f>IFERROR(S6/O6*100-100,"")</f>
        <v>66.313932563437874</v>
      </c>
      <c r="U6" s="145">
        <f>IFERROR(S6/P6*100-100,"")</f>
        <v>44.832229730403697</v>
      </c>
      <c r="V6" s="145">
        <f>IFERROR(S6/Q6*100-100,"")</f>
        <v>27.633766459131522</v>
      </c>
      <c r="W6" s="203">
        <f>IFERROR(S6/R6*100-100,"")</f>
        <v>10.201116971916079</v>
      </c>
    </row>
    <row r="7" spans="1:23" ht="15" customHeight="1">
      <c r="A7" s="42">
        <v>2</v>
      </c>
      <c r="B7" s="43" t="s">
        <v>57</v>
      </c>
      <c r="C7" s="94">
        <v>115547412.00000012</v>
      </c>
      <c r="D7" s="94">
        <v>160648967.99999982</v>
      </c>
      <c r="E7" s="94">
        <v>137876073.99999997</v>
      </c>
      <c r="F7" s="94">
        <v>158378280.00000009</v>
      </c>
      <c r="G7" s="144">
        <v>204448263.00000018</v>
      </c>
      <c r="H7" s="145">
        <f>IFERROR(G7/C7*100-100,"")</f>
        <v>76.938850867555544</v>
      </c>
      <c r="I7" s="145">
        <f>IFERROR(G7/D7*100-100,"")</f>
        <v>27.263975327871634</v>
      </c>
      <c r="J7" s="145">
        <f>IFERROR(G7/E7*100-100,"")</f>
        <v>48.284076467103517</v>
      </c>
      <c r="K7" s="146">
        <f>IFERROR(G7/F7*100-100,"")</f>
        <v>29.088573887783156</v>
      </c>
      <c r="L7" s="86"/>
      <c r="M7" s="85">
        <v>2</v>
      </c>
      <c r="N7" s="48" t="s">
        <v>57</v>
      </c>
      <c r="O7" s="44">
        <v>104512117</v>
      </c>
      <c r="P7" s="45">
        <v>92929148</v>
      </c>
      <c r="Q7" s="45">
        <v>94077893.999999896</v>
      </c>
      <c r="R7" s="45">
        <v>118803854.00000007</v>
      </c>
      <c r="S7" s="144">
        <v>122940901.00000004</v>
      </c>
      <c r="T7" s="145">
        <f>IFERROR(S7/O7*100-100,"")</f>
        <v>17.633155397665561</v>
      </c>
      <c r="U7" s="145">
        <f>IFERROR(S7/P7*100-100,"")</f>
        <v>32.295306312288631</v>
      </c>
      <c r="V7" s="145">
        <f>IFERROR(S7/Q7*100-100,"")</f>
        <v>30.679903400048659</v>
      </c>
      <c r="W7" s="146">
        <f>IFERROR(S7/R7*100-100,"")</f>
        <v>3.4822498266764654</v>
      </c>
    </row>
    <row r="8" spans="1:23" ht="15" customHeight="1">
      <c r="A8" s="42">
        <v>3</v>
      </c>
      <c r="B8" s="43" t="s">
        <v>49</v>
      </c>
      <c r="C8" s="94">
        <v>539604310.00000024</v>
      </c>
      <c r="D8" s="94">
        <v>492785479.00000066</v>
      </c>
      <c r="E8" s="94">
        <v>570611784.99999893</v>
      </c>
      <c r="F8" s="94">
        <v>553133423.00000191</v>
      </c>
      <c r="G8" s="79">
        <v>555004560</v>
      </c>
      <c r="H8" s="145">
        <f t="shared" ref="H8:H35" si="0">IFERROR(G8/C8*100-100,"")</f>
        <v>2.8539894353326645</v>
      </c>
      <c r="I8" s="145">
        <f t="shared" ref="I8:I35" si="1">IFERROR(G8/D8*100-100,"")</f>
        <v>12.62599724453311</v>
      </c>
      <c r="J8" s="145">
        <f t="shared" ref="J8:J35" si="2">IFERROR(G8/E8*100-100,"")</f>
        <v>-2.7351739677088744</v>
      </c>
      <c r="K8" s="146">
        <f t="shared" ref="K8:K35" si="3">IFERROR(G8/F8*100-100,"")</f>
        <v>0.33827950403895102</v>
      </c>
      <c r="L8" s="86"/>
      <c r="M8" s="85">
        <v>3</v>
      </c>
      <c r="N8" s="48" t="s">
        <v>49</v>
      </c>
      <c r="O8" s="44">
        <v>576387516</v>
      </c>
      <c r="P8" s="45">
        <v>602367164</v>
      </c>
      <c r="Q8" s="45">
        <v>591333004</v>
      </c>
      <c r="R8" s="45">
        <v>609068646.00000036</v>
      </c>
      <c r="S8" s="44">
        <v>583936506.00000024</v>
      </c>
      <c r="T8" s="145">
        <f t="shared" ref="T8:T35" si="4">IFERROR(S8/O8*100-100,"")</f>
        <v>1.3097074087219198</v>
      </c>
      <c r="U8" s="145">
        <f t="shared" ref="U8:U35" si="5">IFERROR(S8/P8*100-100,"")</f>
        <v>-3.0597049609430229</v>
      </c>
      <c r="V8" s="145">
        <f t="shared" ref="V8:V35" si="6">IFERROR(S8/Q8*100-100,"")</f>
        <v>-1.2508177202975332</v>
      </c>
      <c r="W8" s="146">
        <f t="shared" ref="W8:W35" si="7">IFERROR(S8/R8*100-100,"")</f>
        <v>-4.1263230614567021</v>
      </c>
    </row>
    <row r="9" spans="1:23" ht="15" customHeight="1">
      <c r="A9" s="42">
        <v>4</v>
      </c>
      <c r="B9" s="43" t="s">
        <v>54</v>
      </c>
      <c r="C9" s="94">
        <v>108325265.99999963</v>
      </c>
      <c r="D9" s="94">
        <v>114041149.00000024</v>
      </c>
      <c r="E9" s="94">
        <v>147055349.00000045</v>
      </c>
      <c r="F9" s="94">
        <v>119952095.00000036</v>
      </c>
      <c r="G9" s="79">
        <v>125419384</v>
      </c>
      <c r="H9" s="145">
        <f t="shared" si="0"/>
        <v>15.780360973219715</v>
      </c>
      <c r="I9" s="145">
        <f t="shared" si="1"/>
        <v>9.977306524682362</v>
      </c>
      <c r="J9" s="145">
        <f t="shared" si="2"/>
        <v>-14.712803816473468</v>
      </c>
      <c r="K9" s="146">
        <f t="shared" si="3"/>
        <v>4.5578937158201569</v>
      </c>
      <c r="L9" s="86"/>
      <c r="M9" s="85">
        <v>4</v>
      </c>
      <c r="N9" s="48" t="s">
        <v>54</v>
      </c>
      <c r="O9" s="44">
        <v>213515624</v>
      </c>
      <c r="P9" s="45">
        <v>217563921</v>
      </c>
      <c r="Q9" s="45">
        <v>216579919.99999985</v>
      </c>
      <c r="R9" s="45">
        <v>235181838.99999964</v>
      </c>
      <c r="S9" s="44">
        <v>232121143.99999988</v>
      </c>
      <c r="T9" s="145">
        <f t="shared" si="4"/>
        <v>8.7138915885611681</v>
      </c>
      <c r="U9" s="145">
        <f t="shared" si="5"/>
        <v>6.6910096734282831</v>
      </c>
      <c r="V9" s="145">
        <f t="shared" si="6"/>
        <v>7.1757455631159246</v>
      </c>
      <c r="W9" s="146">
        <f t="shared" si="7"/>
        <v>-1.3014163904040998</v>
      </c>
    </row>
    <row r="10" spans="1:23" ht="15" customHeight="1">
      <c r="A10" s="42">
        <v>5</v>
      </c>
      <c r="B10" s="43" t="s">
        <v>82</v>
      </c>
      <c r="C10" s="94">
        <v>31579187.000000011</v>
      </c>
      <c r="D10" s="94">
        <v>31221116.000000019</v>
      </c>
      <c r="E10" s="94">
        <v>35322761.99999997</v>
      </c>
      <c r="F10" s="94">
        <v>36930633.999999955</v>
      </c>
      <c r="G10" s="79">
        <v>38853854</v>
      </c>
      <c r="H10" s="145">
        <f t="shared" si="0"/>
        <v>23.036270693099169</v>
      </c>
      <c r="I10" s="145">
        <f t="shared" si="1"/>
        <v>24.447357999630697</v>
      </c>
      <c r="J10" s="145">
        <f t="shared" si="2"/>
        <v>9.996647487532357</v>
      </c>
      <c r="K10" s="146">
        <f t="shared" si="3"/>
        <v>5.2076549782493515</v>
      </c>
      <c r="L10" s="86"/>
      <c r="M10" s="85">
        <v>5</v>
      </c>
      <c r="N10" s="48" t="s">
        <v>82</v>
      </c>
      <c r="O10" s="44">
        <v>10622813</v>
      </c>
      <c r="P10" s="45">
        <v>89122819</v>
      </c>
      <c r="Q10" s="45">
        <v>91528841.000000015</v>
      </c>
      <c r="R10" s="45">
        <v>14137378.000000002</v>
      </c>
      <c r="S10" s="44">
        <v>13602167</v>
      </c>
      <c r="T10" s="145">
        <f t="shared" si="4"/>
        <v>28.046751834942398</v>
      </c>
      <c r="U10" s="145">
        <f t="shared" si="5"/>
        <v>-84.737728055931441</v>
      </c>
      <c r="V10" s="145">
        <f t="shared" si="6"/>
        <v>-85.138927958237772</v>
      </c>
      <c r="W10" s="146">
        <f t="shared" si="7"/>
        <v>-3.7857868693897956</v>
      </c>
    </row>
    <row r="11" spans="1:23" ht="15" customHeight="1">
      <c r="A11" s="42">
        <v>6</v>
      </c>
      <c r="B11" s="43" t="s">
        <v>84</v>
      </c>
      <c r="C11" s="94">
        <v>55585932.999999925</v>
      </c>
      <c r="D11" s="94">
        <v>55584510.999999963</v>
      </c>
      <c r="E11" s="94">
        <v>64982973.000000022</v>
      </c>
      <c r="F11" s="94">
        <v>62621568.000000075</v>
      </c>
      <c r="G11" s="79">
        <v>66095592</v>
      </c>
      <c r="H11" s="145">
        <f t="shared" si="0"/>
        <v>18.907047939629052</v>
      </c>
      <c r="I11" s="145">
        <f t="shared" si="1"/>
        <v>18.910089898964927</v>
      </c>
      <c r="J11" s="145">
        <f t="shared" si="2"/>
        <v>1.7121700479908526</v>
      </c>
      <c r="K11" s="146">
        <f t="shared" si="3"/>
        <v>5.5476477369584813</v>
      </c>
      <c r="L11" s="86"/>
      <c r="M11" s="85">
        <v>6</v>
      </c>
      <c r="N11" s="48" t="s">
        <v>84</v>
      </c>
      <c r="O11" s="44">
        <v>43119769</v>
      </c>
      <c r="P11" s="45">
        <v>44789826</v>
      </c>
      <c r="Q11" s="45">
        <v>48709789.999999985</v>
      </c>
      <c r="R11" s="45">
        <v>49448441.99999997</v>
      </c>
      <c r="S11" s="44">
        <v>48649011.000000007</v>
      </c>
      <c r="T11" s="145">
        <f t="shared" si="4"/>
        <v>12.822986134271758</v>
      </c>
      <c r="U11" s="145">
        <f t="shared" si="5"/>
        <v>8.6162089578110965</v>
      </c>
      <c r="V11" s="145">
        <f t="shared" si="6"/>
        <v>-0.12477779107643983</v>
      </c>
      <c r="W11" s="146">
        <f t="shared" si="7"/>
        <v>-1.6166960326069812</v>
      </c>
    </row>
    <row r="12" spans="1:23" ht="15" customHeight="1">
      <c r="A12" s="42">
        <v>7</v>
      </c>
      <c r="B12" s="43" t="s">
        <v>77</v>
      </c>
      <c r="C12" s="94">
        <v>201384105.00000006</v>
      </c>
      <c r="D12" s="94">
        <v>238145651.99999991</v>
      </c>
      <c r="E12" s="94">
        <v>177256169.99999994</v>
      </c>
      <c r="F12" s="94">
        <v>150120530.00000003</v>
      </c>
      <c r="G12" s="79">
        <v>269588609</v>
      </c>
      <c r="H12" s="145">
        <f t="shared" si="0"/>
        <v>33.867868568872353</v>
      </c>
      <c r="I12" s="145">
        <f t="shared" si="1"/>
        <v>13.203246305752444</v>
      </c>
      <c r="J12" s="145">
        <f t="shared" si="2"/>
        <v>52.089830779938495</v>
      </c>
      <c r="K12" s="146">
        <f t="shared" si="3"/>
        <v>79.581439660518072</v>
      </c>
      <c r="L12" s="86"/>
      <c r="M12" s="85">
        <v>7</v>
      </c>
      <c r="N12" s="48" t="s">
        <v>77</v>
      </c>
      <c r="O12" s="44">
        <v>23431007</v>
      </c>
      <c r="P12" s="45">
        <v>28841140</v>
      </c>
      <c r="Q12" s="45">
        <v>32652468.999999925</v>
      </c>
      <c r="R12" s="45">
        <v>34744424.999999948</v>
      </c>
      <c r="S12" s="44">
        <v>32764118.999999978</v>
      </c>
      <c r="T12" s="145">
        <f t="shared" si="4"/>
        <v>39.832312798165162</v>
      </c>
      <c r="U12" s="145">
        <f t="shared" si="5"/>
        <v>13.602024746594552</v>
      </c>
      <c r="V12" s="145">
        <f t="shared" si="6"/>
        <v>0.34193432662030432</v>
      </c>
      <c r="W12" s="146">
        <f t="shared" si="7"/>
        <v>-5.6996367043057177</v>
      </c>
    </row>
    <row r="13" spans="1:23" ht="15" customHeight="1">
      <c r="A13" s="42">
        <v>8</v>
      </c>
      <c r="B13" s="43" t="s">
        <v>73</v>
      </c>
      <c r="C13" s="94">
        <v>19790164</v>
      </c>
      <c r="D13" s="94">
        <v>21523371.999999996</v>
      </c>
      <c r="E13" s="94">
        <v>27925954.000000041</v>
      </c>
      <c r="F13" s="94">
        <v>28390593.999999989</v>
      </c>
      <c r="G13" s="79">
        <v>32171588.999999989</v>
      </c>
      <c r="H13" s="145">
        <f t="shared" si="0"/>
        <v>62.563529033918002</v>
      </c>
      <c r="I13" s="145">
        <f t="shared" si="1"/>
        <v>49.472810301285477</v>
      </c>
      <c r="J13" s="145">
        <f t="shared" si="2"/>
        <v>15.203186970801212</v>
      </c>
      <c r="K13" s="146">
        <f t="shared" si="3"/>
        <v>13.317773485119758</v>
      </c>
      <c r="L13" s="86"/>
      <c r="M13" s="85">
        <v>8</v>
      </c>
      <c r="N13" s="48" t="s">
        <v>73</v>
      </c>
      <c r="O13" s="44">
        <v>21247641</v>
      </c>
      <c r="P13" s="45">
        <v>30731846</v>
      </c>
      <c r="Q13" s="45">
        <v>34490735.999999985</v>
      </c>
      <c r="R13" s="45">
        <v>32560382.999999959</v>
      </c>
      <c r="S13" s="44">
        <v>35515174.999999985</v>
      </c>
      <c r="T13" s="145">
        <f t="shared" si="4"/>
        <v>67.148790776350125</v>
      </c>
      <c r="U13" s="145">
        <f t="shared" si="5"/>
        <v>15.564730475351169</v>
      </c>
      <c r="V13" s="145">
        <f t="shared" si="6"/>
        <v>2.9701859652980573</v>
      </c>
      <c r="W13" s="146">
        <f t="shared" si="7"/>
        <v>9.0748072588704929</v>
      </c>
    </row>
    <row r="14" spans="1:23" ht="15" customHeight="1">
      <c r="A14" s="42">
        <v>9</v>
      </c>
      <c r="B14" s="43" t="s">
        <v>53</v>
      </c>
      <c r="C14" s="94">
        <v>271323927.99999994</v>
      </c>
      <c r="D14" s="94">
        <v>258342619.00000051</v>
      </c>
      <c r="E14" s="94">
        <v>303572859.0000006</v>
      </c>
      <c r="F14" s="94">
        <v>396523670.00000101</v>
      </c>
      <c r="G14" s="79">
        <v>369737890.99999982</v>
      </c>
      <c r="H14" s="145">
        <f t="shared" si="0"/>
        <v>36.271759636326635</v>
      </c>
      <c r="I14" s="145">
        <f t="shared" si="1"/>
        <v>43.119200552812828</v>
      </c>
      <c r="J14" s="145">
        <f t="shared" si="2"/>
        <v>21.795437252840543</v>
      </c>
      <c r="K14" s="146">
        <f t="shared" si="3"/>
        <v>-6.7551525990872392</v>
      </c>
      <c r="L14" s="86"/>
      <c r="M14" s="85">
        <v>9</v>
      </c>
      <c r="N14" s="48" t="s">
        <v>53</v>
      </c>
      <c r="O14" s="44">
        <v>147405241</v>
      </c>
      <c r="P14" s="45">
        <v>163443255</v>
      </c>
      <c r="Q14" s="45">
        <v>182180898.99999994</v>
      </c>
      <c r="R14" s="45">
        <v>217204289.00000036</v>
      </c>
      <c r="S14" s="44">
        <v>214282133.00000021</v>
      </c>
      <c r="T14" s="145">
        <f t="shared" si="4"/>
        <v>45.369412611319717</v>
      </c>
      <c r="U14" s="145">
        <f t="shared" si="5"/>
        <v>31.10491038617667</v>
      </c>
      <c r="V14" s="145">
        <f t="shared" si="6"/>
        <v>17.620526727118772</v>
      </c>
      <c r="W14" s="146">
        <f t="shared" si="7"/>
        <v>-1.345349124298437</v>
      </c>
    </row>
    <row r="15" spans="1:23" ht="15" customHeight="1">
      <c r="A15" s="42">
        <v>10</v>
      </c>
      <c r="B15" s="43" t="s">
        <v>59</v>
      </c>
      <c r="C15" s="94">
        <v>108637773.99999997</v>
      </c>
      <c r="D15" s="94">
        <v>111041859.00000003</v>
      </c>
      <c r="E15" s="94">
        <v>102493088.99999984</v>
      </c>
      <c r="F15" s="94">
        <v>114237962.99999988</v>
      </c>
      <c r="G15" s="79">
        <v>134777983.99999994</v>
      </c>
      <c r="H15" s="145">
        <f t="shared" si="0"/>
        <v>24.061805611002285</v>
      </c>
      <c r="I15" s="145">
        <f t="shared" si="1"/>
        <v>21.375835395551064</v>
      </c>
      <c r="J15" s="145">
        <f t="shared" si="2"/>
        <v>31.499582376720213</v>
      </c>
      <c r="K15" s="146">
        <f t="shared" si="3"/>
        <v>17.980030858918667</v>
      </c>
      <c r="L15" s="86"/>
      <c r="M15" s="85">
        <v>10</v>
      </c>
      <c r="N15" s="48" t="s">
        <v>59</v>
      </c>
      <c r="O15" s="44">
        <v>124964546</v>
      </c>
      <c r="P15" s="45">
        <v>136400469</v>
      </c>
      <c r="Q15" s="45">
        <v>121424450.0000003</v>
      </c>
      <c r="R15" s="45">
        <v>98390024.999999911</v>
      </c>
      <c r="S15" s="44">
        <v>87955433.999999955</v>
      </c>
      <c r="T15" s="145">
        <f t="shared" si="4"/>
        <v>-29.615689557260538</v>
      </c>
      <c r="U15" s="145">
        <f t="shared" si="5"/>
        <v>-35.516765708481586</v>
      </c>
      <c r="V15" s="145">
        <f t="shared" si="6"/>
        <v>-27.563654601688754</v>
      </c>
      <c r="W15" s="146">
        <f t="shared" si="7"/>
        <v>-10.605334229765646</v>
      </c>
    </row>
    <row r="16" spans="1:23" ht="15" customHeight="1">
      <c r="A16" s="42">
        <v>11</v>
      </c>
      <c r="B16" s="43" t="s">
        <v>134</v>
      </c>
      <c r="C16" s="94">
        <v>10255368</v>
      </c>
      <c r="D16" s="94">
        <v>6777793.0000000019</v>
      </c>
      <c r="E16" s="94">
        <v>11511285.999999996</v>
      </c>
      <c r="F16" s="94">
        <v>6054703.0000000009</v>
      </c>
      <c r="G16" s="79">
        <v>10010722.000000004</v>
      </c>
      <c r="H16" s="145">
        <f t="shared" si="0"/>
        <v>-2.3855409186681129</v>
      </c>
      <c r="I16" s="145">
        <f t="shared" si="1"/>
        <v>47.698845332101484</v>
      </c>
      <c r="J16" s="145">
        <f t="shared" si="2"/>
        <v>-13.035589594420586</v>
      </c>
      <c r="K16" s="146">
        <f t="shared" si="3"/>
        <v>65.337952992904889</v>
      </c>
      <c r="L16" s="86"/>
      <c r="M16" s="85">
        <v>11</v>
      </c>
      <c r="N16" s="48" t="s">
        <v>134</v>
      </c>
      <c r="O16" s="44">
        <v>6399763</v>
      </c>
      <c r="P16" s="45">
        <v>5782231</v>
      </c>
      <c r="Q16" s="45">
        <v>8281825.9999999963</v>
      </c>
      <c r="R16" s="45">
        <v>9824383</v>
      </c>
      <c r="S16" s="44">
        <v>10143774</v>
      </c>
      <c r="T16" s="145">
        <f t="shared" si="4"/>
        <v>58.502338289714771</v>
      </c>
      <c r="U16" s="145">
        <f t="shared" si="5"/>
        <v>75.430106476202695</v>
      </c>
      <c r="V16" s="145">
        <f t="shared" si="6"/>
        <v>22.482336624797526</v>
      </c>
      <c r="W16" s="146">
        <f t="shared" si="7"/>
        <v>3.2510031418766943</v>
      </c>
    </row>
    <row r="17" spans="1:23" ht="15" customHeight="1">
      <c r="A17" s="42">
        <v>12</v>
      </c>
      <c r="B17" s="43" t="s">
        <v>67</v>
      </c>
      <c r="C17" s="94">
        <v>57905529.000000089</v>
      </c>
      <c r="D17" s="94">
        <v>69279437</v>
      </c>
      <c r="E17" s="94">
        <v>61363711.000000037</v>
      </c>
      <c r="F17" s="94">
        <v>68697087.000000015</v>
      </c>
      <c r="G17" s="79">
        <v>62072047.000000022</v>
      </c>
      <c r="H17" s="145">
        <f t="shared" si="0"/>
        <v>7.1953716198671174</v>
      </c>
      <c r="I17" s="145">
        <f t="shared" si="1"/>
        <v>-10.403361101216774</v>
      </c>
      <c r="J17" s="145">
        <f t="shared" si="2"/>
        <v>1.1543239293333869</v>
      </c>
      <c r="K17" s="146">
        <f t="shared" si="3"/>
        <v>-9.6438441414553608</v>
      </c>
      <c r="L17" s="86"/>
      <c r="M17" s="85">
        <v>12</v>
      </c>
      <c r="N17" s="48" t="s">
        <v>67</v>
      </c>
      <c r="O17" s="44">
        <v>47183591</v>
      </c>
      <c r="P17" s="45">
        <v>51323693</v>
      </c>
      <c r="Q17" s="45">
        <v>53809629.99999994</v>
      </c>
      <c r="R17" s="45">
        <v>57961930.000000015</v>
      </c>
      <c r="S17" s="44">
        <v>57310129.99999997</v>
      </c>
      <c r="T17" s="145">
        <f t="shared" si="4"/>
        <v>21.461993005152948</v>
      </c>
      <c r="U17" s="145">
        <f t="shared" si="5"/>
        <v>11.664080758958576</v>
      </c>
      <c r="V17" s="145">
        <f t="shared" si="6"/>
        <v>6.5053411443268345</v>
      </c>
      <c r="W17" s="146">
        <f t="shared" si="7"/>
        <v>-1.1245312224766195</v>
      </c>
    </row>
    <row r="18" spans="1:23" ht="15" customHeight="1">
      <c r="A18" s="42">
        <v>13</v>
      </c>
      <c r="B18" s="43" t="s">
        <v>135</v>
      </c>
      <c r="C18" s="94">
        <v>31358770.999999993</v>
      </c>
      <c r="D18" s="94">
        <v>24085643.000000011</v>
      </c>
      <c r="E18" s="94">
        <v>45109889.999999993</v>
      </c>
      <c r="F18" s="94">
        <v>63868086.999999963</v>
      </c>
      <c r="G18" s="79">
        <v>34889107</v>
      </c>
      <c r="H18" s="145">
        <f t="shared" si="0"/>
        <v>11.257890176882285</v>
      </c>
      <c r="I18" s="145">
        <f t="shared" si="1"/>
        <v>44.854372374447223</v>
      </c>
      <c r="J18" s="145">
        <f t="shared" si="2"/>
        <v>-22.65752144374548</v>
      </c>
      <c r="K18" s="146">
        <f t="shared" si="3"/>
        <v>-45.373176747880329</v>
      </c>
      <c r="L18" s="86"/>
      <c r="M18" s="85">
        <v>13</v>
      </c>
      <c r="N18" s="48" t="s">
        <v>135</v>
      </c>
      <c r="O18" s="44">
        <v>9629449</v>
      </c>
      <c r="P18" s="45">
        <v>15435764</v>
      </c>
      <c r="Q18" s="45">
        <v>15945404.000000009</v>
      </c>
      <c r="R18" s="45">
        <v>20469627.000000022</v>
      </c>
      <c r="S18" s="44">
        <v>18364832</v>
      </c>
      <c r="T18" s="145">
        <f t="shared" si="4"/>
        <v>90.71529430188582</v>
      </c>
      <c r="U18" s="145">
        <f t="shared" si="5"/>
        <v>18.975853738111056</v>
      </c>
      <c r="V18" s="145">
        <f t="shared" si="6"/>
        <v>15.173199750849761</v>
      </c>
      <c r="W18" s="146">
        <f t="shared" si="7"/>
        <v>-10.282527375804264</v>
      </c>
    </row>
    <row r="19" spans="1:23" ht="15" customHeight="1">
      <c r="A19" s="42">
        <v>14</v>
      </c>
      <c r="B19" s="43" t="s">
        <v>55</v>
      </c>
      <c r="C19" s="94">
        <v>144040778.00000036</v>
      </c>
      <c r="D19" s="94">
        <v>136683066.00000036</v>
      </c>
      <c r="E19" s="94">
        <v>175988732.00000012</v>
      </c>
      <c r="F19" s="94">
        <v>218285710.00000006</v>
      </c>
      <c r="G19" s="79">
        <v>152053657</v>
      </c>
      <c r="H19" s="145">
        <f t="shared" si="0"/>
        <v>5.5629239936482549</v>
      </c>
      <c r="I19" s="145">
        <f t="shared" si="1"/>
        <v>11.245424506353714</v>
      </c>
      <c r="J19" s="145">
        <f t="shared" si="2"/>
        <v>-13.600345163007418</v>
      </c>
      <c r="K19" s="146">
        <f t="shared" si="3"/>
        <v>-30.341909692576792</v>
      </c>
      <c r="L19" s="86"/>
      <c r="M19" s="85">
        <v>14</v>
      </c>
      <c r="N19" s="48" t="s">
        <v>55</v>
      </c>
      <c r="O19" s="44">
        <v>247655571</v>
      </c>
      <c r="P19" s="45">
        <v>259978821</v>
      </c>
      <c r="Q19" s="45">
        <v>320817723.99999952</v>
      </c>
      <c r="R19" s="45">
        <v>328249296.99999994</v>
      </c>
      <c r="S19" s="44">
        <v>294091528.99999976</v>
      </c>
      <c r="T19" s="145">
        <f t="shared" si="4"/>
        <v>18.750217413845192</v>
      </c>
      <c r="U19" s="145">
        <f t="shared" si="5"/>
        <v>13.121341141861606</v>
      </c>
      <c r="V19" s="145">
        <f t="shared" si="6"/>
        <v>-8.3306479039791981</v>
      </c>
      <c r="W19" s="146">
        <f t="shared" si="7"/>
        <v>-10.40604452535969</v>
      </c>
    </row>
    <row r="20" spans="1:23" ht="15" customHeight="1">
      <c r="A20" s="42">
        <v>15</v>
      </c>
      <c r="B20" s="43" t="s">
        <v>136</v>
      </c>
      <c r="C20" s="94">
        <v>1629767.9999999995</v>
      </c>
      <c r="D20" s="94">
        <v>30690747.999999989</v>
      </c>
      <c r="E20" s="94">
        <v>3015679</v>
      </c>
      <c r="F20" s="94">
        <v>3586221.0000000009</v>
      </c>
      <c r="G20" s="79">
        <v>4213646</v>
      </c>
      <c r="H20" s="145">
        <f t="shared" si="0"/>
        <v>158.54268828446754</v>
      </c>
      <c r="I20" s="145">
        <f t="shared" si="1"/>
        <v>-86.270631136132621</v>
      </c>
      <c r="J20" s="145">
        <f t="shared" si="2"/>
        <v>39.724619231688763</v>
      </c>
      <c r="K20" s="146">
        <f t="shared" si="3"/>
        <v>17.495436003525683</v>
      </c>
      <c r="L20" s="86"/>
      <c r="M20" s="85">
        <v>15</v>
      </c>
      <c r="N20" s="48" t="s">
        <v>136</v>
      </c>
      <c r="O20" s="44">
        <v>7068416</v>
      </c>
      <c r="P20" s="45">
        <v>8728838</v>
      </c>
      <c r="Q20" s="45">
        <v>8074635.0000000037</v>
      </c>
      <c r="R20" s="45">
        <v>11324287</v>
      </c>
      <c r="S20" s="44">
        <v>10834871.000000004</v>
      </c>
      <c r="T20" s="145">
        <f t="shared" si="4"/>
        <v>53.285700785013262</v>
      </c>
      <c r="U20" s="145">
        <f t="shared" si="5"/>
        <v>24.127300793072394</v>
      </c>
      <c r="V20" s="145">
        <f t="shared" si="6"/>
        <v>34.184034324771318</v>
      </c>
      <c r="W20" s="146">
        <f t="shared" si="7"/>
        <v>-4.3218261776657272</v>
      </c>
    </row>
    <row r="21" spans="1:23" ht="15" customHeight="1">
      <c r="A21" s="42">
        <v>16</v>
      </c>
      <c r="B21" s="43" t="s">
        <v>137</v>
      </c>
      <c r="C21" s="94">
        <v>367502</v>
      </c>
      <c r="D21" s="94">
        <v>1977378.0000000002</v>
      </c>
      <c r="E21" s="94">
        <v>383267.00000000012</v>
      </c>
      <c r="F21" s="94">
        <v>580984</v>
      </c>
      <c r="G21" s="79">
        <v>429718</v>
      </c>
      <c r="H21" s="145">
        <f t="shared" si="0"/>
        <v>16.929431676562317</v>
      </c>
      <c r="I21" s="145">
        <f t="shared" si="1"/>
        <v>-78.26829265825755</v>
      </c>
      <c r="J21" s="145">
        <f t="shared" si="2"/>
        <v>12.119749417507862</v>
      </c>
      <c r="K21" s="146">
        <f t="shared" si="3"/>
        <v>-26.036173113201059</v>
      </c>
      <c r="L21" s="86"/>
      <c r="M21" s="85">
        <v>16</v>
      </c>
      <c r="N21" s="48" t="s">
        <v>137</v>
      </c>
      <c r="O21" s="44">
        <v>3479982</v>
      </c>
      <c r="P21" s="45">
        <v>4640590</v>
      </c>
      <c r="Q21" s="45">
        <v>4565129.0000000019</v>
      </c>
      <c r="R21" s="45">
        <v>4566600.0000000019</v>
      </c>
      <c r="S21" s="44">
        <v>4490189.9999999991</v>
      </c>
      <c r="T21" s="145">
        <f t="shared" si="4"/>
        <v>29.029115667839619</v>
      </c>
      <c r="U21" s="145">
        <f t="shared" si="5"/>
        <v>-3.2409672046011622</v>
      </c>
      <c r="V21" s="145">
        <f t="shared" si="6"/>
        <v>-1.6415527359687445</v>
      </c>
      <c r="W21" s="146">
        <f t="shared" si="7"/>
        <v>-1.6732361056366472</v>
      </c>
    </row>
    <row r="22" spans="1:23" ht="15" customHeight="1">
      <c r="A22" s="42">
        <v>17</v>
      </c>
      <c r="B22" s="43" t="s">
        <v>138</v>
      </c>
      <c r="C22" s="94">
        <v>395899</v>
      </c>
      <c r="D22" s="94">
        <v>535909</v>
      </c>
      <c r="E22" s="94">
        <v>801532</v>
      </c>
      <c r="F22" s="94">
        <v>1333282.0000000005</v>
      </c>
      <c r="G22" s="79">
        <v>972508</v>
      </c>
      <c r="H22" s="145">
        <f t="shared" si="0"/>
        <v>145.64548028663876</v>
      </c>
      <c r="I22" s="145">
        <f t="shared" si="1"/>
        <v>81.468868781826785</v>
      </c>
      <c r="J22" s="145">
        <f t="shared" si="2"/>
        <v>21.33115084612966</v>
      </c>
      <c r="K22" s="146">
        <f t="shared" si="3"/>
        <v>-27.059091775033366</v>
      </c>
      <c r="L22" s="86"/>
      <c r="M22" s="85">
        <v>17</v>
      </c>
      <c r="N22" s="48" t="s">
        <v>138</v>
      </c>
      <c r="O22" s="44">
        <v>4181041</v>
      </c>
      <c r="P22" s="45">
        <v>6309255</v>
      </c>
      <c r="Q22" s="45">
        <v>9698148.0000000019</v>
      </c>
      <c r="R22" s="45">
        <v>5558429.0000000028</v>
      </c>
      <c r="S22" s="44">
        <v>7621716.9999999981</v>
      </c>
      <c r="T22" s="145">
        <f t="shared" si="4"/>
        <v>82.292328632988728</v>
      </c>
      <c r="U22" s="145">
        <f t="shared" si="5"/>
        <v>20.802170779275826</v>
      </c>
      <c r="V22" s="145">
        <f t="shared" si="6"/>
        <v>-21.410593032814134</v>
      </c>
      <c r="W22" s="146">
        <f t="shared" si="7"/>
        <v>37.119984801460873</v>
      </c>
    </row>
    <row r="23" spans="1:23" ht="15" customHeight="1">
      <c r="A23" s="42">
        <v>18</v>
      </c>
      <c r="B23" s="43" t="s">
        <v>139</v>
      </c>
      <c r="C23" s="94">
        <v>18149756.000000004</v>
      </c>
      <c r="D23" s="94">
        <v>18700060.000000004</v>
      </c>
      <c r="E23" s="94">
        <v>22916873.000000004</v>
      </c>
      <c r="F23" s="94">
        <v>16872882.000000011</v>
      </c>
      <c r="G23" s="79">
        <v>11835552</v>
      </c>
      <c r="H23" s="145">
        <f t="shared" si="0"/>
        <v>-34.789470447977394</v>
      </c>
      <c r="I23" s="145">
        <f t="shared" si="1"/>
        <v>-36.708481149258354</v>
      </c>
      <c r="J23" s="145">
        <f t="shared" si="2"/>
        <v>-48.354419907113865</v>
      </c>
      <c r="K23" s="146">
        <f t="shared" si="3"/>
        <v>-29.854591527398867</v>
      </c>
      <c r="L23" s="86"/>
      <c r="M23" s="85">
        <v>18</v>
      </c>
      <c r="N23" s="48" t="s">
        <v>139</v>
      </c>
      <c r="O23" s="44">
        <v>7807612</v>
      </c>
      <c r="P23" s="45">
        <v>7840622</v>
      </c>
      <c r="Q23" s="45">
        <v>10398553.999999998</v>
      </c>
      <c r="R23" s="45">
        <v>8790478.0000000093</v>
      </c>
      <c r="S23" s="44">
        <v>11022431.999999996</v>
      </c>
      <c r="T23" s="145">
        <f t="shared" si="4"/>
        <v>41.175458001755175</v>
      </c>
      <c r="U23" s="145">
        <f t="shared" si="5"/>
        <v>40.581091653187656</v>
      </c>
      <c r="V23" s="145">
        <f t="shared" si="6"/>
        <v>5.9996611067269328</v>
      </c>
      <c r="W23" s="146">
        <f t="shared" si="7"/>
        <v>25.390587406054422</v>
      </c>
    </row>
    <row r="24" spans="1:23" ht="15" customHeight="1">
      <c r="A24" s="42">
        <v>19</v>
      </c>
      <c r="B24" s="43" t="s">
        <v>61</v>
      </c>
      <c r="C24" s="94">
        <v>76165799.000000075</v>
      </c>
      <c r="D24" s="94">
        <v>94823777.999999985</v>
      </c>
      <c r="E24" s="94">
        <v>90575852.999999896</v>
      </c>
      <c r="F24" s="94">
        <v>101504799.99999994</v>
      </c>
      <c r="G24" s="79">
        <v>93594767.000000015</v>
      </c>
      <c r="H24" s="145">
        <f t="shared" si="0"/>
        <v>22.882932009943119</v>
      </c>
      <c r="I24" s="145">
        <f t="shared" si="1"/>
        <v>-1.2961000140702765</v>
      </c>
      <c r="J24" s="145">
        <f t="shared" si="2"/>
        <v>3.3330229857179745</v>
      </c>
      <c r="K24" s="146">
        <f t="shared" si="3"/>
        <v>-7.7927674356285905</v>
      </c>
      <c r="L24" s="86"/>
      <c r="M24" s="85">
        <v>19</v>
      </c>
      <c r="N24" s="48" t="s">
        <v>61</v>
      </c>
      <c r="O24" s="44">
        <v>79895497</v>
      </c>
      <c r="P24" s="45">
        <v>100418505</v>
      </c>
      <c r="Q24" s="45">
        <v>111864283.0000001</v>
      </c>
      <c r="R24" s="45">
        <v>119270592.99999994</v>
      </c>
      <c r="S24" s="44">
        <v>114391516.99999999</v>
      </c>
      <c r="T24" s="145">
        <f t="shared" si="4"/>
        <v>43.176425825350293</v>
      </c>
      <c r="U24" s="145">
        <f t="shared" si="5"/>
        <v>13.914777958504757</v>
      </c>
      <c r="V24" s="145">
        <f t="shared" si="6"/>
        <v>2.2591965301381123</v>
      </c>
      <c r="W24" s="146">
        <f t="shared" si="7"/>
        <v>-4.0907619198304417</v>
      </c>
    </row>
    <row r="25" spans="1:23" ht="15" customHeight="1">
      <c r="A25" s="42">
        <v>20</v>
      </c>
      <c r="B25" s="43" t="s">
        <v>140</v>
      </c>
      <c r="C25" s="94">
        <v>18760892.000000004</v>
      </c>
      <c r="D25" s="94">
        <v>24126884.999999996</v>
      </c>
      <c r="E25" s="94">
        <v>18974378.000000007</v>
      </c>
      <c r="F25" s="94">
        <v>23613080.000000015</v>
      </c>
      <c r="G25" s="79">
        <v>21544755.999999996</v>
      </c>
      <c r="H25" s="145">
        <f t="shared" si="0"/>
        <v>14.838654793172907</v>
      </c>
      <c r="I25" s="145">
        <f t="shared" si="1"/>
        <v>-10.702289168286754</v>
      </c>
      <c r="J25" s="145">
        <f t="shared" si="2"/>
        <v>13.546573173571147</v>
      </c>
      <c r="K25" s="146">
        <f t="shared" si="3"/>
        <v>-8.7592300538515815</v>
      </c>
      <c r="L25" s="86"/>
      <c r="M25" s="85">
        <v>20</v>
      </c>
      <c r="N25" s="48" t="s">
        <v>140</v>
      </c>
      <c r="O25" s="44">
        <v>40762540</v>
      </c>
      <c r="P25" s="45">
        <v>40722954</v>
      </c>
      <c r="Q25" s="45">
        <v>45448651</v>
      </c>
      <c r="R25" s="45">
        <v>48669838.999999993</v>
      </c>
      <c r="S25" s="44">
        <v>45896194.000000015</v>
      </c>
      <c r="T25" s="145">
        <f t="shared" si="4"/>
        <v>12.594048359106225</v>
      </c>
      <c r="U25" s="145">
        <f t="shared" si="5"/>
        <v>12.703498867002665</v>
      </c>
      <c r="V25" s="145">
        <f t="shared" si="6"/>
        <v>0.98472229681803469</v>
      </c>
      <c r="W25" s="146">
        <f t="shared" si="7"/>
        <v>-5.6988990655999032</v>
      </c>
    </row>
    <row r="26" spans="1:23" ht="15" customHeight="1">
      <c r="A26" s="42">
        <v>21</v>
      </c>
      <c r="B26" s="43" t="s">
        <v>74</v>
      </c>
      <c r="C26" s="94">
        <v>20991334.000000007</v>
      </c>
      <c r="D26" s="94">
        <v>18978422.999999996</v>
      </c>
      <c r="E26" s="94">
        <v>20598365.999999993</v>
      </c>
      <c r="F26" s="94">
        <v>19792063.000000011</v>
      </c>
      <c r="G26" s="79">
        <v>20586643</v>
      </c>
      <c r="H26" s="145">
        <f t="shared" si="0"/>
        <v>-1.9278955782419871</v>
      </c>
      <c r="I26" s="145">
        <f t="shared" si="1"/>
        <v>8.473939062270901</v>
      </c>
      <c r="J26" s="145">
        <f t="shared" si="2"/>
        <v>-5.6912281294501099E-2</v>
      </c>
      <c r="K26" s="146">
        <f t="shared" si="3"/>
        <v>4.014639605785348</v>
      </c>
      <c r="L26" s="86"/>
      <c r="M26" s="85">
        <v>21</v>
      </c>
      <c r="N26" s="48" t="s">
        <v>74</v>
      </c>
      <c r="O26" s="44">
        <v>31618265</v>
      </c>
      <c r="P26" s="45">
        <v>38592962</v>
      </c>
      <c r="Q26" s="45">
        <v>45818143.000000052</v>
      </c>
      <c r="R26" s="45">
        <v>46178021.99999997</v>
      </c>
      <c r="S26" s="44">
        <v>47300007.000000007</v>
      </c>
      <c r="T26" s="145">
        <f t="shared" si="4"/>
        <v>49.597098386012021</v>
      </c>
      <c r="U26" s="145">
        <f t="shared" si="5"/>
        <v>22.561225023360493</v>
      </c>
      <c r="V26" s="145">
        <f t="shared" si="6"/>
        <v>3.2342297242381619</v>
      </c>
      <c r="W26" s="146">
        <f t="shared" si="7"/>
        <v>2.4296948015660718</v>
      </c>
    </row>
    <row r="27" spans="1:23" ht="15" customHeight="1">
      <c r="A27" s="42">
        <v>22</v>
      </c>
      <c r="B27" s="43" t="s">
        <v>66</v>
      </c>
      <c r="C27" s="94">
        <v>42199435.000000037</v>
      </c>
      <c r="D27" s="94">
        <v>52107198.000000007</v>
      </c>
      <c r="E27" s="94">
        <v>81610016.999999955</v>
      </c>
      <c r="F27" s="94">
        <v>76524313.00000006</v>
      </c>
      <c r="G27" s="79">
        <v>73661442.000000015</v>
      </c>
      <c r="H27" s="145">
        <f t="shared" si="0"/>
        <v>74.555517153250861</v>
      </c>
      <c r="I27" s="145">
        <f t="shared" si="1"/>
        <v>41.365194881521006</v>
      </c>
      <c r="J27" s="145">
        <f t="shared" si="2"/>
        <v>-9.7397051148757186</v>
      </c>
      <c r="K27" s="146">
        <f t="shared" si="3"/>
        <v>-3.7411260392498349</v>
      </c>
      <c r="L27" s="86"/>
      <c r="M27" s="85">
        <v>22</v>
      </c>
      <c r="N27" s="48" t="s">
        <v>66</v>
      </c>
      <c r="O27" s="44">
        <v>61081629</v>
      </c>
      <c r="P27" s="45">
        <v>60633932</v>
      </c>
      <c r="Q27" s="45">
        <v>63547011.999999963</v>
      </c>
      <c r="R27" s="45">
        <v>63579894.000000007</v>
      </c>
      <c r="S27" s="44">
        <v>56210736.000000007</v>
      </c>
      <c r="T27" s="145">
        <f t="shared" si="4"/>
        <v>-7.9743993075233703</v>
      </c>
      <c r="U27" s="145">
        <f t="shared" si="5"/>
        <v>-7.2949186274114481</v>
      </c>
      <c r="V27" s="145">
        <f t="shared" si="6"/>
        <v>-11.544643515260731</v>
      </c>
      <c r="W27" s="146">
        <f t="shared" si="7"/>
        <v>-11.590390509301571</v>
      </c>
    </row>
    <row r="28" spans="1:23" ht="15" customHeight="1">
      <c r="A28" s="42">
        <v>23</v>
      </c>
      <c r="B28" s="43" t="s">
        <v>58</v>
      </c>
      <c r="C28" s="94">
        <v>100460180.99999997</v>
      </c>
      <c r="D28" s="94">
        <v>121389636.99999981</v>
      </c>
      <c r="E28" s="94">
        <v>130681687.00000007</v>
      </c>
      <c r="F28" s="94">
        <v>157336097.99999988</v>
      </c>
      <c r="G28" s="79">
        <v>111630669.00000001</v>
      </c>
      <c r="H28" s="145">
        <f t="shared" si="0"/>
        <v>11.119319006602282</v>
      </c>
      <c r="I28" s="145">
        <f t="shared" si="1"/>
        <v>-8.039374893261936</v>
      </c>
      <c r="J28" s="145">
        <f t="shared" si="2"/>
        <v>-14.578184929614551</v>
      </c>
      <c r="K28" s="146">
        <f t="shared" si="3"/>
        <v>-29.049550345401286</v>
      </c>
      <c r="L28" s="86"/>
      <c r="M28" s="85">
        <v>23</v>
      </c>
      <c r="N28" s="48" t="s">
        <v>58</v>
      </c>
      <c r="O28" s="44">
        <v>52677244</v>
      </c>
      <c r="P28" s="45">
        <v>54133945</v>
      </c>
      <c r="Q28" s="45">
        <v>49457447.000000164</v>
      </c>
      <c r="R28" s="45">
        <v>49064662.999999911</v>
      </c>
      <c r="S28" s="44">
        <v>57667519</v>
      </c>
      <c r="T28" s="145">
        <f t="shared" si="4"/>
        <v>9.47330312117316</v>
      </c>
      <c r="U28" s="145">
        <f t="shared" si="5"/>
        <v>6.527464421815182</v>
      </c>
      <c r="V28" s="145">
        <f t="shared" si="6"/>
        <v>16.600274575434142</v>
      </c>
      <c r="W28" s="146">
        <f t="shared" si="7"/>
        <v>17.533710564770615</v>
      </c>
    </row>
    <row r="29" spans="1:23" ht="15" customHeight="1">
      <c r="A29" s="42">
        <v>24</v>
      </c>
      <c r="B29" s="43" t="s">
        <v>80</v>
      </c>
      <c r="C29" s="94">
        <v>71969490.999999955</v>
      </c>
      <c r="D29" s="94">
        <v>75724083</v>
      </c>
      <c r="E29" s="94">
        <v>54152394.999999985</v>
      </c>
      <c r="F29" s="94">
        <v>87423183.00000006</v>
      </c>
      <c r="G29" s="79">
        <v>96322288.00000006</v>
      </c>
      <c r="H29" s="145">
        <f t="shared" si="0"/>
        <v>33.837667408263485</v>
      </c>
      <c r="I29" s="145">
        <f t="shared" si="1"/>
        <v>27.201656572057857</v>
      </c>
      <c r="J29" s="145">
        <f t="shared" si="2"/>
        <v>77.87262779420945</v>
      </c>
      <c r="K29" s="146">
        <f t="shared" si="3"/>
        <v>10.179342246095075</v>
      </c>
      <c r="L29" s="86"/>
      <c r="M29" s="85">
        <v>24</v>
      </c>
      <c r="N29" s="48" t="s">
        <v>80</v>
      </c>
      <c r="O29" s="44">
        <v>14122341</v>
      </c>
      <c r="P29" s="45">
        <v>13161271</v>
      </c>
      <c r="Q29" s="45">
        <v>12825012.000000004</v>
      </c>
      <c r="R29" s="45">
        <v>23354211.999999989</v>
      </c>
      <c r="S29" s="44">
        <v>32021425</v>
      </c>
      <c r="T29" s="145">
        <f t="shared" si="4"/>
        <v>126.74303785753369</v>
      </c>
      <c r="U29" s="145">
        <f t="shared" si="5"/>
        <v>143.30040009053837</v>
      </c>
      <c r="V29" s="145">
        <f t="shared" si="6"/>
        <v>149.67949347727699</v>
      </c>
      <c r="W29" s="146">
        <f t="shared" si="7"/>
        <v>37.111990762094706</v>
      </c>
    </row>
    <row r="30" spans="1:23" ht="15" customHeight="1">
      <c r="A30" s="42">
        <v>25</v>
      </c>
      <c r="B30" s="43" t="s">
        <v>68</v>
      </c>
      <c r="C30" s="94">
        <v>174940235.00000018</v>
      </c>
      <c r="D30" s="94">
        <v>105631718.99999996</v>
      </c>
      <c r="E30" s="94">
        <v>154463736.99999988</v>
      </c>
      <c r="F30" s="94">
        <v>169531544</v>
      </c>
      <c r="G30" s="79">
        <v>167094247</v>
      </c>
      <c r="H30" s="145">
        <f t="shared" si="0"/>
        <v>-4.4849533899392355</v>
      </c>
      <c r="I30" s="145">
        <f t="shared" si="1"/>
        <v>58.185674323826987</v>
      </c>
      <c r="J30" s="145">
        <f t="shared" si="2"/>
        <v>8.1770066200069493</v>
      </c>
      <c r="K30" s="146">
        <f t="shared" si="3"/>
        <v>-1.4376657833069686</v>
      </c>
      <c r="L30" s="86"/>
      <c r="M30" s="85">
        <v>25</v>
      </c>
      <c r="N30" s="48" t="s">
        <v>68</v>
      </c>
      <c r="O30" s="44">
        <v>60577202</v>
      </c>
      <c r="P30" s="45">
        <v>58196169</v>
      </c>
      <c r="Q30" s="45">
        <v>65735457.000000104</v>
      </c>
      <c r="R30" s="45">
        <v>68525138.000000015</v>
      </c>
      <c r="S30" s="44">
        <v>63186792.99999997</v>
      </c>
      <c r="T30" s="145">
        <f t="shared" si="4"/>
        <v>4.3078764185905669</v>
      </c>
      <c r="U30" s="145">
        <f t="shared" si="5"/>
        <v>8.5755198078415873</v>
      </c>
      <c r="V30" s="145">
        <f t="shared" si="6"/>
        <v>-3.8771526301249111</v>
      </c>
      <c r="W30" s="146">
        <f t="shared" si="7"/>
        <v>-7.7903454933575489</v>
      </c>
    </row>
    <row r="31" spans="1:23" ht="15" customHeight="1">
      <c r="A31" s="42">
        <v>26</v>
      </c>
      <c r="B31" s="43" t="s">
        <v>76</v>
      </c>
      <c r="C31" s="94">
        <v>81871482.000000015</v>
      </c>
      <c r="D31" s="94">
        <v>83474181.99999994</v>
      </c>
      <c r="E31" s="94">
        <v>72545529.999999985</v>
      </c>
      <c r="F31" s="94">
        <v>90113361.999999985</v>
      </c>
      <c r="G31" s="79">
        <v>57759175.000000015</v>
      </c>
      <c r="H31" s="145">
        <f t="shared" si="0"/>
        <v>-29.45141142064584</v>
      </c>
      <c r="I31" s="145">
        <f t="shared" si="1"/>
        <v>-30.805940691937479</v>
      </c>
      <c r="J31" s="145">
        <f t="shared" si="2"/>
        <v>-20.382172409519882</v>
      </c>
      <c r="K31" s="146">
        <f t="shared" si="3"/>
        <v>-35.903872946167496</v>
      </c>
      <c r="L31" s="86"/>
      <c r="M31" s="85">
        <v>26</v>
      </c>
      <c r="N31" s="48" t="s">
        <v>76</v>
      </c>
      <c r="O31" s="44">
        <v>34146595</v>
      </c>
      <c r="P31" s="45">
        <v>45169965</v>
      </c>
      <c r="Q31" s="45">
        <v>43921200.000000015</v>
      </c>
      <c r="R31" s="45">
        <v>48569740.000000037</v>
      </c>
      <c r="S31" s="44">
        <v>49758755</v>
      </c>
      <c r="T31" s="145">
        <f t="shared" si="4"/>
        <v>45.720986235962897</v>
      </c>
      <c r="U31" s="145">
        <f t="shared" si="5"/>
        <v>10.158940791740719</v>
      </c>
      <c r="V31" s="145">
        <f t="shared" si="6"/>
        <v>13.290973379597972</v>
      </c>
      <c r="W31" s="146">
        <f t="shared" si="7"/>
        <v>2.448057164810777</v>
      </c>
    </row>
    <row r="32" spans="1:23" ht="15" customHeight="1">
      <c r="A32" s="42">
        <v>27</v>
      </c>
      <c r="B32" s="43" t="s">
        <v>141</v>
      </c>
      <c r="C32" s="94">
        <v>1287201</v>
      </c>
      <c r="D32" s="94">
        <v>1060131</v>
      </c>
      <c r="E32" s="94">
        <v>28752</v>
      </c>
      <c r="F32" s="94">
        <v>18152475</v>
      </c>
      <c r="G32" s="79">
        <v>67629277</v>
      </c>
      <c r="H32" s="145">
        <f t="shared" si="0"/>
        <v>5153.9795261190757</v>
      </c>
      <c r="I32" s="145">
        <f t="shared" si="1"/>
        <v>6279.3320825445153</v>
      </c>
      <c r="J32" s="145">
        <f t="shared" si="2"/>
        <v>235115.9049805231</v>
      </c>
      <c r="K32" s="146">
        <f t="shared" si="3"/>
        <v>272.56229246975965</v>
      </c>
      <c r="L32" s="86"/>
      <c r="M32" s="85">
        <v>27</v>
      </c>
      <c r="N32" s="48" t="s">
        <v>141</v>
      </c>
      <c r="O32" s="44">
        <v>7951398</v>
      </c>
      <c r="P32" s="45">
        <v>7605636</v>
      </c>
      <c r="Q32" s="45">
        <v>7980330.9999999991</v>
      </c>
      <c r="R32" s="45">
        <v>12853545.000000013</v>
      </c>
      <c r="S32" s="44">
        <v>8278506.9999999972</v>
      </c>
      <c r="T32" s="145">
        <f t="shared" si="4"/>
        <v>4.1138551987964576</v>
      </c>
      <c r="U32" s="145">
        <f t="shared" si="5"/>
        <v>8.8470050367911028</v>
      </c>
      <c r="V32" s="145">
        <f t="shared" si="6"/>
        <v>3.7363863729461571</v>
      </c>
      <c r="W32" s="146">
        <f t="shared" si="7"/>
        <v>-35.59358916158935</v>
      </c>
    </row>
    <row r="33" spans="1:240" ht="15" customHeight="1">
      <c r="A33" s="42">
        <v>28</v>
      </c>
      <c r="B33" s="43" t="s">
        <v>314</v>
      </c>
      <c r="C33" s="94" t="s">
        <v>334</v>
      </c>
      <c r="D33" s="94" t="s">
        <v>334</v>
      </c>
      <c r="E33" s="94"/>
      <c r="F33" s="94"/>
      <c r="G33" s="79">
        <v>0</v>
      </c>
      <c r="H33" s="145" t="str">
        <f t="shared" si="0"/>
        <v/>
      </c>
      <c r="I33" s="145" t="str">
        <f t="shared" si="1"/>
        <v/>
      </c>
      <c r="J33" s="145" t="str">
        <f t="shared" si="2"/>
        <v/>
      </c>
      <c r="K33" s="146" t="str">
        <f t="shared" si="3"/>
        <v/>
      </c>
      <c r="L33" s="46"/>
      <c r="M33" s="85">
        <v>28</v>
      </c>
      <c r="N33" s="48" t="s">
        <v>314</v>
      </c>
      <c r="O33" s="44">
        <v>24385097</v>
      </c>
      <c r="P33" s="45">
        <v>13038444</v>
      </c>
      <c r="Q33" s="45">
        <v>30392121.000000007</v>
      </c>
      <c r="R33" s="45">
        <v>95649731.000000015</v>
      </c>
      <c r="S33" s="44">
        <v>69590763</v>
      </c>
      <c r="T33" s="145">
        <f t="shared" si="4"/>
        <v>185.38235053975797</v>
      </c>
      <c r="U33" s="145">
        <f t="shared" si="5"/>
        <v>433.73518343139722</v>
      </c>
      <c r="V33" s="145">
        <f t="shared" si="6"/>
        <v>128.97632909529406</v>
      </c>
      <c r="W33" s="146">
        <f t="shared" si="7"/>
        <v>-27.244162348977241</v>
      </c>
    </row>
    <row r="34" spans="1:240" ht="15" customHeight="1">
      <c r="A34" s="42">
        <v>29</v>
      </c>
      <c r="B34" s="43" t="s">
        <v>316</v>
      </c>
      <c r="C34" s="94">
        <v>2864</v>
      </c>
      <c r="D34" s="94" t="s">
        <v>334</v>
      </c>
      <c r="E34" s="94">
        <v>1320</v>
      </c>
      <c r="F34" s="94">
        <v>10418244.000000002</v>
      </c>
      <c r="G34" s="79">
        <v>29944702</v>
      </c>
      <c r="H34" s="145">
        <f t="shared" si="0"/>
        <v>1045455.2374301676</v>
      </c>
      <c r="I34" s="145" t="str">
        <f t="shared" si="1"/>
        <v/>
      </c>
      <c r="J34" s="145">
        <f t="shared" si="2"/>
        <v>2268438.0303030303</v>
      </c>
      <c r="K34" s="146">
        <f t="shared" si="3"/>
        <v>187.42561606351313</v>
      </c>
      <c r="L34" s="46"/>
      <c r="M34" s="47">
        <v>29</v>
      </c>
      <c r="N34" s="48" t="s">
        <v>316</v>
      </c>
      <c r="O34" s="48">
        <v>142307</v>
      </c>
      <c r="P34" s="45">
        <v>0</v>
      </c>
      <c r="Q34" s="45">
        <v>6112830</v>
      </c>
      <c r="R34" s="45">
        <v>18041562.000000004</v>
      </c>
      <c r="S34" s="44">
        <v>17362474</v>
      </c>
      <c r="T34" s="145">
        <f t="shared" si="4"/>
        <v>12100.716760243698</v>
      </c>
      <c r="U34" s="145" t="str">
        <f t="shared" si="5"/>
        <v/>
      </c>
      <c r="V34" s="145">
        <f t="shared" si="6"/>
        <v>184.03332008251493</v>
      </c>
      <c r="W34" s="146">
        <f t="shared" si="7"/>
        <v>-3.7640199889566333</v>
      </c>
    </row>
    <row r="35" spans="1:240" ht="15" customHeight="1">
      <c r="A35" s="175"/>
      <c r="B35" s="173" t="s">
        <v>322</v>
      </c>
      <c r="C35" s="191">
        <f>SUM(C6:C34)</f>
        <v>2708721153</v>
      </c>
      <c r="D35" s="191">
        <f>SUM(D6:D34)</f>
        <v>2713089125.000001</v>
      </c>
      <c r="E35" s="191">
        <f>SUM(E6:E34)</f>
        <v>2909317151.999999</v>
      </c>
      <c r="F35" s="191">
        <f>SUM(F6:F34)</f>
        <v>3233740936.0000033</v>
      </c>
      <c r="G35" s="191">
        <f>SUM(G6:G34)</f>
        <v>3303380248.0000005</v>
      </c>
      <c r="H35" s="192">
        <f t="shared" si="0"/>
        <v>21.953499877290625</v>
      </c>
      <c r="I35" s="192">
        <f t="shared" si="1"/>
        <v>21.757159304525217</v>
      </c>
      <c r="J35" s="192">
        <f t="shared" si="2"/>
        <v>13.544865527263127</v>
      </c>
      <c r="K35" s="193">
        <f t="shared" si="3"/>
        <v>2.1535216759242815</v>
      </c>
      <c r="L35" s="89"/>
      <c r="M35" s="175"/>
      <c r="N35" s="173" t="s">
        <v>322</v>
      </c>
      <c r="O35" s="191">
        <f>SUM(O6:O34)</f>
        <v>2457076008</v>
      </c>
      <c r="P35" s="191">
        <f>SUM(P6:P34)</f>
        <v>2715915734</v>
      </c>
      <c r="Q35" s="191">
        <f>SUM(Q6:Q34)</f>
        <v>2915485521.9999981</v>
      </c>
      <c r="R35" s="191">
        <f>SUM(R6:R34)</f>
        <v>3130841179</v>
      </c>
      <c r="S35" s="191">
        <f>SUM(S6:S34)</f>
        <v>3097559880</v>
      </c>
      <c r="T35" s="192">
        <f t="shared" si="4"/>
        <v>26.066913270678114</v>
      </c>
      <c r="U35" s="192">
        <f t="shared" si="5"/>
        <v>14.052135021063947</v>
      </c>
      <c r="V35" s="192">
        <f t="shared" si="6"/>
        <v>6.2450784483779813</v>
      </c>
      <c r="W35" s="193">
        <f t="shared" si="7"/>
        <v>-1.0630146052515528</v>
      </c>
    </row>
    <row r="36" spans="1:240" ht="15" customHeight="1">
      <c r="A36" s="10" t="s">
        <v>45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</row>
    <row r="37" spans="1:240" ht="15" customHeight="1">
      <c r="A37" s="76"/>
      <c r="B37" s="78"/>
      <c r="C37" s="78"/>
      <c r="D37" s="79"/>
      <c r="E37" s="79"/>
      <c r="F37" s="79"/>
      <c r="G37" s="79"/>
      <c r="H37" s="79"/>
      <c r="I37" s="79"/>
      <c r="J37" s="79"/>
      <c r="K37" s="46"/>
      <c r="L37" s="46"/>
      <c r="M37" s="80"/>
      <c r="N37" s="81"/>
      <c r="O37" s="81"/>
      <c r="P37" s="79"/>
      <c r="Q37" s="79"/>
      <c r="R37" s="79"/>
      <c r="S37" s="79"/>
      <c r="T37" s="79"/>
      <c r="U37" s="79"/>
      <c r="V37" s="79"/>
      <c r="W37" s="46"/>
    </row>
    <row r="38" spans="1:240" ht="15" customHeight="1">
      <c r="A38" s="234" t="s">
        <v>87</v>
      </c>
      <c r="B38" s="234"/>
      <c r="C38" s="26"/>
      <c r="D38" s="27"/>
      <c r="E38" s="28"/>
      <c r="F38" s="28"/>
      <c r="G38" s="28"/>
      <c r="H38" s="28"/>
      <c r="I38" s="28"/>
      <c r="J38" s="28"/>
      <c r="K38" s="29"/>
      <c r="L38" s="29"/>
      <c r="M38" s="30"/>
      <c r="N38" s="31"/>
      <c r="O38" s="31"/>
      <c r="P38" s="32"/>
      <c r="Q38" s="32"/>
      <c r="R38" s="32"/>
      <c r="S38" s="32"/>
      <c r="T38" s="32"/>
      <c r="U38" s="32"/>
      <c r="V38" s="32"/>
      <c r="W38" s="33"/>
    </row>
    <row r="39" spans="1:240" ht="15" customHeight="1">
      <c r="A39" s="231" t="s">
        <v>86</v>
      </c>
      <c r="B39" s="231" t="s">
        <v>48</v>
      </c>
      <c r="C39" s="219" t="s">
        <v>15</v>
      </c>
      <c r="D39" s="220"/>
      <c r="E39" s="220"/>
      <c r="F39" s="220"/>
      <c r="G39" s="220"/>
      <c r="H39" s="220"/>
      <c r="I39" s="220"/>
      <c r="J39" s="220"/>
      <c r="K39" s="233"/>
      <c r="L39" s="87"/>
      <c r="M39" s="231" t="s">
        <v>86</v>
      </c>
      <c r="N39" s="231" t="s">
        <v>48</v>
      </c>
      <c r="O39" s="228" t="s">
        <v>16</v>
      </c>
      <c r="P39" s="229"/>
      <c r="Q39" s="229"/>
      <c r="R39" s="229"/>
      <c r="S39" s="229"/>
      <c r="T39" s="229"/>
      <c r="U39" s="229"/>
      <c r="V39" s="229"/>
      <c r="W39" s="230"/>
    </row>
    <row r="40" spans="1:240" ht="27" customHeight="1">
      <c r="A40" s="232"/>
      <c r="B40" s="232"/>
      <c r="C40" s="83">
        <v>2015</v>
      </c>
      <c r="D40" s="83">
        <v>2016</v>
      </c>
      <c r="E40" s="83">
        <v>2017</v>
      </c>
      <c r="F40" s="83">
        <v>2018</v>
      </c>
      <c r="G40" s="12">
        <v>2019</v>
      </c>
      <c r="H40" s="3" t="s">
        <v>592</v>
      </c>
      <c r="I40" s="3" t="s">
        <v>593</v>
      </c>
      <c r="J40" s="166" t="s">
        <v>594</v>
      </c>
      <c r="K40" s="3" t="s">
        <v>595</v>
      </c>
      <c r="L40" s="90"/>
      <c r="M40" s="232"/>
      <c r="N40" s="232"/>
      <c r="O40" s="83">
        <v>2015</v>
      </c>
      <c r="P40" s="83">
        <v>2016</v>
      </c>
      <c r="Q40" s="83">
        <v>2017</v>
      </c>
      <c r="R40" s="83">
        <v>2018</v>
      </c>
      <c r="S40" s="12">
        <v>2019</v>
      </c>
      <c r="T40" s="3" t="s">
        <v>592</v>
      </c>
      <c r="U40" s="3" t="s">
        <v>593</v>
      </c>
      <c r="V40" s="166" t="s">
        <v>594</v>
      </c>
      <c r="W40" s="3" t="s">
        <v>595</v>
      </c>
    </row>
    <row r="41" spans="1:240" ht="15" customHeight="1">
      <c r="A41" s="35">
        <v>1</v>
      </c>
      <c r="B41" s="77" t="s">
        <v>142</v>
      </c>
      <c r="C41" s="38" t="s">
        <v>334</v>
      </c>
      <c r="D41" s="95" t="s">
        <v>334</v>
      </c>
      <c r="E41" s="38" t="s">
        <v>334</v>
      </c>
      <c r="F41" s="95"/>
      <c r="G41" s="144">
        <v>0</v>
      </c>
      <c r="H41" s="145" t="str">
        <f>IFERROR(G41/C41*100-100,"")</f>
        <v/>
      </c>
      <c r="I41" s="145" t="str">
        <f>IFERROR(G41/D41*100-100,"")</f>
        <v/>
      </c>
      <c r="J41" s="145" t="str">
        <f>IFERROR(G41/E41*100-100,"")</f>
        <v/>
      </c>
      <c r="K41" s="203" t="str">
        <f>IFERROR(G41/F41*100-100,"")</f>
        <v/>
      </c>
      <c r="L41" s="49"/>
      <c r="M41" s="35">
        <v>1</v>
      </c>
      <c r="N41" s="77" t="s">
        <v>142</v>
      </c>
      <c r="O41" s="38">
        <v>3700</v>
      </c>
      <c r="P41" s="95" t="s">
        <v>334</v>
      </c>
      <c r="Q41" s="38" t="s">
        <v>334</v>
      </c>
      <c r="R41" s="95">
        <v>24261.000000000004</v>
      </c>
      <c r="S41" s="144">
        <v>0</v>
      </c>
      <c r="T41" s="145">
        <f>IFERROR(S41/O41*100-100,"")</f>
        <v>-100</v>
      </c>
      <c r="U41" s="145" t="str">
        <f>IFERROR(S41/P41*100-100,"")</f>
        <v/>
      </c>
      <c r="V41" s="145" t="str">
        <f>IFERROR(S41/Q41*100-100,"")</f>
        <v/>
      </c>
      <c r="W41" s="203">
        <f>IFERROR(S41/R41*100-100,"")</f>
        <v>-100</v>
      </c>
    </row>
    <row r="42" spans="1:240" ht="15" customHeight="1">
      <c r="A42" s="42">
        <v>2</v>
      </c>
      <c r="B42" s="78" t="s">
        <v>143</v>
      </c>
      <c r="C42" s="45" t="s">
        <v>334</v>
      </c>
      <c r="D42" s="94" t="s">
        <v>334</v>
      </c>
      <c r="E42" s="45" t="s">
        <v>334</v>
      </c>
      <c r="F42" s="94"/>
      <c r="G42" s="144">
        <v>0</v>
      </c>
      <c r="H42" s="145" t="str">
        <f>IFERROR(G42/C42*100-100,"")</f>
        <v/>
      </c>
      <c r="I42" s="145" t="str">
        <f>IFERROR(G42/D42*100-100,"")</f>
        <v/>
      </c>
      <c r="J42" s="145" t="str">
        <f>IFERROR(G42/E42*100-100,"")</f>
        <v/>
      </c>
      <c r="K42" s="146" t="str">
        <f>IFERROR(G42/F42*100-100,"")</f>
        <v/>
      </c>
      <c r="L42" s="46"/>
      <c r="M42" s="42">
        <v>2</v>
      </c>
      <c r="N42" s="78" t="s">
        <v>143</v>
      </c>
      <c r="O42" s="45">
        <v>2158</v>
      </c>
      <c r="P42" s="94">
        <v>15092</v>
      </c>
      <c r="Q42" s="45">
        <v>6365</v>
      </c>
      <c r="R42" s="94"/>
      <c r="S42" s="144">
        <v>0</v>
      </c>
      <c r="T42" s="145">
        <f>IFERROR(S42/O42*100-100,"")</f>
        <v>-100</v>
      </c>
      <c r="U42" s="145">
        <f>IFERROR(S42/P42*100-100,"")</f>
        <v>-100</v>
      </c>
      <c r="V42" s="145">
        <f>IFERROR(S42/Q42*100-100,"")</f>
        <v>-100</v>
      </c>
      <c r="W42" s="146" t="str">
        <f>IFERROR(S42/R42*100-100,"")</f>
        <v/>
      </c>
    </row>
    <row r="43" spans="1:240" ht="15" customHeight="1">
      <c r="A43" s="42">
        <v>3</v>
      </c>
      <c r="B43" s="78" t="s">
        <v>144</v>
      </c>
      <c r="C43" s="45">
        <v>6093</v>
      </c>
      <c r="D43" s="94">
        <v>3646</v>
      </c>
      <c r="E43" s="45">
        <v>10041</v>
      </c>
      <c r="F43" s="94"/>
      <c r="G43" s="94">
        <v>2000</v>
      </c>
      <c r="H43" s="145">
        <f t="shared" ref="H43:H106" si="8">IFERROR(G43/C43*100-100,"")</f>
        <v>-67.175447234531418</v>
      </c>
      <c r="I43" s="145">
        <f t="shared" ref="I43:I106" si="9">IFERROR(G43/D43*100-100,"")</f>
        <v>-45.14536478332419</v>
      </c>
      <c r="J43" s="145">
        <f t="shared" ref="J43:J106" si="10">IFERROR(G43/E43*100-100,"")</f>
        <v>-80.08166517279156</v>
      </c>
      <c r="K43" s="146" t="str">
        <f t="shared" ref="K43:K106" si="11">IFERROR(G43/F43*100-100,"")</f>
        <v/>
      </c>
      <c r="L43" s="46"/>
      <c r="M43" s="42">
        <v>3</v>
      </c>
      <c r="N43" s="78" t="s">
        <v>144</v>
      </c>
      <c r="O43" s="45">
        <v>807831</v>
      </c>
      <c r="P43" s="94">
        <v>1386948</v>
      </c>
      <c r="Q43" s="45">
        <v>1079281.9999999998</v>
      </c>
      <c r="R43" s="94">
        <v>804795.00000000035</v>
      </c>
      <c r="S43" s="94">
        <v>811789</v>
      </c>
      <c r="T43" s="145">
        <f t="shared" ref="T43:T106" si="12">IFERROR(S43/O43*100-100,"")</f>
        <v>0.48995396314327877</v>
      </c>
      <c r="U43" s="145">
        <f t="shared" ref="U43:U106" si="13">IFERROR(S43/P43*100-100,"")</f>
        <v>-41.469398996934281</v>
      </c>
      <c r="V43" s="145">
        <f t="shared" ref="V43:V106" si="14">IFERROR(S43/Q43*100-100,"")</f>
        <v>-24.784347371678564</v>
      </c>
      <c r="W43" s="146">
        <f t="shared" ref="W43:W106" si="15">IFERROR(S43/R43*100-100,"")</f>
        <v>0.8690411844009418</v>
      </c>
    </row>
    <row r="44" spans="1:240" ht="15" customHeight="1">
      <c r="A44" s="42">
        <v>4</v>
      </c>
      <c r="B44" s="78" t="s">
        <v>145</v>
      </c>
      <c r="C44" s="45">
        <v>1322941</v>
      </c>
      <c r="D44" s="94">
        <v>1713813</v>
      </c>
      <c r="E44" s="45">
        <v>1687216.0000000002</v>
      </c>
      <c r="F44" s="94">
        <v>1753239</v>
      </c>
      <c r="G44" s="94">
        <v>1684484.9999999998</v>
      </c>
      <c r="H44" s="145">
        <f t="shared" si="8"/>
        <v>27.328807558311354</v>
      </c>
      <c r="I44" s="145">
        <f t="shared" si="9"/>
        <v>-1.7112718832218121</v>
      </c>
      <c r="J44" s="145">
        <f t="shared" si="10"/>
        <v>-0.16186427819559412</v>
      </c>
      <c r="K44" s="146">
        <f t="shared" si="11"/>
        <v>-3.9215417863736945</v>
      </c>
      <c r="L44" s="46"/>
      <c r="M44" s="42">
        <v>4</v>
      </c>
      <c r="N44" s="78" t="s">
        <v>145</v>
      </c>
      <c r="O44" s="45">
        <v>18767506</v>
      </c>
      <c r="P44" s="94">
        <v>28811506</v>
      </c>
      <c r="Q44" s="45">
        <v>21976408.999999993</v>
      </c>
      <c r="R44" s="94">
        <v>52504973.000000037</v>
      </c>
      <c r="S44" s="94">
        <v>60546248</v>
      </c>
      <c r="T44" s="145">
        <f t="shared" si="12"/>
        <v>222.61211479031897</v>
      </c>
      <c r="U44" s="145">
        <f t="shared" si="13"/>
        <v>110.14607150351671</v>
      </c>
      <c r="V44" s="145">
        <f t="shared" si="14"/>
        <v>175.50564789725212</v>
      </c>
      <c r="W44" s="146">
        <f t="shared" si="15"/>
        <v>15.31526356560542</v>
      </c>
    </row>
    <row r="45" spans="1:240" ht="15" customHeight="1">
      <c r="A45" s="42">
        <v>5</v>
      </c>
      <c r="B45" s="78" t="s">
        <v>146</v>
      </c>
      <c r="C45" s="45" t="s">
        <v>334</v>
      </c>
      <c r="D45" s="94" t="s">
        <v>334</v>
      </c>
      <c r="E45" s="45">
        <v>41269</v>
      </c>
      <c r="F45" s="94"/>
      <c r="G45" s="94">
        <v>0</v>
      </c>
      <c r="H45" s="145" t="str">
        <f t="shared" si="8"/>
        <v/>
      </c>
      <c r="I45" s="145" t="str">
        <f t="shared" si="9"/>
        <v/>
      </c>
      <c r="J45" s="145">
        <f t="shared" si="10"/>
        <v>-100</v>
      </c>
      <c r="K45" s="146" t="str">
        <f t="shared" si="11"/>
        <v/>
      </c>
      <c r="L45" s="46"/>
      <c r="M45" s="42">
        <v>5</v>
      </c>
      <c r="N45" s="78" t="s">
        <v>146</v>
      </c>
      <c r="O45" s="45">
        <v>84201</v>
      </c>
      <c r="P45" s="94">
        <v>175340</v>
      </c>
      <c r="Q45" s="45">
        <v>67828.000000000015</v>
      </c>
      <c r="R45" s="94">
        <v>60051.000000000007</v>
      </c>
      <c r="S45" s="94">
        <v>21181</v>
      </c>
      <c r="T45" s="145">
        <f t="shared" si="12"/>
        <v>-74.84471680858897</v>
      </c>
      <c r="U45" s="145">
        <f t="shared" si="13"/>
        <v>-87.920041063077448</v>
      </c>
      <c r="V45" s="145">
        <f t="shared" si="14"/>
        <v>-68.772483340213483</v>
      </c>
      <c r="W45" s="146">
        <f t="shared" si="15"/>
        <v>-64.728314266207065</v>
      </c>
    </row>
    <row r="46" spans="1:240" ht="15" customHeight="1">
      <c r="A46" s="42">
        <v>6</v>
      </c>
      <c r="B46" s="78" t="s">
        <v>56</v>
      </c>
      <c r="C46" s="45">
        <v>32094880</v>
      </c>
      <c r="D46" s="94">
        <v>29012983</v>
      </c>
      <c r="E46" s="45">
        <v>33085754.000000034</v>
      </c>
      <c r="F46" s="94">
        <v>26160848.000000019</v>
      </c>
      <c r="G46" s="94">
        <v>23503011</v>
      </c>
      <c r="H46" s="145">
        <f t="shared" si="8"/>
        <v>-26.770216931797222</v>
      </c>
      <c r="I46" s="145">
        <f t="shared" si="9"/>
        <v>-18.991401194423887</v>
      </c>
      <c r="J46" s="145">
        <f t="shared" si="10"/>
        <v>-28.963350812558247</v>
      </c>
      <c r="K46" s="146">
        <f t="shared" si="11"/>
        <v>-10.159598037494874</v>
      </c>
      <c r="L46" s="46"/>
      <c r="M46" s="42">
        <v>6</v>
      </c>
      <c r="N46" s="78" t="s">
        <v>56</v>
      </c>
      <c r="O46" s="45">
        <v>189695943</v>
      </c>
      <c r="P46" s="94">
        <v>210468543</v>
      </c>
      <c r="Q46" s="45">
        <v>210840805.00000003</v>
      </c>
      <c r="R46" s="94">
        <v>214596975.00000006</v>
      </c>
      <c r="S46" s="94">
        <v>147035009.00000018</v>
      </c>
      <c r="T46" s="145">
        <f t="shared" si="12"/>
        <v>-22.489112484603751</v>
      </c>
      <c r="U46" s="145">
        <f t="shared" si="13"/>
        <v>-30.139199471723344</v>
      </c>
      <c r="V46" s="145">
        <f t="shared" si="14"/>
        <v>-30.262546189766184</v>
      </c>
      <c r="W46" s="146">
        <f t="shared" si="15"/>
        <v>-31.483186564023029</v>
      </c>
    </row>
    <row r="47" spans="1:240" ht="15" customHeight="1">
      <c r="A47" s="42">
        <v>7</v>
      </c>
      <c r="B47" s="78" t="s">
        <v>147</v>
      </c>
      <c r="C47" s="45" t="s">
        <v>334</v>
      </c>
      <c r="D47" s="94" t="s">
        <v>334</v>
      </c>
      <c r="E47" s="45"/>
      <c r="F47" s="94"/>
      <c r="G47" s="94">
        <v>0</v>
      </c>
      <c r="H47" s="145" t="str">
        <f t="shared" si="8"/>
        <v/>
      </c>
      <c r="I47" s="145" t="str">
        <f t="shared" si="9"/>
        <v/>
      </c>
      <c r="J47" s="145" t="str">
        <f t="shared" si="10"/>
        <v/>
      </c>
      <c r="K47" s="146" t="str">
        <f t="shared" si="11"/>
        <v/>
      </c>
      <c r="L47" s="46"/>
      <c r="M47" s="42">
        <v>7</v>
      </c>
      <c r="N47" s="78" t="s">
        <v>147</v>
      </c>
      <c r="O47" s="45">
        <v>17712</v>
      </c>
      <c r="P47" s="94">
        <v>16769</v>
      </c>
      <c r="Q47" s="45">
        <v>24702</v>
      </c>
      <c r="R47" s="94">
        <v>16497</v>
      </c>
      <c r="S47" s="94">
        <v>45488</v>
      </c>
      <c r="T47" s="145">
        <f t="shared" si="12"/>
        <v>156.82023486901534</v>
      </c>
      <c r="U47" s="145">
        <f t="shared" si="13"/>
        <v>171.26244856580593</v>
      </c>
      <c r="V47" s="145">
        <f t="shared" si="14"/>
        <v>84.147032628936927</v>
      </c>
      <c r="W47" s="146">
        <f t="shared" si="15"/>
        <v>175.73498211796084</v>
      </c>
    </row>
    <row r="48" spans="1:240" ht="15" customHeight="1">
      <c r="A48" s="42">
        <v>8</v>
      </c>
      <c r="B48" s="78" t="s">
        <v>148</v>
      </c>
      <c r="C48" s="45" t="s">
        <v>334</v>
      </c>
      <c r="D48" s="94">
        <v>3099</v>
      </c>
      <c r="E48" s="45">
        <v>9735</v>
      </c>
      <c r="F48" s="94">
        <v>4535</v>
      </c>
      <c r="G48" s="94">
        <v>9766</v>
      </c>
      <c r="H48" s="145" t="str">
        <f t="shared" si="8"/>
        <v/>
      </c>
      <c r="I48" s="145">
        <f t="shared" si="9"/>
        <v>215.13391416585995</v>
      </c>
      <c r="J48" s="145">
        <f t="shared" si="10"/>
        <v>0.31843862352336316</v>
      </c>
      <c r="K48" s="146">
        <f t="shared" si="11"/>
        <v>115.34729878721058</v>
      </c>
      <c r="L48" s="46"/>
      <c r="M48" s="42">
        <v>8</v>
      </c>
      <c r="N48" s="78" t="s">
        <v>148</v>
      </c>
      <c r="O48" s="45">
        <v>374717</v>
      </c>
      <c r="P48" s="94">
        <v>257775</v>
      </c>
      <c r="Q48" s="45">
        <v>198881.00000000003</v>
      </c>
      <c r="R48" s="94">
        <v>210400.00000000006</v>
      </c>
      <c r="S48" s="94">
        <v>294122</v>
      </c>
      <c r="T48" s="145">
        <f t="shared" si="12"/>
        <v>-21.508231545406261</v>
      </c>
      <c r="U48" s="145">
        <f t="shared" si="13"/>
        <v>14.10028125303073</v>
      </c>
      <c r="V48" s="145">
        <f t="shared" si="14"/>
        <v>47.888435798291425</v>
      </c>
      <c r="W48" s="146">
        <f t="shared" si="15"/>
        <v>39.791825095056993</v>
      </c>
    </row>
    <row r="49" spans="1:23" ht="15" customHeight="1">
      <c r="A49" s="42">
        <v>9</v>
      </c>
      <c r="B49" s="78" t="s">
        <v>149</v>
      </c>
      <c r="C49" s="45">
        <v>7101</v>
      </c>
      <c r="D49" s="94" t="s">
        <v>334</v>
      </c>
      <c r="E49" s="45">
        <v>13872511</v>
      </c>
      <c r="F49" s="94"/>
      <c r="G49" s="94">
        <v>0</v>
      </c>
      <c r="H49" s="145">
        <f t="shared" si="8"/>
        <v>-100</v>
      </c>
      <c r="I49" s="145" t="str">
        <f t="shared" si="9"/>
        <v/>
      </c>
      <c r="J49" s="145">
        <f t="shared" si="10"/>
        <v>-100</v>
      </c>
      <c r="K49" s="146" t="str">
        <f t="shared" si="11"/>
        <v/>
      </c>
      <c r="L49" s="46"/>
      <c r="M49" s="42">
        <v>9</v>
      </c>
      <c r="N49" s="78" t="s">
        <v>149</v>
      </c>
      <c r="O49" s="45">
        <v>185623</v>
      </c>
      <c r="P49" s="94">
        <v>66887</v>
      </c>
      <c r="Q49" s="45">
        <v>7350115</v>
      </c>
      <c r="R49" s="94">
        <v>56212</v>
      </c>
      <c r="S49" s="94">
        <v>245199</v>
      </c>
      <c r="T49" s="145">
        <f t="shared" si="12"/>
        <v>32.095160621259197</v>
      </c>
      <c r="U49" s="145">
        <f t="shared" si="13"/>
        <v>266.58693019570319</v>
      </c>
      <c r="V49" s="145">
        <f t="shared" si="14"/>
        <v>-96.664011379413793</v>
      </c>
      <c r="W49" s="146">
        <f t="shared" si="15"/>
        <v>336.20401337792646</v>
      </c>
    </row>
    <row r="50" spans="1:23" ht="15" customHeight="1">
      <c r="A50" s="42">
        <v>10</v>
      </c>
      <c r="B50" s="78" t="s">
        <v>150</v>
      </c>
      <c r="C50" s="45" t="s">
        <v>334</v>
      </c>
      <c r="D50" s="94" t="s">
        <v>334</v>
      </c>
      <c r="E50" s="45"/>
      <c r="F50" s="94">
        <v>15314</v>
      </c>
      <c r="G50" s="94">
        <v>0</v>
      </c>
      <c r="H50" s="145" t="str">
        <f t="shared" si="8"/>
        <v/>
      </c>
      <c r="I50" s="145" t="str">
        <f t="shared" si="9"/>
        <v/>
      </c>
      <c r="J50" s="145" t="str">
        <f t="shared" si="10"/>
        <v/>
      </c>
      <c r="K50" s="146">
        <f t="shared" si="11"/>
        <v>-100</v>
      </c>
      <c r="L50" s="46"/>
      <c r="M50" s="42">
        <v>10</v>
      </c>
      <c r="N50" s="78" t="s">
        <v>150</v>
      </c>
      <c r="O50" s="45" t="s">
        <v>334</v>
      </c>
      <c r="P50" s="94" t="s">
        <v>334</v>
      </c>
      <c r="Q50" s="45"/>
      <c r="R50" s="94">
        <v>1071</v>
      </c>
      <c r="S50" s="94">
        <v>0</v>
      </c>
      <c r="T50" s="145" t="str">
        <f t="shared" si="12"/>
        <v/>
      </c>
      <c r="U50" s="145" t="str">
        <f t="shared" si="13"/>
        <v/>
      </c>
      <c r="V50" s="145" t="str">
        <f t="shared" si="14"/>
        <v/>
      </c>
      <c r="W50" s="146">
        <f t="shared" si="15"/>
        <v>-100</v>
      </c>
    </row>
    <row r="51" spans="1:23" ht="15" customHeight="1">
      <c r="A51" s="42">
        <v>11</v>
      </c>
      <c r="B51" s="78" t="s">
        <v>63</v>
      </c>
      <c r="C51" s="45">
        <v>92445031</v>
      </c>
      <c r="D51" s="94">
        <v>92429905</v>
      </c>
      <c r="E51" s="45">
        <v>99579792.000000015</v>
      </c>
      <c r="F51" s="94">
        <v>77913596</v>
      </c>
      <c r="G51" s="94">
        <v>106637308</v>
      </c>
      <c r="H51" s="145">
        <f t="shared" si="8"/>
        <v>15.35212530784915</v>
      </c>
      <c r="I51" s="145">
        <f t="shared" si="9"/>
        <v>15.371002491022793</v>
      </c>
      <c r="J51" s="145">
        <f t="shared" si="10"/>
        <v>7.0872973906191561</v>
      </c>
      <c r="K51" s="146">
        <f t="shared" si="11"/>
        <v>36.866109991894092</v>
      </c>
      <c r="L51" s="46"/>
      <c r="M51" s="42">
        <v>11</v>
      </c>
      <c r="N51" s="78" t="s">
        <v>63</v>
      </c>
      <c r="O51" s="45">
        <v>34879720</v>
      </c>
      <c r="P51" s="94">
        <v>39375777</v>
      </c>
      <c r="Q51" s="45">
        <v>42861045.999999933</v>
      </c>
      <c r="R51" s="94">
        <v>35909845.000000015</v>
      </c>
      <c r="S51" s="94">
        <v>36175078</v>
      </c>
      <c r="T51" s="145">
        <f t="shared" si="12"/>
        <v>3.7137855464436171</v>
      </c>
      <c r="U51" s="145">
        <f t="shared" si="13"/>
        <v>-8.128598960726535</v>
      </c>
      <c r="V51" s="145">
        <f t="shared" si="14"/>
        <v>-15.599171331469478</v>
      </c>
      <c r="W51" s="146">
        <f t="shared" si="15"/>
        <v>0.73860803353504423</v>
      </c>
    </row>
    <row r="52" spans="1:23" ht="15" customHeight="1">
      <c r="A52" s="42">
        <v>12</v>
      </c>
      <c r="B52" s="78" t="s">
        <v>151</v>
      </c>
      <c r="C52" s="45">
        <v>9832957</v>
      </c>
      <c r="D52" s="94">
        <v>7942134</v>
      </c>
      <c r="E52" s="45">
        <v>18524368.999999996</v>
      </c>
      <c r="F52" s="94">
        <v>18908204.999999989</v>
      </c>
      <c r="G52" s="94">
        <v>18973404</v>
      </c>
      <c r="H52" s="145">
        <f t="shared" si="8"/>
        <v>92.95725588955591</v>
      </c>
      <c r="I52" s="145">
        <f t="shared" si="9"/>
        <v>138.89554117319096</v>
      </c>
      <c r="J52" s="145">
        <f t="shared" si="10"/>
        <v>2.4240231880503131</v>
      </c>
      <c r="K52" s="146">
        <f t="shared" si="11"/>
        <v>0.34481855892724411</v>
      </c>
      <c r="L52" s="46"/>
      <c r="M52" s="42">
        <v>12</v>
      </c>
      <c r="N52" s="78" t="s">
        <v>151</v>
      </c>
      <c r="O52" s="45">
        <v>16815638</v>
      </c>
      <c r="P52" s="94">
        <v>13835131</v>
      </c>
      <c r="Q52" s="45">
        <v>11451943</v>
      </c>
      <c r="R52" s="94">
        <v>12277416.000000002</v>
      </c>
      <c r="S52" s="94">
        <v>12499868</v>
      </c>
      <c r="T52" s="145">
        <f t="shared" si="12"/>
        <v>-25.66521710327018</v>
      </c>
      <c r="U52" s="145">
        <f t="shared" si="13"/>
        <v>-9.6512494171540482</v>
      </c>
      <c r="V52" s="145">
        <f t="shared" si="14"/>
        <v>9.1506305960481882</v>
      </c>
      <c r="W52" s="146">
        <f t="shared" si="15"/>
        <v>1.8118796333039313</v>
      </c>
    </row>
    <row r="53" spans="1:23" ht="15" customHeight="1">
      <c r="A53" s="42">
        <v>13</v>
      </c>
      <c r="B53" s="78" t="s">
        <v>70</v>
      </c>
      <c r="C53" s="45">
        <v>31252700</v>
      </c>
      <c r="D53" s="94">
        <v>51882388</v>
      </c>
      <c r="E53" s="45">
        <v>73872485</v>
      </c>
      <c r="F53" s="94">
        <v>96279620.000000015</v>
      </c>
      <c r="G53" s="94">
        <v>76283540</v>
      </c>
      <c r="H53" s="145">
        <f t="shared" si="8"/>
        <v>144.08623894895481</v>
      </c>
      <c r="I53" s="145">
        <f t="shared" si="9"/>
        <v>47.031667085177332</v>
      </c>
      <c r="J53" s="145">
        <f t="shared" si="10"/>
        <v>3.2638065444799906</v>
      </c>
      <c r="K53" s="146">
        <f t="shared" si="11"/>
        <v>-20.768756669376145</v>
      </c>
      <c r="L53" s="46"/>
      <c r="M53" s="42">
        <v>13</v>
      </c>
      <c r="N53" s="78" t="s">
        <v>70</v>
      </c>
      <c r="O53" s="45">
        <v>6634999</v>
      </c>
      <c r="P53" s="94">
        <v>9134699</v>
      </c>
      <c r="Q53" s="45">
        <v>10849175.999999993</v>
      </c>
      <c r="R53" s="94">
        <v>9488201.0000000037</v>
      </c>
      <c r="S53" s="94">
        <v>11627299.999999998</v>
      </c>
      <c r="T53" s="145">
        <f t="shared" si="12"/>
        <v>75.241925432091222</v>
      </c>
      <c r="U53" s="145">
        <f t="shared" si="13"/>
        <v>27.287171695531498</v>
      </c>
      <c r="V53" s="145">
        <f t="shared" si="14"/>
        <v>7.1721944597451994</v>
      </c>
      <c r="W53" s="146">
        <f t="shared" si="15"/>
        <v>22.544832260614982</v>
      </c>
    </row>
    <row r="54" spans="1:23" ht="15" customHeight="1">
      <c r="A54" s="42">
        <v>14</v>
      </c>
      <c r="B54" s="78" t="s">
        <v>152</v>
      </c>
      <c r="C54" s="45">
        <v>238478</v>
      </c>
      <c r="D54" s="94">
        <v>953076</v>
      </c>
      <c r="E54" s="45">
        <v>48027</v>
      </c>
      <c r="F54" s="94">
        <v>101950</v>
      </c>
      <c r="G54" s="94">
        <v>19234</v>
      </c>
      <c r="H54" s="145">
        <f t="shared" si="8"/>
        <v>-91.934685799109346</v>
      </c>
      <c r="I54" s="145">
        <f t="shared" si="9"/>
        <v>-97.98190280733121</v>
      </c>
      <c r="J54" s="145">
        <f t="shared" si="10"/>
        <v>-59.951693838882299</v>
      </c>
      <c r="K54" s="146">
        <f t="shared" si="11"/>
        <v>-81.133889161353608</v>
      </c>
      <c r="L54" s="46"/>
      <c r="M54" s="42">
        <v>14</v>
      </c>
      <c r="N54" s="78" t="s">
        <v>152</v>
      </c>
      <c r="O54" s="45">
        <v>1250504</v>
      </c>
      <c r="P54" s="94">
        <v>819282</v>
      </c>
      <c r="Q54" s="45">
        <v>1778381.9999999995</v>
      </c>
      <c r="R54" s="94">
        <v>1289414</v>
      </c>
      <c r="S54" s="94">
        <v>1711664</v>
      </c>
      <c r="T54" s="145">
        <f t="shared" si="12"/>
        <v>36.877930818294061</v>
      </c>
      <c r="U54" s="145">
        <f t="shared" si="13"/>
        <v>108.92244672774453</v>
      </c>
      <c r="V54" s="145">
        <f t="shared" si="14"/>
        <v>-3.7516124207284776</v>
      </c>
      <c r="W54" s="146">
        <f t="shared" si="15"/>
        <v>32.747434105725546</v>
      </c>
    </row>
    <row r="55" spans="1:23" ht="15" customHeight="1">
      <c r="A55" s="42">
        <v>15</v>
      </c>
      <c r="B55" s="78" t="s">
        <v>153</v>
      </c>
      <c r="C55" s="45">
        <v>842340</v>
      </c>
      <c r="D55" s="94">
        <v>568237</v>
      </c>
      <c r="E55" s="45">
        <v>103613.00000000001</v>
      </c>
      <c r="F55" s="94">
        <v>545776.99999999988</v>
      </c>
      <c r="G55" s="94">
        <v>1054629</v>
      </c>
      <c r="H55" s="145">
        <f t="shared" si="8"/>
        <v>25.202293610656028</v>
      </c>
      <c r="I55" s="145">
        <f t="shared" si="9"/>
        <v>85.596678850550035</v>
      </c>
      <c r="J55" s="145">
        <f t="shared" si="10"/>
        <v>917.85393724725657</v>
      </c>
      <c r="K55" s="146">
        <f t="shared" si="11"/>
        <v>93.234416254257724</v>
      </c>
      <c r="L55" s="46"/>
      <c r="M55" s="42">
        <v>15</v>
      </c>
      <c r="N55" s="78" t="s">
        <v>153</v>
      </c>
      <c r="O55" s="45">
        <v>2592343</v>
      </c>
      <c r="P55" s="94">
        <v>952872</v>
      </c>
      <c r="Q55" s="45">
        <v>804262.99999999988</v>
      </c>
      <c r="R55" s="94">
        <v>1476835.0000000005</v>
      </c>
      <c r="S55" s="94">
        <v>2510373.0000000005</v>
      </c>
      <c r="T55" s="145">
        <f t="shared" si="12"/>
        <v>-3.162004410681746</v>
      </c>
      <c r="U55" s="145">
        <f t="shared" si="13"/>
        <v>163.45332846384412</v>
      </c>
      <c r="V55" s="145">
        <f t="shared" si="14"/>
        <v>212.13334444081113</v>
      </c>
      <c r="W55" s="146">
        <f t="shared" si="15"/>
        <v>69.983308900452641</v>
      </c>
    </row>
    <row r="56" spans="1:23" ht="15" customHeight="1">
      <c r="A56" s="42">
        <v>16</v>
      </c>
      <c r="B56" s="78" t="s">
        <v>154</v>
      </c>
      <c r="C56" s="45">
        <v>373614781</v>
      </c>
      <c r="D56" s="94">
        <v>461114229</v>
      </c>
      <c r="E56" s="45">
        <v>328524938.99999994</v>
      </c>
      <c r="F56" s="94">
        <v>183369151</v>
      </c>
      <c r="G56" s="94">
        <v>100767166</v>
      </c>
      <c r="H56" s="145">
        <f t="shared" si="8"/>
        <v>-73.029127560132579</v>
      </c>
      <c r="I56" s="145">
        <f t="shared" si="9"/>
        <v>-78.147027425605643</v>
      </c>
      <c r="J56" s="145">
        <f t="shared" si="10"/>
        <v>-69.327392219681684</v>
      </c>
      <c r="K56" s="146">
        <f t="shared" si="11"/>
        <v>-45.046827424095994</v>
      </c>
      <c r="L56" s="46"/>
      <c r="M56" s="42">
        <v>16</v>
      </c>
      <c r="N56" s="78" t="s">
        <v>154</v>
      </c>
      <c r="O56" s="45">
        <v>56891766</v>
      </c>
      <c r="P56" s="94">
        <v>94742038</v>
      </c>
      <c r="Q56" s="45">
        <v>55289743.999999985</v>
      </c>
      <c r="R56" s="94">
        <v>53273602.000000015</v>
      </c>
      <c r="S56" s="94">
        <v>73835570</v>
      </c>
      <c r="T56" s="145">
        <f t="shared" si="12"/>
        <v>29.782524240854116</v>
      </c>
      <c r="U56" s="145">
        <f t="shared" si="13"/>
        <v>-22.066728182477974</v>
      </c>
      <c r="V56" s="145">
        <f t="shared" si="14"/>
        <v>33.542976795117767</v>
      </c>
      <c r="W56" s="146">
        <f t="shared" si="15"/>
        <v>38.596917099767325</v>
      </c>
    </row>
    <row r="57" spans="1:23" ht="15" customHeight="1">
      <c r="A57" s="42">
        <v>17</v>
      </c>
      <c r="B57" s="78" t="s">
        <v>155</v>
      </c>
      <c r="C57" s="45">
        <v>9296047</v>
      </c>
      <c r="D57" s="94">
        <v>8583035</v>
      </c>
      <c r="E57" s="45">
        <v>11865336</v>
      </c>
      <c r="F57" s="94">
        <v>8864680.9999999981</v>
      </c>
      <c r="G57" s="94">
        <v>7614252</v>
      </c>
      <c r="H57" s="145">
        <f t="shared" si="8"/>
        <v>-18.091507067466424</v>
      </c>
      <c r="I57" s="145">
        <f t="shared" si="9"/>
        <v>-11.287184544860878</v>
      </c>
      <c r="J57" s="145">
        <f t="shared" si="10"/>
        <v>-35.827759112763431</v>
      </c>
      <c r="K57" s="146">
        <f t="shared" si="11"/>
        <v>-14.105741650489151</v>
      </c>
      <c r="L57" s="46"/>
      <c r="M57" s="42">
        <v>17</v>
      </c>
      <c r="N57" s="78" t="s">
        <v>155</v>
      </c>
      <c r="O57" s="45">
        <v>12235085</v>
      </c>
      <c r="P57" s="94">
        <v>24886151</v>
      </c>
      <c r="Q57" s="45">
        <v>13163387.999999996</v>
      </c>
      <c r="R57" s="94">
        <v>12369745.999999998</v>
      </c>
      <c r="S57" s="94">
        <v>6010865</v>
      </c>
      <c r="T57" s="145">
        <f t="shared" si="12"/>
        <v>-50.871898315377457</v>
      </c>
      <c r="U57" s="145">
        <f t="shared" si="13"/>
        <v>-75.846546137247174</v>
      </c>
      <c r="V57" s="145">
        <f t="shared" si="14"/>
        <v>-54.336489967476446</v>
      </c>
      <c r="W57" s="146">
        <f t="shared" si="15"/>
        <v>-51.406722498586468</v>
      </c>
    </row>
    <row r="58" spans="1:23" ht="15" customHeight="1">
      <c r="A58" s="42">
        <v>18</v>
      </c>
      <c r="B58" s="78" t="s">
        <v>156</v>
      </c>
      <c r="C58" s="45">
        <v>25522616</v>
      </c>
      <c r="D58" s="94">
        <v>26230709</v>
      </c>
      <c r="E58" s="45">
        <v>29265554</v>
      </c>
      <c r="F58" s="94">
        <v>34725989</v>
      </c>
      <c r="G58" s="94">
        <v>38813399</v>
      </c>
      <c r="H58" s="145">
        <f t="shared" si="8"/>
        <v>52.074532641951748</v>
      </c>
      <c r="I58" s="145">
        <f t="shared" si="9"/>
        <v>47.969309560027511</v>
      </c>
      <c r="J58" s="145">
        <f t="shared" si="10"/>
        <v>32.624856512198591</v>
      </c>
      <c r="K58" s="146">
        <f t="shared" si="11"/>
        <v>11.770463902410384</v>
      </c>
      <c r="L58" s="46"/>
      <c r="M58" s="42">
        <v>18</v>
      </c>
      <c r="N58" s="78" t="s">
        <v>156</v>
      </c>
      <c r="O58" s="45">
        <v>21577227</v>
      </c>
      <c r="P58" s="94">
        <v>23687307</v>
      </c>
      <c r="Q58" s="45">
        <v>25482258.000000015</v>
      </c>
      <c r="R58" s="94">
        <v>27968662.999999989</v>
      </c>
      <c r="S58" s="94">
        <v>31516948</v>
      </c>
      <c r="T58" s="145">
        <f t="shared" si="12"/>
        <v>46.065794274676705</v>
      </c>
      <c r="U58" s="145">
        <f t="shared" si="13"/>
        <v>33.054162720988103</v>
      </c>
      <c r="V58" s="145">
        <f t="shared" si="14"/>
        <v>23.681928030082673</v>
      </c>
      <c r="W58" s="146">
        <f t="shared" si="15"/>
        <v>12.68664504985459</v>
      </c>
    </row>
    <row r="59" spans="1:23" ht="15" customHeight="1">
      <c r="A59" s="42">
        <v>19</v>
      </c>
      <c r="B59" s="78" t="s">
        <v>157</v>
      </c>
      <c r="C59" s="45">
        <v>37515</v>
      </c>
      <c r="D59" s="94">
        <v>44866</v>
      </c>
      <c r="E59" s="45">
        <v>450512</v>
      </c>
      <c r="F59" s="94">
        <v>1464582</v>
      </c>
      <c r="G59" s="94">
        <v>13981</v>
      </c>
      <c r="H59" s="145">
        <f t="shared" si="8"/>
        <v>-62.732240437158474</v>
      </c>
      <c r="I59" s="145">
        <f t="shared" si="9"/>
        <v>-68.838318548566846</v>
      </c>
      <c r="J59" s="145">
        <f t="shared" si="10"/>
        <v>-96.896642042831274</v>
      </c>
      <c r="K59" s="146">
        <f t="shared" si="11"/>
        <v>-99.045393156545686</v>
      </c>
      <c r="L59" s="46"/>
      <c r="M59" s="42">
        <v>19</v>
      </c>
      <c r="N59" s="78" t="s">
        <v>157</v>
      </c>
      <c r="O59" s="45">
        <v>6096022</v>
      </c>
      <c r="P59" s="94">
        <v>2156863</v>
      </c>
      <c r="Q59" s="45">
        <v>1743127.9999999991</v>
      </c>
      <c r="R59" s="94">
        <v>1906194.0000000007</v>
      </c>
      <c r="S59" s="94">
        <v>2998253</v>
      </c>
      <c r="T59" s="145">
        <f t="shared" si="12"/>
        <v>-50.81623721174234</v>
      </c>
      <c r="U59" s="145">
        <f t="shared" si="13"/>
        <v>39.009895389739654</v>
      </c>
      <c r="V59" s="145">
        <f t="shared" si="14"/>
        <v>72.004178694852101</v>
      </c>
      <c r="W59" s="146">
        <f t="shared" si="15"/>
        <v>57.290023995458938</v>
      </c>
    </row>
    <row r="60" spans="1:23" ht="15" customHeight="1">
      <c r="A60" s="42">
        <v>20</v>
      </c>
      <c r="B60" s="78" t="s">
        <v>158</v>
      </c>
      <c r="C60" s="45">
        <v>14119894</v>
      </c>
      <c r="D60" s="94">
        <v>4032062</v>
      </c>
      <c r="E60" s="45">
        <v>65702</v>
      </c>
      <c r="F60" s="94">
        <v>3721</v>
      </c>
      <c r="G60" s="94">
        <v>3063949</v>
      </c>
      <c r="H60" s="145">
        <f t="shared" si="8"/>
        <v>-78.300481575853183</v>
      </c>
      <c r="I60" s="145">
        <f t="shared" si="9"/>
        <v>-24.010369880225056</v>
      </c>
      <c r="J60" s="145">
        <f t="shared" si="10"/>
        <v>4563.4029405497549</v>
      </c>
      <c r="K60" s="146">
        <f t="shared" si="11"/>
        <v>82242.085460897608</v>
      </c>
      <c r="L60" s="46"/>
      <c r="M60" s="42">
        <v>20</v>
      </c>
      <c r="N60" s="78" t="s">
        <v>158</v>
      </c>
      <c r="O60" s="45">
        <v>5058198</v>
      </c>
      <c r="P60" s="94">
        <v>3105783</v>
      </c>
      <c r="Q60" s="45">
        <v>26807652.999999993</v>
      </c>
      <c r="R60" s="94">
        <v>76995952.00000003</v>
      </c>
      <c r="S60" s="94">
        <v>24510542.000000004</v>
      </c>
      <c r="T60" s="145">
        <f t="shared" si="12"/>
        <v>384.57063167554935</v>
      </c>
      <c r="U60" s="145">
        <f t="shared" si="13"/>
        <v>689.1904231557711</v>
      </c>
      <c r="V60" s="145">
        <f t="shared" si="14"/>
        <v>-8.5688627795950225</v>
      </c>
      <c r="W60" s="146">
        <f t="shared" si="15"/>
        <v>-68.166453737723771</v>
      </c>
    </row>
    <row r="61" spans="1:23" ht="15" customHeight="1">
      <c r="A61" s="42">
        <v>21</v>
      </c>
      <c r="B61" s="78" t="s">
        <v>159</v>
      </c>
      <c r="C61" s="45" t="s">
        <v>334</v>
      </c>
      <c r="D61" s="94" t="s">
        <v>334</v>
      </c>
      <c r="E61" s="45">
        <v>20000</v>
      </c>
      <c r="F61" s="94"/>
      <c r="G61" s="94">
        <v>0</v>
      </c>
      <c r="H61" s="145" t="str">
        <f t="shared" si="8"/>
        <v/>
      </c>
      <c r="I61" s="145" t="str">
        <f t="shared" si="9"/>
        <v/>
      </c>
      <c r="J61" s="145">
        <f t="shared" si="10"/>
        <v>-100</v>
      </c>
      <c r="K61" s="146" t="str">
        <f t="shared" si="11"/>
        <v/>
      </c>
      <c r="L61" s="46"/>
      <c r="M61" s="42">
        <v>21</v>
      </c>
      <c r="N61" s="78" t="s">
        <v>159</v>
      </c>
      <c r="O61" s="45">
        <v>314043</v>
      </c>
      <c r="P61" s="94">
        <v>131706</v>
      </c>
      <c r="Q61" s="45">
        <v>291247</v>
      </c>
      <c r="R61" s="94">
        <v>154081.00000000003</v>
      </c>
      <c r="S61" s="94">
        <v>145100</v>
      </c>
      <c r="T61" s="145">
        <f t="shared" si="12"/>
        <v>-53.796136197909206</v>
      </c>
      <c r="U61" s="145">
        <f t="shared" si="13"/>
        <v>10.16962021472068</v>
      </c>
      <c r="V61" s="145">
        <f t="shared" si="14"/>
        <v>-50.179744340714237</v>
      </c>
      <c r="W61" s="146">
        <f t="shared" si="15"/>
        <v>-5.8287524094470058</v>
      </c>
    </row>
    <row r="62" spans="1:23" ht="15" customHeight="1">
      <c r="A62" s="42">
        <v>22</v>
      </c>
      <c r="B62" s="78" t="s">
        <v>160</v>
      </c>
      <c r="C62" s="45" t="s">
        <v>334</v>
      </c>
      <c r="D62" s="94">
        <v>1186</v>
      </c>
      <c r="E62" s="45"/>
      <c r="F62" s="94">
        <v>9600</v>
      </c>
      <c r="G62" s="94">
        <v>36105</v>
      </c>
      <c r="H62" s="145" t="str">
        <f t="shared" si="8"/>
        <v/>
      </c>
      <c r="I62" s="145">
        <f t="shared" si="9"/>
        <v>2944.266441821248</v>
      </c>
      <c r="J62" s="145" t="str">
        <f t="shared" si="10"/>
        <v/>
      </c>
      <c r="K62" s="146">
        <f t="shared" si="11"/>
        <v>276.09375</v>
      </c>
      <c r="L62" s="46"/>
      <c r="M62" s="42">
        <v>22</v>
      </c>
      <c r="N62" s="78" t="s">
        <v>160</v>
      </c>
      <c r="O62" s="45">
        <v>668595</v>
      </c>
      <c r="P62" s="94">
        <v>927533</v>
      </c>
      <c r="Q62" s="45">
        <v>2793573.9999999995</v>
      </c>
      <c r="R62" s="94">
        <v>1633571</v>
      </c>
      <c r="S62" s="94">
        <v>587799</v>
      </c>
      <c r="T62" s="145">
        <f t="shared" si="12"/>
        <v>-12.084445740695031</v>
      </c>
      <c r="U62" s="145">
        <f t="shared" si="13"/>
        <v>-36.627699499640443</v>
      </c>
      <c r="V62" s="145">
        <f t="shared" si="14"/>
        <v>-78.958889222193505</v>
      </c>
      <c r="W62" s="146">
        <f t="shared" si="15"/>
        <v>-64.017541937265051</v>
      </c>
    </row>
    <row r="63" spans="1:23" ht="15" customHeight="1">
      <c r="A63" s="42">
        <v>23</v>
      </c>
      <c r="B63" s="78" t="s">
        <v>161</v>
      </c>
      <c r="C63" s="45" t="s">
        <v>334</v>
      </c>
      <c r="D63" s="94" t="s">
        <v>334</v>
      </c>
      <c r="E63" s="45"/>
      <c r="F63" s="94"/>
      <c r="G63" s="94">
        <v>1359652</v>
      </c>
      <c r="H63" s="145" t="str">
        <f t="shared" si="8"/>
        <v/>
      </c>
      <c r="I63" s="145" t="str">
        <f t="shared" si="9"/>
        <v/>
      </c>
      <c r="J63" s="145" t="str">
        <f t="shared" si="10"/>
        <v/>
      </c>
      <c r="K63" s="146" t="str">
        <f t="shared" si="11"/>
        <v/>
      </c>
      <c r="L63" s="46"/>
      <c r="M63" s="42">
        <v>23</v>
      </c>
      <c r="N63" s="78" t="s">
        <v>161</v>
      </c>
      <c r="O63" s="45">
        <v>1818328</v>
      </c>
      <c r="P63" s="94">
        <v>12547</v>
      </c>
      <c r="Q63" s="45">
        <v>71538</v>
      </c>
      <c r="R63" s="94">
        <v>734283.99999999988</v>
      </c>
      <c r="S63" s="94">
        <v>913035</v>
      </c>
      <c r="T63" s="145">
        <f t="shared" si="12"/>
        <v>-49.78711211618586</v>
      </c>
      <c r="U63" s="145">
        <f t="shared" si="13"/>
        <v>7176.9187853670201</v>
      </c>
      <c r="V63" s="145">
        <f t="shared" si="14"/>
        <v>1176.2937180239871</v>
      </c>
      <c r="W63" s="146">
        <f t="shared" si="15"/>
        <v>24.343578234034808</v>
      </c>
    </row>
    <row r="64" spans="1:23" ht="15" customHeight="1">
      <c r="A64" s="42">
        <v>24</v>
      </c>
      <c r="B64" s="78" t="s">
        <v>162</v>
      </c>
      <c r="C64" s="45">
        <v>6583</v>
      </c>
      <c r="D64" s="94">
        <v>2746</v>
      </c>
      <c r="E64" s="45">
        <v>2655</v>
      </c>
      <c r="F64" s="94"/>
      <c r="G64" s="94">
        <v>41227</v>
      </c>
      <c r="H64" s="145">
        <f t="shared" si="8"/>
        <v>526.26462099346804</v>
      </c>
      <c r="I64" s="145">
        <f t="shared" si="9"/>
        <v>1401.3474144209758</v>
      </c>
      <c r="J64" s="145">
        <f t="shared" si="10"/>
        <v>1452.8060263653485</v>
      </c>
      <c r="K64" s="146" t="str">
        <f t="shared" si="11"/>
        <v/>
      </c>
      <c r="L64" s="46"/>
      <c r="M64" s="42">
        <v>24</v>
      </c>
      <c r="N64" s="78" t="s">
        <v>162</v>
      </c>
      <c r="O64" s="45">
        <v>146446</v>
      </c>
      <c r="P64" s="94">
        <v>120558</v>
      </c>
      <c r="Q64" s="45">
        <v>178833.99999999997</v>
      </c>
      <c r="R64" s="94">
        <v>98720</v>
      </c>
      <c r="S64" s="94">
        <v>92718</v>
      </c>
      <c r="T64" s="145">
        <f t="shared" si="12"/>
        <v>-36.687925924914296</v>
      </c>
      <c r="U64" s="145">
        <f t="shared" si="13"/>
        <v>-23.092619320161248</v>
      </c>
      <c r="V64" s="145">
        <f t="shared" si="14"/>
        <v>-48.154154131764649</v>
      </c>
      <c r="W64" s="146">
        <f t="shared" si="15"/>
        <v>-6.0798217179902707</v>
      </c>
    </row>
    <row r="65" spans="1:23" ht="15" customHeight="1">
      <c r="A65" s="42">
        <v>25</v>
      </c>
      <c r="B65" s="78" t="s">
        <v>163</v>
      </c>
      <c r="C65" s="45">
        <v>17426412</v>
      </c>
      <c r="D65" s="94">
        <v>20296336</v>
      </c>
      <c r="E65" s="45">
        <v>21626318.000000004</v>
      </c>
      <c r="F65" s="94">
        <v>20168473.999999996</v>
      </c>
      <c r="G65" s="94">
        <v>17074517</v>
      </c>
      <c r="H65" s="145">
        <f t="shared" si="8"/>
        <v>-2.0193198691733016</v>
      </c>
      <c r="I65" s="145">
        <f t="shared" si="9"/>
        <v>-15.873894677344722</v>
      </c>
      <c r="J65" s="145">
        <f t="shared" si="10"/>
        <v>-21.047507948417305</v>
      </c>
      <c r="K65" s="146">
        <f t="shared" si="11"/>
        <v>-15.340560718674084</v>
      </c>
      <c r="L65" s="46"/>
      <c r="M65" s="42">
        <v>25</v>
      </c>
      <c r="N65" s="78" t="s">
        <v>163</v>
      </c>
      <c r="O65" s="45">
        <v>13435313</v>
      </c>
      <c r="P65" s="94">
        <v>13861049</v>
      </c>
      <c r="Q65" s="45">
        <v>12795185.000000002</v>
      </c>
      <c r="R65" s="94">
        <v>13645380</v>
      </c>
      <c r="S65" s="94">
        <v>13935554.000000002</v>
      </c>
      <c r="T65" s="145">
        <f t="shared" si="12"/>
        <v>3.7233297058282204</v>
      </c>
      <c r="U65" s="145">
        <f t="shared" si="13"/>
        <v>0.53751343062131696</v>
      </c>
      <c r="V65" s="145">
        <f t="shared" si="14"/>
        <v>8.9124854388584538</v>
      </c>
      <c r="W65" s="146">
        <f t="shared" si="15"/>
        <v>2.1265366006663271</v>
      </c>
    </row>
    <row r="66" spans="1:23" ht="15" customHeight="1">
      <c r="A66" s="42">
        <v>26</v>
      </c>
      <c r="B66" s="78" t="s">
        <v>164</v>
      </c>
      <c r="C66" s="45">
        <v>12358</v>
      </c>
      <c r="D66" s="94" t="s">
        <v>334</v>
      </c>
      <c r="E66" s="45">
        <v>8405</v>
      </c>
      <c r="F66" s="94">
        <v>166760</v>
      </c>
      <c r="G66" s="94">
        <v>8462</v>
      </c>
      <c r="H66" s="145">
        <f t="shared" si="8"/>
        <v>-31.526136915358478</v>
      </c>
      <c r="I66" s="145" t="str">
        <f t="shared" si="9"/>
        <v/>
      </c>
      <c r="J66" s="145">
        <f t="shared" si="10"/>
        <v>0.67816775728732637</v>
      </c>
      <c r="K66" s="146">
        <f t="shared" si="11"/>
        <v>-94.925641640681221</v>
      </c>
      <c r="L66" s="46"/>
      <c r="M66" s="42">
        <v>26</v>
      </c>
      <c r="N66" s="78" t="s">
        <v>164</v>
      </c>
      <c r="O66" s="45">
        <v>1741325</v>
      </c>
      <c r="P66" s="94">
        <v>1728792</v>
      </c>
      <c r="Q66" s="45">
        <v>360636.99999999994</v>
      </c>
      <c r="R66" s="94">
        <v>692553.99999999988</v>
      </c>
      <c r="S66" s="94">
        <v>589868</v>
      </c>
      <c r="T66" s="145">
        <f t="shared" si="12"/>
        <v>-66.125335592149668</v>
      </c>
      <c r="U66" s="145">
        <f t="shared" si="13"/>
        <v>-65.879758814247168</v>
      </c>
      <c r="V66" s="145">
        <f t="shared" si="14"/>
        <v>63.562806922196017</v>
      </c>
      <c r="W66" s="146">
        <f t="shared" si="15"/>
        <v>-14.827147052792981</v>
      </c>
    </row>
    <row r="67" spans="1:23" ht="15" customHeight="1">
      <c r="A67" s="42">
        <v>27</v>
      </c>
      <c r="B67" s="78" t="s">
        <v>165</v>
      </c>
      <c r="C67" s="45">
        <v>7311769</v>
      </c>
      <c r="D67" s="94">
        <v>3011699</v>
      </c>
      <c r="E67" s="45">
        <v>3175003.9999999995</v>
      </c>
      <c r="F67" s="94">
        <v>5491686</v>
      </c>
      <c r="G67" s="94">
        <v>4692918</v>
      </c>
      <c r="H67" s="145">
        <f t="shared" si="8"/>
        <v>-35.816927476784343</v>
      </c>
      <c r="I67" s="145">
        <f t="shared" si="9"/>
        <v>55.822942465365912</v>
      </c>
      <c r="J67" s="145">
        <f t="shared" si="10"/>
        <v>47.808254729757834</v>
      </c>
      <c r="K67" s="146">
        <f t="shared" si="11"/>
        <v>-14.545041358883225</v>
      </c>
      <c r="L67" s="46"/>
      <c r="M67" s="42">
        <v>27</v>
      </c>
      <c r="N67" s="78" t="s">
        <v>165</v>
      </c>
      <c r="O67" s="45">
        <v>4053971</v>
      </c>
      <c r="P67" s="94">
        <v>1638691</v>
      </c>
      <c r="Q67" s="45">
        <v>1718671.9999999998</v>
      </c>
      <c r="R67" s="94">
        <v>2024852.9999999995</v>
      </c>
      <c r="S67" s="94">
        <v>3033803</v>
      </c>
      <c r="T67" s="145">
        <f t="shared" si="12"/>
        <v>-25.164659539991774</v>
      </c>
      <c r="U67" s="145">
        <f t="shared" si="13"/>
        <v>85.13575774810505</v>
      </c>
      <c r="V67" s="145">
        <f t="shared" si="14"/>
        <v>76.520185352411659</v>
      </c>
      <c r="W67" s="146">
        <f t="shared" si="15"/>
        <v>49.828308524124992</v>
      </c>
    </row>
    <row r="68" spans="1:23" ht="15" customHeight="1">
      <c r="A68" s="42">
        <v>28</v>
      </c>
      <c r="B68" s="78" t="s">
        <v>166</v>
      </c>
      <c r="C68" s="45">
        <v>44233</v>
      </c>
      <c r="D68" s="94">
        <v>93579</v>
      </c>
      <c r="E68" s="45">
        <v>8526</v>
      </c>
      <c r="F68" s="94">
        <v>10040</v>
      </c>
      <c r="G68" s="94">
        <v>2040</v>
      </c>
      <c r="H68" s="145">
        <f t="shared" si="8"/>
        <v>-95.388058689213935</v>
      </c>
      <c r="I68" s="145">
        <f t="shared" si="9"/>
        <v>-97.820023723271248</v>
      </c>
      <c r="J68" s="145">
        <f t="shared" si="10"/>
        <v>-76.073187895847994</v>
      </c>
      <c r="K68" s="146">
        <f t="shared" si="11"/>
        <v>-79.681274900398407</v>
      </c>
      <c r="L68" s="46"/>
      <c r="M68" s="42">
        <v>28</v>
      </c>
      <c r="N68" s="78" t="s">
        <v>166</v>
      </c>
      <c r="O68" s="45">
        <v>4210866</v>
      </c>
      <c r="P68" s="94">
        <v>3453426</v>
      </c>
      <c r="Q68" s="45">
        <v>1198033.0000000002</v>
      </c>
      <c r="R68" s="94">
        <v>1827540.9999999993</v>
      </c>
      <c r="S68" s="94">
        <v>1289908</v>
      </c>
      <c r="T68" s="145">
        <f t="shared" si="12"/>
        <v>-69.367156304665116</v>
      </c>
      <c r="U68" s="145">
        <f t="shared" si="13"/>
        <v>-62.648454027971063</v>
      </c>
      <c r="V68" s="145">
        <f t="shared" si="14"/>
        <v>7.668820474895071</v>
      </c>
      <c r="W68" s="146">
        <f t="shared" si="15"/>
        <v>-29.418382405647776</v>
      </c>
    </row>
    <row r="69" spans="1:23" ht="15" customHeight="1">
      <c r="A69" s="42">
        <v>29</v>
      </c>
      <c r="B69" s="78" t="s">
        <v>167</v>
      </c>
      <c r="C69" s="45">
        <v>21019211</v>
      </c>
      <c r="D69" s="94">
        <v>20694794</v>
      </c>
      <c r="E69" s="45">
        <v>26483328</v>
      </c>
      <c r="F69" s="94">
        <v>30293069.999999996</v>
      </c>
      <c r="G69" s="94">
        <v>27308982.000000004</v>
      </c>
      <c r="H69" s="145">
        <f t="shared" si="8"/>
        <v>29.923915793033359</v>
      </c>
      <c r="I69" s="145">
        <f t="shared" si="9"/>
        <v>31.960637056836617</v>
      </c>
      <c r="J69" s="145">
        <f t="shared" si="10"/>
        <v>3.1176368770571514</v>
      </c>
      <c r="K69" s="146">
        <f t="shared" si="11"/>
        <v>-9.8507282358638264</v>
      </c>
      <c r="L69" s="46"/>
      <c r="M69" s="42">
        <v>29</v>
      </c>
      <c r="N69" s="78" t="s">
        <v>167</v>
      </c>
      <c r="O69" s="45">
        <v>18015762</v>
      </c>
      <c r="P69" s="94">
        <v>16963952</v>
      </c>
      <c r="Q69" s="45">
        <v>13810850.999999996</v>
      </c>
      <c r="R69" s="94">
        <v>14711396.999999994</v>
      </c>
      <c r="S69" s="94">
        <v>31780739.999999993</v>
      </c>
      <c r="T69" s="145">
        <f t="shared" si="12"/>
        <v>76.405194518000371</v>
      </c>
      <c r="U69" s="145">
        <f t="shared" si="13"/>
        <v>87.342784275739461</v>
      </c>
      <c r="V69" s="145">
        <f t="shared" si="14"/>
        <v>130.11427753438221</v>
      </c>
      <c r="W69" s="146">
        <f t="shared" si="15"/>
        <v>116.02802235572872</v>
      </c>
    </row>
    <row r="70" spans="1:23" ht="15" customHeight="1">
      <c r="A70" s="42">
        <v>30</v>
      </c>
      <c r="B70" s="78" t="s">
        <v>168</v>
      </c>
      <c r="C70" s="45">
        <v>14137263</v>
      </c>
      <c r="D70" s="94">
        <v>41083987</v>
      </c>
      <c r="E70" s="45">
        <v>47614433.000000007</v>
      </c>
      <c r="F70" s="94">
        <v>29373296</v>
      </c>
      <c r="G70" s="94">
        <v>40072511</v>
      </c>
      <c r="H70" s="145">
        <f t="shared" si="8"/>
        <v>183.45310545612688</v>
      </c>
      <c r="I70" s="145">
        <f t="shared" si="9"/>
        <v>-2.4619713758550148</v>
      </c>
      <c r="J70" s="145">
        <f t="shared" si="10"/>
        <v>-15.839571165322923</v>
      </c>
      <c r="K70" s="146">
        <f t="shared" si="11"/>
        <v>36.424972532874762</v>
      </c>
      <c r="L70" s="46"/>
      <c r="M70" s="42">
        <v>30</v>
      </c>
      <c r="N70" s="78" t="s">
        <v>168</v>
      </c>
      <c r="O70" s="45">
        <v>14203054</v>
      </c>
      <c r="P70" s="94">
        <v>14101632</v>
      </c>
      <c r="Q70" s="45">
        <v>9960642.0000000019</v>
      </c>
      <c r="R70" s="94">
        <v>11931522</v>
      </c>
      <c r="S70" s="94">
        <v>10466447</v>
      </c>
      <c r="T70" s="145">
        <f t="shared" si="12"/>
        <v>-26.308475627847358</v>
      </c>
      <c r="U70" s="145">
        <f t="shared" si="13"/>
        <v>-25.778470179905426</v>
      </c>
      <c r="V70" s="145">
        <f t="shared" si="14"/>
        <v>5.078036134618614</v>
      </c>
      <c r="W70" s="146">
        <f t="shared" si="15"/>
        <v>-12.279028610096859</v>
      </c>
    </row>
    <row r="71" spans="1:23" ht="15" customHeight="1">
      <c r="A71" s="42">
        <v>31</v>
      </c>
      <c r="B71" s="78" t="s">
        <v>169</v>
      </c>
      <c r="C71" s="45">
        <v>123568883</v>
      </c>
      <c r="D71" s="94">
        <v>127626561</v>
      </c>
      <c r="E71" s="45">
        <v>121658928</v>
      </c>
      <c r="F71" s="94">
        <v>101419306</v>
      </c>
      <c r="G71" s="94">
        <v>48265446</v>
      </c>
      <c r="H71" s="145">
        <f t="shared" si="8"/>
        <v>-60.940452945585015</v>
      </c>
      <c r="I71" s="145">
        <f t="shared" si="9"/>
        <v>-62.182287431532373</v>
      </c>
      <c r="J71" s="145">
        <f t="shared" si="10"/>
        <v>-60.327247006483567</v>
      </c>
      <c r="K71" s="146">
        <f t="shared" si="11"/>
        <v>-52.410001701253996</v>
      </c>
      <c r="L71" s="46"/>
      <c r="M71" s="42">
        <v>31</v>
      </c>
      <c r="N71" s="78" t="s">
        <v>169</v>
      </c>
      <c r="O71" s="45">
        <v>17703223</v>
      </c>
      <c r="P71" s="94">
        <v>20466271</v>
      </c>
      <c r="Q71" s="45">
        <v>18561707.000000004</v>
      </c>
      <c r="R71" s="94">
        <v>19915175.999999993</v>
      </c>
      <c r="S71" s="94">
        <v>9367441.9999999981</v>
      </c>
      <c r="T71" s="145">
        <f t="shared" si="12"/>
        <v>-47.086233958641323</v>
      </c>
      <c r="U71" s="145">
        <f t="shared" si="13"/>
        <v>-54.229854573898692</v>
      </c>
      <c r="V71" s="145">
        <f t="shared" si="14"/>
        <v>-49.53351003762748</v>
      </c>
      <c r="W71" s="146">
        <f t="shared" si="15"/>
        <v>-52.963297939219814</v>
      </c>
    </row>
    <row r="72" spans="1:23" ht="15" customHeight="1">
      <c r="A72" s="42">
        <v>32</v>
      </c>
      <c r="B72" s="78" t="s">
        <v>79</v>
      </c>
      <c r="C72" s="45">
        <v>8683235</v>
      </c>
      <c r="D72" s="94">
        <v>13609439</v>
      </c>
      <c r="E72" s="45">
        <v>12113963.000000002</v>
      </c>
      <c r="F72" s="94">
        <v>34401587.999999993</v>
      </c>
      <c r="G72" s="94">
        <v>7037518</v>
      </c>
      <c r="H72" s="145">
        <f t="shared" si="8"/>
        <v>-18.952809638343311</v>
      </c>
      <c r="I72" s="145">
        <f t="shared" si="9"/>
        <v>-48.289433532124285</v>
      </c>
      <c r="J72" s="145">
        <f t="shared" si="10"/>
        <v>-41.905733078431894</v>
      </c>
      <c r="K72" s="146">
        <f t="shared" si="11"/>
        <v>-79.543043187424942</v>
      </c>
      <c r="L72" s="46"/>
      <c r="M72" s="42">
        <v>32</v>
      </c>
      <c r="N72" s="78" t="s">
        <v>79</v>
      </c>
      <c r="O72" s="45">
        <v>24271790</v>
      </c>
      <c r="P72" s="94">
        <v>18547133</v>
      </c>
      <c r="Q72" s="45">
        <v>12938041</v>
      </c>
      <c r="R72" s="94">
        <v>5846122.9999999944</v>
      </c>
      <c r="S72" s="94">
        <v>5162924</v>
      </c>
      <c r="T72" s="145">
        <f t="shared" si="12"/>
        <v>-78.728705217044151</v>
      </c>
      <c r="U72" s="145">
        <f t="shared" si="13"/>
        <v>-72.163223286315997</v>
      </c>
      <c r="V72" s="145">
        <f t="shared" si="14"/>
        <v>-60.095009746838798</v>
      </c>
      <c r="W72" s="146">
        <f t="shared" si="15"/>
        <v>-11.686360345138041</v>
      </c>
    </row>
    <row r="73" spans="1:23" ht="15" customHeight="1">
      <c r="A73" s="42">
        <v>33</v>
      </c>
      <c r="B73" s="78" t="s">
        <v>60</v>
      </c>
      <c r="C73" s="45">
        <v>33184329</v>
      </c>
      <c r="D73" s="94">
        <v>20636620</v>
      </c>
      <c r="E73" s="45">
        <v>28003392</v>
      </c>
      <c r="F73" s="94">
        <v>119501824</v>
      </c>
      <c r="G73" s="94">
        <v>10821045</v>
      </c>
      <c r="H73" s="145">
        <f t="shared" si="8"/>
        <v>-67.391098973253321</v>
      </c>
      <c r="I73" s="145">
        <f t="shared" si="9"/>
        <v>-47.563869470872653</v>
      </c>
      <c r="J73" s="145">
        <f t="shared" si="10"/>
        <v>-61.358091905437739</v>
      </c>
      <c r="K73" s="146">
        <f t="shared" si="11"/>
        <v>-90.944870431433742</v>
      </c>
      <c r="L73" s="46"/>
      <c r="M73" s="42">
        <v>33</v>
      </c>
      <c r="N73" s="78" t="s">
        <v>60</v>
      </c>
      <c r="O73" s="45">
        <v>1595050</v>
      </c>
      <c r="P73" s="94">
        <v>2095490</v>
      </c>
      <c r="Q73" s="45">
        <v>328486.00000000006</v>
      </c>
      <c r="R73" s="94">
        <v>1236932.0000000002</v>
      </c>
      <c r="S73" s="94">
        <v>1834975.0000000005</v>
      </c>
      <c r="T73" s="145">
        <f t="shared" si="12"/>
        <v>15.041848217924226</v>
      </c>
      <c r="U73" s="145">
        <f t="shared" si="13"/>
        <v>-12.432175767958782</v>
      </c>
      <c r="V73" s="145">
        <f t="shared" si="14"/>
        <v>458.61589230591267</v>
      </c>
      <c r="W73" s="146">
        <f t="shared" si="15"/>
        <v>48.348898726849995</v>
      </c>
    </row>
    <row r="74" spans="1:23" ht="15" customHeight="1">
      <c r="A74" s="42">
        <v>34</v>
      </c>
      <c r="B74" s="78" t="s">
        <v>170</v>
      </c>
      <c r="C74" s="45">
        <v>34808428</v>
      </c>
      <c r="D74" s="94">
        <v>43132278</v>
      </c>
      <c r="E74" s="45">
        <v>14798088.000000004</v>
      </c>
      <c r="F74" s="94">
        <v>60093290</v>
      </c>
      <c r="G74" s="94">
        <v>14813492</v>
      </c>
      <c r="H74" s="145">
        <f t="shared" si="8"/>
        <v>-57.442800921661849</v>
      </c>
      <c r="I74" s="145">
        <f t="shared" si="9"/>
        <v>-65.655669751548942</v>
      </c>
      <c r="J74" s="145">
        <f t="shared" si="10"/>
        <v>0.10409452896884375</v>
      </c>
      <c r="K74" s="146">
        <f t="shared" si="11"/>
        <v>-75.349174591705662</v>
      </c>
      <c r="L74" s="46"/>
      <c r="M74" s="42">
        <v>34</v>
      </c>
      <c r="N74" s="78" t="s">
        <v>170</v>
      </c>
      <c r="O74" s="45">
        <v>14445665</v>
      </c>
      <c r="P74" s="94">
        <v>9993923</v>
      </c>
      <c r="Q74" s="45">
        <v>6685733.9999999963</v>
      </c>
      <c r="R74" s="94">
        <v>11307122.999999996</v>
      </c>
      <c r="S74" s="94">
        <v>10379612</v>
      </c>
      <c r="T74" s="145">
        <f t="shared" si="12"/>
        <v>-28.147219252280877</v>
      </c>
      <c r="U74" s="145">
        <f t="shared" si="13"/>
        <v>3.859235257265837</v>
      </c>
      <c r="V74" s="145">
        <f t="shared" si="14"/>
        <v>55.250149048705879</v>
      </c>
      <c r="W74" s="146">
        <f t="shared" si="15"/>
        <v>-8.2028912217546122</v>
      </c>
    </row>
    <row r="75" spans="1:23" ht="15" customHeight="1">
      <c r="A75" s="42">
        <v>35</v>
      </c>
      <c r="B75" s="78" t="s">
        <v>171</v>
      </c>
      <c r="C75" s="45">
        <v>62142</v>
      </c>
      <c r="D75" s="94">
        <v>87307</v>
      </c>
      <c r="E75" s="45"/>
      <c r="F75" s="94">
        <v>89671</v>
      </c>
      <c r="G75" s="94">
        <v>49919</v>
      </c>
      <c r="H75" s="145">
        <f t="shared" si="8"/>
        <v>-19.669466705287888</v>
      </c>
      <c r="I75" s="145">
        <f t="shared" si="9"/>
        <v>-42.823599482286646</v>
      </c>
      <c r="J75" s="145" t="str">
        <f t="shared" si="10"/>
        <v/>
      </c>
      <c r="K75" s="146">
        <f t="shared" si="11"/>
        <v>-44.330943114273289</v>
      </c>
      <c r="L75" s="46"/>
      <c r="M75" s="42">
        <v>35</v>
      </c>
      <c r="N75" s="78" t="s">
        <v>171</v>
      </c>
      <c r="O75" s="45">
        <v>810634</v>
      </c>
      <c r="P75" s="94">
        <v>313734</v>
      </c>
      <c r="Q75" s="45">
        <v>885334</v>
      </c>
      <c r="R75" s="94">
        <v>181447.00000000003</v>
      </c>
      <c r="S75" s="94">
        <v>204982</v>
      </c>
      <c r="T75" s="145">
        <f t="shared" si="12"/>
        <v>-74.713372496095644</v>
      </c>
      <c r="U75" s="145">
        <f t="shared" si="13"/>
        <v>-34.663759745516899</v>
      </c>
      <c r="V75" s="145">
        <f t="shared" si="14"/>
        <v>-76.846930085143015</v>
      </c>
      <c r="W75" s="146">
        <f t="shared" si="15"/>
        <v>12.970729744773934</v>
      </c>
    </row>
    <row r="76" spans="1:23" ht="15" customHeight="1">
      <c r="A76" s="42">
        <v>37</v>
      </c>
      <c r="B76" s="78" t="s">
        <v>172</v>
      </c>
      <c r="C76" s="45">
        <v>2221253</v>
      </c>
      <c r="D76" s="94">
        <v>1772674</v>
      </c>
      <c r="E76" s="45">
        <v>3972116.0000000005</v>
      </c>
      <c r="F76" s="94">
        <v>3318172.0000000005</v>
      </c>
      <c r="G76" s="94">
        <v>3912815</v>
      </c>
      <c r="H76" s="145">
        <f t="shared" si="8"/>
        <v>76.153504350922645</v>
      </c>
      <c r="I76" s="145">
        <f t="shared" si="9"/>
        <v>120.72953064127981</v>
      </c>
      <c r="J76" s="145">
        <f t="shared" si="10"/>
        <v>-1.4929322305793846</v>
      </c>
      <c r="K76" s="146">
        <f t="shared" si="11"/>
        <v>17.920800971137112</v>
      </c>
      <c r="L76" s="46"/>
      <c r="M76" s="42">
        <v>37</v>
      </c>
      <c r="N76" s="78" t="s">
        <v>172</v>
      </c>
      <c r="O76" s="45">
        <v>46773</v>
      </c>
      <c r="P76" s="94">
        <v>229773</v>
      </c>
      <c r="Q76" s="45">
        <v>340506</v>
      </c>
      <c r="R76" s="94">
        <v>128613.99999999999</v>
      </c>
      <c r="S76" s="94">
        <v>719765</v>
      </c>
      <c r="T76" s="145">
        <f t="shared" si="12"/>
        <v>1438.8471981698845</v>
      </c>
      <c r="U76" s="145">
        <f t="shared" si="13"/>
        <v>213.25046894108533</v>
      </c>
      <c r="V76" s="145">
        <f t="shared" si="14"/>
        <v>111.38100356528224</v>
      </c>
      <c r="W76" s="146">
        <f t="shared" si="15"/>
        <v>459.63192187475704</v>
      </c>
    </row>
    <row r="77" spans="1:23" ht="15" customHeight="1">
      <c r="A77" s="42">
        <v>38</v>
      </c>
      <c r="B77" s="78" t="s">
        <v>173</v>
      </c>
      <c r="C77" s="45" t="s">
        <v>334</v>
      </c>
      <c r="D77" s="94" t="s">
        <v>334</v>
      </c>
      <c r="E77" s="45"/>
      <c r="F77" s="94"/>
      <c r="G77" s="94">
        <v>0</v>
      </c>
      <c r="H77" s="145" t="str">
        <f t="shared" si="8"/>
        <v/>
      </c>
      <c r="I77" s="145" t="str">
        <f t="shared" si="9"/>
        <v/>
      </c>
      <c r="J77" s="145" t="str">
        <f t="shared" si="10"/>
        <v/>
      </c>
      <c r="K77" s="146" t="str">
        <f t="shared" si="11"/>
        <v/>
      </c>
      <c r="L77" s="46"/>
      <c r="M77" s="42">
        <v>38</v>
      </c>
      <c r="N77" s="78" t="s">
        <v>173</v>
      </c>
      <c r="O77" s="45">
        <v>734387</v>
      </c>
      <c r="P77" s="94">
        <v>206055</v>
      </c>
      <c r="Q77" s="45">
        <v>205935</v>
      </c>
      <c r="R77" s="94">
        <v>430400</v>
      </c>
      <c r="S77" s="94">
        <v>1210927</v>
      </c>
      <c r="T77" s="145">
        <f t="shared" si="12"/>
        <v>64.889492869563327</v>
      </c>
      <c r="U77" s="145">
        <f t="shared" si="13"/>
        <v>487.67173812816975</v>
      </c>
      <c r="V77" s="145">
        <f t="shared" si="14"/>
        <v>488.01417923131089</v>
      </c>
      <c r="W77" s="146">
        <f t="shared" si="15"/>
        <v>181.34921003717471</v>
      </c>
    </row>
    <row r="78" spans="1:23" ht="15" customHeight="1">
      <c r="A78" s="42">
        <v>39</v>
      </c>
      <c r="B78" s="78" t="s">
        <v>174</v>
      </c>
      <c r="C78" s="45" t="s">
        <v>334</v>
      </c>
      <c r="D78" s="94" t="s">
        <v>334</v>
      </c>
      <c r="E78" s="45"/>
      <c r="F78" s="94"/>
      <c r="G78" s="94">
        <v>0</v>
      </c>
      <c r="H78" s="145" t="str">
        <f t="shared" si="8"/>
        <v/>
      </c>
      <c r="I78" s="145" t="str">
        <f t="shared" si="9"/>
        <v/>
      </c>
      <c r="J78" s="145" t="str">
        <f t="shared" si="10"/>
        <v/>
      </c>
      <c r="K78" s="146" t="str">
        <f t="shared" si="11"/>
        <v/>
      </c>
      <c r="L78" s="46"/>
      <c r="M78" s="42">
        <v>39</v>
      </c>
      <c r="N78" s="78" t="s">
        <v>174</v>
      </c>
      <c r="O78" s="45">
        <v>228526</v>
      </c>
      <c r="P78" s="94">
        <v>488012</v>
      </c>
      <c r="Q78" s="45">
        <v>373301.99999999994</v>
      </c>
      <c r="R78" s="94">
        <v>177288</v>
      </c>
      <c r="S78" s="94">
        <v>139178</v>
      </c>
      <c r="T78" s="145">
        <f t="shared" si="12"/>
        <v>-39.09752063222566</v>
      </c>
      <c r="U78" s="145">
        <f t="shared" si="13"/>
        <v>-71.480619329032891</v>
      </c>
      <c r="V78" s="145">
        <f t="shared" si="14"/>
        <v>-62.717049466651659</v>
      </c>
      <c r="W78" s="146">
        <f t="shared" si="15"/>
        <v>-21.496096746536708</v>
      </c>
    </row>
    <row r="79" spans="1:23" ht="15" customHeight="1">
      <c r="A79" s="42">
        <v>40</v>
      </c>
      <c r="B79" s="78" t="s">
        <v>175</v>
      </c>
      <c r="C79" s="45" t="s">
        <v>334</v>
      </c>
      <c r="D79" s="94" t="s">
        <v>334</v>
      </c>
      <c r="E79" s="45"/>
      <c r="F79" s="94"/>
      <c r="G79" s="94">
        <v>0</v>
      </c>
      <c r="H79" s="145" t="str">
        <f t="shared" si="8"/>
        <v/>
      </c>
      <c r="I79" s="145" t="str">
        <f t="shared" si="9"/>
        <v/>
      </c>
      <c r="J79" s="145" t="str">
        <f t="shared" si="10"/>
        <v/>
      </c>
      <c r="K79" s="146" t="str">
        <f t="shared" si="11"/>
        <v/>
      </c>
      <c r="L79" s="46"/>
      <c r="M79" s="42">
        <v>40</v>
      </c>
      <c r="N79" s="78" t="s">
        <v>175</v>
      </c>
      <c r="O79" s="45">
        <v>71852</v>
      </c>
      <c r="P79" s="94">
        <v>435260</v>
      </c>
      <c r="Q79" s="45">
        <v>124720</v>
      </c>
      <c r="R79" s="94">
        <v>47000</v>
      </c>
      <c r="S79" s="94">
        <v>29100</v>
      </c>
      <c r="T79" s="145">
        <f t="shared" si="12"/>
        <v>-59.500083504982463</v>
      </c>
      <c r="U79" s="145">
        <f t="shared" si="13"/>
        <v>-93.314340853742593</v>
      </c>
      <c r="V79" s="145">
        <f t="shared" si="14"/>
        <v>-76.667735728030792</v>
      </c>
      <c r="W79" s="146">
        <f t="shared" si="15"/>
        <v>-38.085106382978729</v>
      </c>
    </row>
    <row r="80" spans="1:23" ht="15" customHeight="1">
      <c r="A80" s="42">
        <v>41</v>
      </c>
      <c r="B80" s="78" t="s">
        <v>176</v>
      </c>
      <c r="C80" s="45" t="s">
        <v>334</v>
      </c>
      <c r="D80" s="94" t="s">
        <v>334</v>
      </c>
      <c r="E80" s="45"/>
      <c r="F80" s="94"/>
      <c r="G80" s="94">
        <v>0</v>
      </c>
      <c r="H80" s="145" t="str">
        <f t="shared" si="8"/>
        <v/>
      </c>
      <c r="I80" s="145" t="str">
        <f t="shared" si="9"/>
        <v/>
      </c>
      <c r="J80" s="145" t="str">
        <f t="shared" si="10"/>
        <v/>
      </c>
      <c r="K80" s="146" t="str">
        <f t="shared" si="11"/>
        <v/>
      </c>
      <c r="L80" s="46"/>
      <c r="M80" s="42">
        <v>41</v>
      </c>
      <c r="N80" s="78" t="s">
        <v>176</v>
      </c>
      <c r="O80" s="45">
        <v>491041</v>
      </c>
      <c r="P80" s="94">
        <v>349056</v>
      </c>
      <c r="Q80" s="45">
        <v>7925</v>
      </c>
      <c r="R80" s="94">
        <v>6541</v>
      </c>
      <c r="S80" s="94">
        <v>140609</v>
      </c>
      <c r="T80" s="145">
        <f t="shared" si="12"/>
        <v>-71.365120224176792</v>
      </c>
      <c r="U80" s="145">
        <f t="shared" si="13"/>
        <v>-59.717351943527689</v>
      </c>
      <c r="V80" s="145">
        <f t="shared" si="14"/>
        <v>1674.2460567823343</v>
      </c>
      <c r="W80" s="146">
        <f t="shared" si="15"/>
        <v>2049.6560158997095</v>
      </c>
    </row>
    <row r="81" spans="1:23" ht="15" customHeight="1">
      <c r="A81" s="42">
        <v>42</v>
      </c>
      <c r="B81" s="78" t="s">
        <v>177</v>
      </c>
      <c r="C81" s="45" t="s">
        <v>334</v>
      </c>
      <c r="D81" s="94" t="s">
        <v>334</v>
      </c>
      <c r="E81" s="45"/>
      <c r="F81" s="94"/>
      <c r="G81" s="94">
        <v>0</v>
      </c>
      <c r="H81" s="145" t="str">
        <f t="shared" si="8"/>
        <v/>
      </c>
      <c r="I81" s="145" t="str">
        <f t="shared" si="9"/>
        <v/>
      </c>
      <c r="J81" s="145" t="str">
        <f t="shared" si="10"/>
        <v/>
      </c>
      <c r="K81" s="146" t="str">
        <f t="shared" si="11"/>
        <v/>
      </c>
      <c r="L81" s="46"/>
      <c r="M81" s="42">
        <v>42</v>
      </c>
      <c r="N81" s="78" t="s">
        <v>177</v>
      </c>
      <c r="O81" s="45">
        <v>22722</v>
      </c>
      <c r="P81" s="94">
        <v>48452</v>
      </c>
      <c r="Q81" s="45">
        <v>83840.000000000015</v>
      </c>
      <c r="R81" s="94">
        <v>32062</v>
      </c>
      <c r="S81" s="94">
        <v>22707</v>
      </c>
      <c r="T81" s="145">
        <f t="shared" si="12"/>
        <v>-6.6015315553201503E-2</v>
      </c>
      <c r="U81" s="145">
        <f t="shared" si="13"/>
        <v>-53.135061504169073</v>
      </c>
      <c r="V81" s="145">
        <f t="shared" si="14"/>
        <v>-72.916269083969468</v>
      </c>
      <c r="W81" s="146">
        <f t="shared" si="15"/>
        <v>-29.177842929324441</v>
      </c>
    </row>
    <row r="82" spans="1:23" ht="15" customHeight="1">
      <c r="A82" s="42">
        <v>43</v>
      </c>
      <c r="B82" s="78" t="s">
        <v>178</v>
      </c>
      <c r="C82" s="45">
        <v>1328296</v>
      </c>
      <c r="D82" s="94">
        <v>1457611</v>
      </c>
      <c r="E82" s="45">
        <v>597351</v>
      </c>
      <c r="F82" s="94">
        <v>765966</v>
      </c>
      <c r="G82" s="94">
        <v>1256463</v>
      </c>
      <c r="H82" s="145">
        <f t="shared" si="8"/>
        <v>-5.4079060691291687</v>
      </c>
      <c r="I82" s="145">
        <f t="shared" si="9"/>
        <v>-13.799840972660064</v>
      </c>
      <c r="J82" s="145">
        <f t="shared" si="10"/>
        <v>110.33914733548619</v>
      </c>
      <c r="K82" s="146">
        <f t="shared" si="11"/>
        <v>64.036393260275247</v>
      </c>
      <c r="L82" s="46"/>
      <c r="M82" s="42">
        <v>43</v>
      </c>
      <c r="N82" s="78" t="s">
        <v>178</v>
      </c>
      <c r="O82" s="45">
        <v>665429</v>
      </c>
      <c r="P82" s="94">
        <v>1509907</v>
      </c>
      <c r="Q82" s="45">
        <v>740444.00000000023</v>
      </c>
      <c r="R82" s="94">
        <v>1141053.9999999998</v>
      </c>
      <c r="S82" s="94">
        <v>1956172</v>
      </c>
      <c r="T82" s="145">
        <f t="shared" si="12"/>
        <v>193.9715581977942</v>
      </c>
      <c r="U82" s="145">
        <f t="shared" si="13"/>
        <v>29.555793833659948</v>
      </c>
      <c r="V82" s="145">
        <f t="shared" si="14"/>
        <v>164.18905413508639</v>
      </c>
      <c r="W82" s="146">
        <f t="shared" si="15"/>
        <v>71.435532411261903</v>
      </c>
    </row>
    <row r="83" spans="1:23" ht="15" customHeight="1">
      <c r="A83" s="42">
        <v>44</v>
      </c>
      <c r="B83" s="78" t="s">
        <v>179</v>
      </c>
      <c r="C83" s="45" t="s">
        <v>334</v>
      </c>
      <c r="D83" s="94" t="s">
        <v>334</v>
      </c>
      <c r="E83" s="45"/>
      <c r="F83" s="94"/>
      <c r="G83" s="94">
        <v>0</v>
      </c>
      <c r="H83" s="145" t="str">
        <f t="shared" si="8"/>
        <v/>
      </c>
      <c r="I83" s="145" t="str">
        <f t="shared" si="9"/>
        <v/>
      </c>
      <c r="J83" s="145" t="str">
        <f t="shared" si="10"/>
        <v/>
      </c>
      <c r="K83" s="146" t="str">
        <f t="shared" si="11"/>
        <v/>
      </c>
      <c r="L83" s="46"/>
      <c r="M83" s="42">
        <v>44</v>
      </c>
      <c r="N83" s="78" t="s">
        <v>179</v>
      </c>
      <c r="O83" s="45">
        <v>10173</v>
      </c>
      <c r="P83" s="94">
        <v>2976</v>
      </c>
      <c r="Q83" s="45">
        <v>5131</v>
      </c>
      <c r="R83" s="94">
        <v>4500</v>
      </c>
      <c r="S83" s="94">
        <v>10503</v>
      </c>
      <c r="T83" s="145">
        <f t="shared" si="12"/>
        <v>3.2438808611029231</v>
      </c>
      <c r="U83" s="145">
        <f t="shared" si="13"/>
        <v>252.92338709677421</v>
      </c>
      <c r="V83" s="145">
        <f t="shared" si="14"/>
        <v>104.69694016760863</v>
      </c>
      <c r="W83" s="146">
        <f t="shared" si="15"/>
        <v>133.4</v>
      </c>
    </row>
    <row r="84" spans="1:23" ht="15" customHeight="1">
      <c r="A84" s="42">
        <v>45</v>
      </c>
      <c r="B84" s="78" t="s">
        <v>180</v>
      </c>
      <c r="C84" s="45" t="s">
        <v>334</v>
      </c>
      <c r="D84" s="94" t="s">
        <v>334</v>
      </c>
      <c r="E84" s="45"/>
      <c r="F84" s="94"/>
      <c r="G84" s="94">
        <v>0</v>
      </c>
      <c r="H84" s="145" t="str">
        <f t="shared" si="8"/>
        <v/>
      </c>
      <c r="I84" s="145" t="str">
        <f t="shared" si="9"/>
        <v/>
      </c>
      <c r="J84" s="145" t="str">
        <f t="shared" si="10"/>
        <v/>
      </c>
      <c r="K84" s="146" t="str">
        <f t="shared" si="11"/>
        <v/>
      </c>
      <c r="L84" s="46"/>
      <c r="M84" s="42">
        <v>45</v>
      </c>
      <c r="N84" s="78" t="s">
        <v>180</v>
      </c>
      <c r="O84" s="45">
        <v>99327</v>
      </c>
      <c r="P84" s="94">
        <v>61529</v>
      </c>
      <c r="Q84" s="45">
        <v>38773</v>
      </c>
      <c r="R84" s="94">
        <v>10966</v>
      </c>
      <c r="S84" s="94">
        <v>51410</v>
      </c>
      <c r="T84" s="145">
        <f t="shared" si="12"/>
        <v>-48.241666414972762</v>
      </c>
      <c r="U84" s="145">
        <f t="shared" si="13"/>
        <v>-16.445903557671997</v>
      </c>
      <c r="V84" s="145">
        <f t="shared" si="14"/>
        <v>32.592267815232248</v>
      </c>
      <c r="W84" s="146">
        <f t="shared" si="15"/>
        <v>368.81269378077695</v>
      </c>
    </row>
    <row r="85" spans="1:23" ht="15" customHeight="1">
      <c r="A85" s="42">
        <v>46</v>
      </c>
      <c r="B85" s="78" t="s">
        <v>181</v>
      </c>
      <c r="C85" s="45" t="s">
        <v>334</v>
      </c>
      <c r="D85" s="94" t="s">
        <v>334</v>
      </c>
      <c r="E85" s="45"/>
      <c r="F85" s="94"/>
      <c r="G85" s="94">
        <v>0</v>
      </c>
      <c r="H85" s="145" t="str">
        <f t="shared" si="8"/>
        <v/>
      </c>
      <c r="I85" s="145" t="str">
        <f t="shared" si="9"/>
        <v/>
      </c>
      <c r="J85" s="145" t="str">
        <f t="shared" si="10"/>
        <v/>
      </c>
      <c r="K85" s="146" t="str">
        <f t="shared" si="11"/>
        <v/>
      </c>
      <c r="L85" s="46"/>
      <c r="M85" s="42">
        <v>46</v>
      </c>
      <c r="N85" s="78" t="s">
        <v>181</v>
      </c>
      <c r="O85" s="45">
        <v>258721</v>
      </c>
      <c r="P85" s="94">
        <v>20117</v>
      </c>
      <c r="Q85" s="45">
        <v>121353</v>
      </c>
      <c r="R85" s="94">
        <v>74420</v>
      </c>
      <c r="S85" s="94">
        <v>487384</v>
      </c>
      <c r="T85" s="145">
        <f t="shared" si="12"/>
        <v>88.382079537416757</v>
      </c>
      <c r="U85" s="145">
        <f t="shared" si="13"/>
        <v>2322.7469304568276</v>
      </c>
      <c r="V85" s="145">
        <f t="shared" si="14"/>
        <v>301.62501133058106</v>
      </c>
      <c r="W85" s="146">
        <f t="shared" si="15"/>
        <v>554.9099704380543</v>
      </c>
    </row>
    <row r="86" spans="1:23" ht="15" customHeight="1">
      <c r="A86" s="42">
        <v>47</v>
      </c>
      <c r="B86" s="78" t="s">
        <v>182</v>
      </c>
      <c r="C86" s="45" t="s">
        <v>334</v>
      </c>
      <c r="D86" s="94" t="s">
        <v>334</v>
      </c>
      <c r="E86" s="45"/>
      <c r="F86" s="94"/>
      <c r="G86" s="94">
        <v>0</v>
      </c>
      <c r="H86" s="145" t="str">
        <f t="shared" si="8"/>
        <v/>
      </c>
      <c r="I86" s="145" t="str">
        <f t="shared" si="9"/>
        <v/>
      </c>
      <c r="J86" s="145" t="str">
        <f t="shared" si="10"/>
        <v/>
      </c>
      <c r="K86" s="146" t="str">
        <f t="shared" si="11"/>
        <v/>
      </c>
      <c r="L86" s="46"/>
      <c r="M86" s="42">
        <v>47</v>
      </c>
      <c r="N86" s="78" t="s">
        <v>182</v>
      </c>
      <c r="O86" s="45">
        <v>113127</v>
      </c>
      <c r="P86" s="94">
        <v>35907</v>
      </c>
      <c r="Q86" s="45">
        <v>72175</v>
      </c>
      <c r="R86" s="94">
        <v>50245.999999999993</v>
      </c>
      <c r="S86" s="94">
        <v>48998</v>
      </c>
      <c r="T86" s="145">
        <f t="shared" si="12"/>
        <v>-56.687616572524682</v>
      </c>
      <c r="U86" s="145">
        <f t="shared" si="13"/>
        <v>36.458072242181174</v>
      </c>
      <c r="V86" s="145">
        <f t="shared" si="14"/>
        <v>-32.112227225493598</v>
      </c>
      <c r="W86" s="146">
        <f t="shared" si="15"/>
        <v>-2.4837798033674119</v>
      </c>
    </row>
    <row r="87" spans="1:23" ht="15" customHeight="1">
      <c r="A87" s="42">
        <v>48</v>
      </c>
      <c r="B87" s="78" t="s">
        <v>183</v>
      </c>
      <c r="C87" s="45" t="s">
        <v>334</v>
      </c>
      <c r="D87" s="94" t="s">
        <v>334</v>
      </c>
      <c r="E87" s="45"/>
      <c r="F87" s="94"/>
      <c r="G87" s="94">
        <v>2820</v>
      </c>
      <c r="H87" s="145" t="str">
        <f t="shared" si="8"/>
        <v/>
      </c>
      <c r="I87" s="145" t="str">
        <f t="shared" si="9"/>
        <v/>
      </c>
      <c r="J87" s="145" t="str">
        <f t="shared" si="10"/>
        <v/>
      </c>
      <c r="K87" s="146" t="str">
        <f t="shared" si="11"/>
        <v/>
      </c>
      <c r="L87" s="46"/>
      <c r="M87" s="42">
        <v>48</v>
      </c>
      <c r="N87" s="78" t="s">
        <v>183</v>
      </c>
      <c r="O87" s="45">
        <v>3113</v>
      </c>
      <c r="P87" s="94">
        <v>15550</v>
      </c>
      <c r="Q87" s="45"/>
      <c r="R87" s="94">
        <v>6467</v>
      </c>
      <c r="S87" s="94">
        <v>153475</v>
      </c>
      <c r="T87" s="145">
        <f t="shared" si="12"/>
        <v>4830.1317057500801</v>
      </c>
      <c r="U87" s="145">
        <f t="shared" si="13"/>
        <v>886.97749196141478</v>
      </c>
      <c r="V87" s="145" t="str">
        <f t="shared" si="14"/>
        <v/>
      </c>
      <c r="W87" s="146">
        <f t="shared" si="15"/>
        <v>2273.202412246791</v>
      </c>
    </row>
    <row r="88" spans="1:23" ht="15" customHeight="1">
      <c r="A88" s="42">
        <v>49</v>
      </c>
      <c r="B88" s="78" t="s">
        <v>184</v>
      </c>
      <c r="C88" s="45">
        <v>933250</v>
      </c>
      <c r="D88" s="94">
        <v>225765</v>
      </c>
      <c r="E88" s="45">
        <v>247590.99999999997</v>
      </c>
      <c r="F88" s="94">
        <v>129676</v>
      </c>
      <c r="G88" s="94">
        <v>50044</v>
      </c>
      <c r="H88" s="145">
        <f t="shared" si="8"/>
        <v>-94.637664077149751</v>
      </c>
      <c r="I88" s="145">
        <f t="shared" si="9"/>
        <v>-77.833588022944213</v>
      </c>
      <c r="J88" s="145">
        <f t="shared" si="10"/>
        <v>-79.787633637733194</v>
      </c>
      <c r="K88" s="146">
        <f t="shared" si="11"/>
        <v>-61.408433326135906</v>
      </c>
      <c r="L88" s="46"/>
      <c r="M88" s="42">
        <v>49</v>
      </c>
      <c r="N88" s="78" t="s">
        <v>184</v>
      </c>
      <c r="O88" s="45">
        <v>3197998</v>
      </c>
      <c r="P88" s="94">
        <v>1164420</v>
      </c>
      <c r="Q88" s="45">
        <v>906775</v>
      </c>
      <c r="R88" s="94">
        <v>2495876.0000000009</v>
      </c>
      <c r="S88" s="94">
        <v>2058061</v>
      </c>
      <c r="T88" s="145">
        <f t="shared" si="12"/>
        <v>-35.645331860745372</v>
      </c>
      <c r="U88" s="145">
        <f t="shared" si="13"/>
        <v>76.745590079181056</v>
      </c>
      <c r="V88" s="145">
        <f t="shared" si="14"/>
        <v>126.96490309062338</v>
      </c>
      <c r="W88" s="146">
        <f t="shared" si="15"/>
        <v>-17.54153651864118</v>
      </c>
    </row>
    <row r="89" spans="1:23" ht="15" customHeight="1">
      <c r="A89" s="42">
        <v>50</v>
      </c>
      <c r="B89" s="78" t="s">
        <v>185</v>
      </c>
      <c r="C89" s="45">
        <v>1985555</v>
      </c>
      <c r="D89" s="94">
        <v>1576294</v>
      </c>
      <c r="E89" s="45">
        <v>2014110.0000000002</v>
      </c>
      <c r="F89" s="94">
        <v>1072163</v>
      </c>
      <c r="G89" s="94">
        <v>62982</v>
      </c>
      <c r="H89" s="145">
        <f t="shared" si="8"/>
        <v>-96.827990158922816</v>
      </c>
      <c r="I89" s="145">
        <f t="shared" si="9"/>
        <v>-96.004425570356801</v>
      </c>
      <c r="J89" s="145">
        <f t="shared" si="10"/>
        <v>-96.872961258322533</v>
      </c>
      <c r="K89" s="146">
        <f t="shared" si="11"/>
        <v>-94.125706632293785</v>
      </c>
      <c r="L89" s="46"/>
      <c r="M89" s="42">
        <v>50</v>
      </c>
      <c r="N89" s="78" t="s">
        <v>185</v>
      </c>
      <c r="O89" s="45">
        <v>3088297</v>
      </c>
      <c r="P89" s="94">
        <v>4699084</v>
      </c>
      <c r="Q89" s="45">
        <v>4074048.9999999991</v>
      </c>
      <c r="R89" s="94">
        <v>2326376.0000000005</v>
      </c>
      <c r="S89" s="94">
        <v>1422885</v>
      </c>
      <c r="T89" s="145">
        <f t="shared" si="12"/>
        <v>-53.926549162855778</v>
      </c>
      <c r="U89" s="145">
        <f t="shared" si="13"/>
        <v>-69.719949675298423</v>
      </c>
      <c r="V89" s="145">
        <f t="shared" si="14"/>
        <v>-65.07442595805793</v>
      </c>
      <c r="W89" s="146">
        <f t="shared" si="15"/>
        <v>-38.836843227406071</v>
      </c>
    </row>
    <row r="90" spans="1:23" ht="15" customHeight="1">
      <c r="A90" s="42">
        <v>51</v>
      </c>
      <c r="B90" s="78" t="s">
        <v>186</v>
      </c>
      <c r="C90" s="45" t="s">
        <v>334</v>
      </c>
      <c r="D90" s="94" t="s">
        <v>334</v>
      </c>
      <c r="E90" s="45"/>
      <c r="F90" s="94"/>
      <c r="G90" s="94">
        <v>0</v>
      </c>
      <c r="H90" s="145" t="str">
        <f t="shared" si="8"/>
        <v/>
      </c>
      <c r="I90" s="145" t="str">
        <f t="shared" si="9"/>
        <v/>
      </c>
      <c r="J90" s="145" t="str">
        <f t="shared" si="10"/>
        <v/>
      </c>
      <c r="K90" s="146" t="str">
        <f t="shared" si="11"/>
        <v/>
      </c>
      <c r="L90" s="46"/>
      <c r="M90" s="42">
        <v>51</v>
      </c>
      <c r="N90" s="78" t="s">
        <v>186</v>
      </c>
      <c r="O90" s="45">
        <v>705295</v>
      </c>
      <c r="P90" s="94">
        <v>2409467</v>
      </c>
      <c r="Q90" s="45">
        <v>73256</v>
      </c>
      <c r="R90" s="94">
        <v>62068.000000000015</v>
      </c>
      <c r="S90" s="94">
        <v>89962</v>
      </c>
      <c r="T90" s="145">
        <f t="shared" si="12"/>
        <v>-87.244769918970078</v>
      </c>
      <c r="U90" s="145">
        <f t="shared" si="13"/>
        <v>-96.266311180024459</v>
      </c>
      <c r="V90" s="145">
        <f t="shared" si="14"/>
        <v>22.804957955662331</v>
      </c>
      <c r="W90" s="146">
        <f t="shared" si="15"/>
        <v>44.941032416059784</v>
      </c>
    </row>
    <row r="91" spans="1:23" ht="15" customHeight="1">
      <c r="A91" s="42">
        <v>52</v>
      </c>
      <c r="B91" s="78" t="s">
        <v>187</v>
      </c>
      <c r="C91" s="45" t="s">
        <v>334</v>
      </c>
      <c r="D91" s="94">
        <v>28456</v>
      </c>
      <c r="E91" s="45"/>
      <c r="F91" s="94">
        <v>182040</v>
      </c>
      <c r="G91" s="94">
        <v>0</v>
      </c>
      <c r="H91" s="145" t="str">
        <f t="shared" si="8"/>
        <v/>
      </c>
      <c r="I91" s="145">
        <f t="shared" si="9"/>
        <v>-100</v>
      </c>
      <c r="J91" s="145" t="str">
        <f t="shared" si="10"/>
        <v/>
      </c>
      <c r="K91" s="146">
        <f t="shared" si="11"/>
        <v>-100</v>
      </c>
      <c r="L91" s="46"/>
      <c r="M91" s="42">
        <v>52</v>
      </c>
      <c r="N91" s="78" t="s">
        <v>187</v>
      </c>
      <c r="O91" s="45">
        <v>567314</v>
      </c>
      <c r="P91" s="94">
        <v>1232959</v>
      </c>
      <c r="Q91" s="45">
        <v>2675312.9999999995</v>
      </c>
      <c r="R91" s="94">
        <v>2718345</v>
      </c>
      <c r="S91" s="94">
        <v>3760274</v>
      </c>
      <c r="T91" s="145">
        <f t="shared" si="12"/>
        <v>562.82058965581666</v>
      </c>
      <c r="U91" s="145">
        <f t="shared" si="13"/>
        <v>204.97964652514804</v>
      </c>
      <c r="V91" s="145">
        <f t="shared" si="14"/>
        <v>40.554544458910073</v>
      </c>
      <c r="W91" s="146">
        <f t="shared" si="15"/>
        <v>38.329535066373097</v>
      </c>
    </row>
    <row r="92" spans="1:23" ht="15" customHeight="1">
      <c r="A92" s="42">
        <v>53</v>
      </c>
      <c r="B92" s="78" t="s">
        <v>188</v>
      </c>
      <c r="C92" s="45">
        <v>4744336</v>
      </c>
      <c r="D92" s="94">
        <v>5631422</v>
      </c>
      <c r="E92" s="45">
        <v>4829373</v>
      </c>
      <c r="F92" s="94">
        <v>3346607</v>
      </c>
      <c r="G92" s="94">
        <v>3881265</v>
      </c>
      <c r="H92" s="145">
        <f t="shared" si="8"/>
        <v>-18.191607845650054</v>
      </c>
      <c r="I92" s="145">
        <f t="shared" si="9"/>
        <v>-31.078420335041486</v>
      </c>
      <c r="J92" s="145">
        <f t="shared" si="10"/>
        <v>-19.632113734018887</v>
      </c>
      <c r="K92" s="146">
        <f t="shared" si="11"/>
        <v>15.976121486628102</v>
      </c>
      <c r="L92" s="46"/>
      <c r="M92" s="42">
        <v>53</v>
      </c>
      <c r="N92" s="78" t="s">
        <v>188</v>
      </c>
      <c r="O92" s="45">
        <v>3392458</v>
      </c>
      <c r="P92" s="94">
        <v>2242038</v>
      </c>
      <c r="Q92" s="45">
        <v>4872819.0000000019</v>
      </c>
      <c r="R92" s="94">
        <v>19992350</v>
      </c>
      <c r="S92" s="94">
        <v>5180015</v>
      </c>
      <c r="T92" s="145">
        <f t="shared" si="12"/>
        <v>52.692089334635824</v>
      </c>
      <c r="U92" s="145">
        <f t="shared" si="13"/>
        <v>131.04046407777207</v>
      </c>
      <c r="V92" s="145">
        <f t="shared" si="14"/>
        <v>6.3042768467287118</v>
      </c>
      <c r="W92" s="146">
        <f t="shared" si="15"/>
        <v>-74.090014430519673</v>
      </c>
    </row>
    <row r="93" spans="1:23" ht="15" customHeight="1">
      <c r="A93" s="42">
        <v>54</v>
      </c>
      <c r="B93" s="78" t="s">
        <v>189</v>
      </c>
      <c r="C93" s="45">
        <v>1393886</v>
      </c>
      <c r="D93" s="94">
        <v>836143</v>
      </c>
      <c r="E93" s="45">
        <v>1145149</v>
      </c>
      <c r="F93" s="94">
        <v>1198085</v>
      </c>
      <c r="G93" s="94">
        <v>527667</v>
      </c>
      <c r="H93" s="145">
        <f t="shared" si="8"/>
        <v>-62.144178218304795</v>
      </c>
      <c r="I93" s="145">
        <f t="shared" si="9"/>
        <v>-36.892732463226984</v>
      </c>
      <c r="J93" s="145">
        <f t="shared" si="10"/>
        <v>-53.921542087536203</v>
      </c>
      <c r="K93" s="146">
        <f t="shared" si="11"/>
        <v>-55.957465455289068</v>
      </c>
      <c r="L93" s="46"/>
      <c r="M93" s="42">
        <v>54</v>
      </c>
      <c r="N93" s="78" t="s">
        <v>189</v>
      </c>
      <c r="O93" s="45">
        <v>993899</v>
      </c>
      <c r="P93" s="94">
        <v>1424110</v>
      </c>
      <c r="Q93" s="45">
        <v>1000141.9999999999</v>
      </c>
      <c r="R93" s="94">
        <v>726234.00000000023</v>
      </c>
      <c r="S93" s="94">
        <v>1327866</v>
      </c>
      <c r="T93" s="145">
        <f t="shared" si="12"/>
        <v>33.60170399608009</v>
      </c>
      <c r="U93" s="145">
        <f t="shared" si="13"/>
        <v>-6.7581858142980593</v>
      </c>
      <c r="V93" s="145">
        <f t="shared" si="14"/>
        <v>32.767746979928859</v>
      </c>
      <c r="W93" s="146">
        <f t="shared" si="15"/>
        <v>82.842720115004198</v>
      </c>
    </row>
    <row r="94" spans="1:23" ht="15" customHeight="1">
      <c r="A94" s="42">
        <v>55</v>
      </c>
      <c r="B94" s="78" t="s">
        <v>190</v>
      </c>
      <c r="C94" s="45" t="s">
        <v>334</v>
      </c>
      <c r="D94" s="94">
        <v>7875</v>
      </c>
      <c r="E94" s="45">
        <v>8468</v>
      </c>
      <c r="F94" s="94"/>
      <c r="G94" s="94">
        <v>8160</v>
      </c>
      <c r="H94" s="145" t="str">
        <f t="shared" si="8"/>
        <v/>
      </c>
      <c r="I94" s="145">
        <f t="shared" si="9"/>
        <v>3.6190476190476062</v>
      </c>
      <c r="J94" s="145">
        <f t="shared" si="10"/>
        <v>-3.6372224846480776</v>
      </c>
      <c r="K94" s="146" t="str">
        <f t="shared" si="11"/>
        <v/>
      </c>
      <c r="L94" s="46"/>
      <c r="M94" s="42">
        <v>55</v>
      </c>
      <c r="N94" s="78" t="s">
        <v>190</v>
      </c>
      <c r="O94" s="45" t="s">
        <v>334</v>
      </c>
      <c r="P94" s="94">
        <v>12360</v>
      </c>
      <c r="Q94" s="45">
        <v>138400</v>
      </c>
      <c r="R94" s="94">
        <v>5000</v>
      </c>
      <c r="S94" s="94">
        <v>0</v>
      </c>
      <c r="T94" s="145" t="str">
        <f t="shared" si="12"/>
        <v/>
      </c>
      <c r="U94" s="145">
        <f t="shared" si="13"/>
        <v>-100</v>
      </c>
      <c r="V94" s="145">
        <f t="shared" si="14"/>
        <v>-100</v>
      </c>
      <c r="W94" s="146">
        <f t="shared" si="15"/>
        <v>-100</v>
      </c>
    </row>
    <row r="95" spans="1:23" ht="15" customHeight="1">
      <c r="A95" s="42">
        <v>56</v>
      </c>
      <c r="B95" s="78" t="s">
        <v>191</v>
      </c>
      <c r="C95" s="45" t="s">
        <v>334</v>
      </c>
      <c r="D95" s="94" t="s">
        <v>334</v>
      </c>
      <c r="E95" s="45"/>
      <c r="F95" s="94"/>
      <c r="G95" s="94">
        <v>0</v>
      </c>
      <c r="H95" s="145" t="str">
        <f t="shared" si="8"/>
        <v/>
      </c>
      <c r="I95" s="145" t="str">
        <f t="shared" si="9"/>
        <v/>
      </c>
      <c r="J95" s="145" t="str">
        <f t="shared" si="10"/>
        <v/>
      </c>
      <c r="K95" s="146" t="str">
        <f t="shared" si="11"/>
        <v/>
      </c>
      <c r="L95" s="46"/>
      <c r="M95" s="42">
        <v>56</v>
      </c>
      <c r="N95" s="78" t="s">
        <v>191</v>
      </c>
      <c r="O95" s="45">
        <v>50748</v>
      </c>
      <c r="P95" s="94">
        <v>53349</v>
      </c>
      <c r="Q95" s="45">
        <v>74381</v>
      </c>
      <c r="R95" s="94"/>
      <c r="S95" s="94">
        <v>64616</v>
      </c>
      <c r="T95" s="145">
        <f t="shared" si="12"/>
        <v>27.327185307795389</v>
      </c>
      <c r="U95" s="145">
        <f t="shared" si="13"/>
        <v>21.119421170031288</v>
      </c>
      <c r="V95" s="145">
        <f t="shared" si="14"/>
        <v>-13.128352670708921</v>
      </c>
      <c r="W95" s="146" t="str">
        <f t="shared" si="15"/>
        <v/>
      </c>
    </row>
    <row r="96" spans="1:23" ht="15" customHeight="1">
      <c r="A96" s="42"/>
      <c r="B96" s="78" t="s">
        <v>331</v>
      </c>
      <c r="C96" s="45" t="s">
        <v>334</v>
      </c>
      <c r="D96" s="94"/>
      <c r="E96" s="45"/>
      <c r="F96" s="94"/>
      <c r="G96" s="94">
        <v>0</v>
      </c>
      <c r="H96" s="145" t="str">
        <f t="shared" si="8"/>
        <v/>
      </c>
      <c r="I96" s="145" t="str">
        <f t="shared" si="9"/>
        <v/>
      </c>
      <c r="J96" s="145" t="str">
        <f t="shared" si="10"/>
        <v/>
      </c>
      <c r="K96" s="146" t="str">
        <f t="shared" si="11"/>
        <v/>
      </c>
      <c r="L96" s="46"/>
      <c r="M96" s="42"/>
      <c r="N96" s="78" t="s">
        <v>331</v>
      </c>
      <c r="O96" s="45" t="s">
        <v>334</v>
      </c>
      <c r="P96" s="94"/>
      <c r="Q96" s="45"/>
      <c r="R96" s="94"/>
      <c r="S96" s="94">
        <v>0</v>
      </c>
      <c r="T96" s="145" t="str">
        <f t="shared" si="12"/>
        <v/>
      </c>
      <c r="U96" s="145" t="str">
        <f t="shared" si="13"/>
        <v/>
      </c>
      <c r="V96" s="145" t="str">
        <f t="shared" si="14"/>
        <v/>
      </c>
      <c r="W96" s="146" t="str">
        <f t="shared" si="15"/>
        <v/>
      </c>
    </row>
    <row r="97" spans="1:23" ht="15" customHeight="1">
      <c r="A97" s="42">
        <v>57</v>
      </c>
      <c r="B97" s="78" t="s">
        <v>192</v>
      </c>
      <c r="C97" s="45">
        <v>225930</v>
      </c>
      <c r="D97" s="94">
        <v>37237</v>
      </c>
      <c r="E97" s="45">
        <v>200440</v>
      </c>
      <c r="F97" s="94">
        <v>96649</v>
      </c>
      <c r="G97" s="94">
        <v>106004</v>
      </c>
      <c r="H97" s="145">
        <f t="shared" si="8"/>
        <v>-53.081042800867522</v>
      </c>
      <c r="I97" s="145">
        <f t="shared" si="9"/>
        <v>184.67384590595378</v>
      </c>
      <c r="J97" s="145">
        <f t="shared" si="10"/>
        <v>-47.114348433446416</v>
      </c>
      <c r="K97" s="146">
        <f t="shared" si="11"/>
        <v>9.6793551925006938</v>
      </c>
      <c r="L97" s="46"/>
      <c r="M97" s="42">
        <v>57</v>
      </c>
      <c r="N97" s="78" t="s">
        <v>192</v>
      </c>
      <c r="O97" s="45">
        <v>452147</v>
      </c>
      <c r="P97" s="94">
        <v>209112</v>
      </c>
      <c r="Q97" s="45">
        <v>341971</v>
      </c>
      <c r="R97" s="94">
        <v>2164659</v>
      </c>
      <c r="S97" s="94">
        <v>574634</v>
      </c>
      <c r="T97" s="145">
        <f t="shared" si="12"/>
        <v>27.090083534779623</v>
      </c>
      <c r="U97" s="145">
        <f t="shared" si="13"/>
        <v>174.79723784383492</v>
      </c>
      <c r="V97" s="145">
        <f t="shared" si="14"/>
        <v>68.035886083907684</v>
      </c>
      <c r="W97" s="146">
        <f t="shared" si="15"/>
        <v>-73.453832682191518</v>
      </c>
    </row>
    <row r="98" spans="1:23" ht="15" customHeight="1">
      <c r="A98" s="42">
        <v>58</v>
      </c>
      <c r="B98" s="78" t="s">
        <v>193</v>
      </c>
      <c r="C98" s="45">
        <v>129391</v>
      </c>
      <c r="D98" s="94">
        <v>2207</v>
      </c>
      <c r="E98" s="45">
        <v>1415</v>
      </c>
      <c r="F98" s="94">
        <v>18578</v>
      </c>
      <c r="G98" s="94">
        <v>146960</v>
      </c>
      <c r="H98" s="145">
        <f t="shared" si="8"/>
        <v>13.578224142328295</v>
      </c>
      <c r="I98" s="145">
        <f t="shared" si="9"/>
        <v>6558.8128681468052</v>
      </c>
      <c r="J98" s="145">
        <f t="shared" si="10"/>
        <v>10285.865724381625</v>
      </c>
      <c r="K98" s="146">
        <f t="shared" si="11"/>
        <v>691.04316934007966</v>
      </c>
      <c r="L98" s="46"/>
      <c r="M98" s="42">
        <v>58</v>
      </c>
      <c r="N98" s="78" t="s">
        <v>193</v>
      </c>
      <c r="O98" s="45">
        <v>1268682</v>
      </c>
      <c r="P98" s="94">
        <v>628304</v>
      </c>
      <c r="Q98" s="45">
        <v>916315</v>
      </c>
      <c r="R98" s="94">
        <v>432766</v>
      </c>
      <c r="S98" s="94">
        <v>465605</v>
      </c>
      <c r="T98" s="145">
        <f t="shared" si="12"/>
        <v>-63.300101995614341</v>
      </c>
      <c r="U98" s="145">
        <f t="shared" si="13"/>
        <v>-25.894948941913469</v>
      </c>
      <c r="V98" s="145">
        <f t="shared" si="14"/>
        <v>-49.187233647817621</v>
      </c>
      <c r="W98" s="146">
        <f t="shared" si="15"/>
        <v>7.5881654288922959</v>
      </c>
    </row>
    <row r="99" spans="1:23" ht="15" customHeight="1">
      <c r="A99" s="42">
        <v>59</v>
      </c>
      <c r="B99" s="78" t="s">
        <v>194</v>
      </c>
      <c r="C99" s="45">
        <v>177325</v>
      </c>
      <c r="D99" s="94">
        <v>324427</v>
      </c>
      <c r="E99" s="45">
        <v>139438</v>
      </c>
      <c r="F99" s="94">
        <v>127820</v>
      </c>
      <c r="G99" s="94">
        <v>104382</v>
      </c>
      <c r="H99" s="145">
        <f t="shared" si="8"/>
        <v>-41.135203721979416</v>
      </c>
      <c r="I99" s="145">
        <f t="shared" si="9"/>
        <v>-67.82573583579665</v>
      </c>
      <c r="J99" s="145">
        <f t="shared" si="10"/>
        <v>-25.140922847430403</v>
      </c>
      <c r="K99" s="146">
        <f t="shared" si="11"/>
        <v>-18.336723517446401</v>
      </c>
      <c r="L99" s="46"/>
      <c r="M99" s="42">
        <v>59</v>
      </c>
      <c r="N99" s="78" t="s">
        <v>194</v>
      </c>
      <c r="O99" s="45">
        <v>373397</v>
      </c>
      <c r="P99" s="94">
        <v>239452</v>
      </c>
      <c r="Q99" s="45">
        <v>251465.99999999997</v>
      </c>
      <c r="R99" s="94">
        <v>475632.00000000006</v>
      </c>
      <c r="S99" s="94">
        <v>20109</v>
      </c>
      <c r="T99" s="145">
        <f t="shared" si="12"/>
        <v>-94.61457912088207</v>
      </c>
      <c r="U99" s="145">
        <f t="shared" si="13"/>
        <v>-91.602074737316869</v>
      </c>
      <c r="V99" s="145">
        <f t="shared" si="14"/>
        <v>-92.003292691656128</v>
      </c>
      <c r="W99" s="146">
        <f t="shared" si="15"/>
        <v>-95.772151579372292</v>
      </c>
    </row>
    <row r="100" spans="1:23" ht="15" customHeight="1">
      <c r="A100" s="42">
        <v>60</v>
      </c>
      <c r="B100" s="78" t="s">
        <v>195</v>
      </c>
      <c r="C100" s="45" t="s">
        <v>334</v>
      </c>
      <c r="D100" s="94" t="s">
        <v>334</v>
      </c>
      <c r="E100" s="45"/>
      <c r="F100" s="94"/>
      <c r="G100" s="94">
        <v>0</v>
      </c>
      <c r="H100" s="145" t="str">
        <f t="shared" si="8"/>
        <v/>
      </c>
      <c r="I100" s="145" t="str">
        <f t="shared" si="9"/>
        <v/>
      </c>
      <c r="J100" s="145" t="str">
        <f t="shared" si="10"/>
        <v/>
      </c>
      <c r="K100" s="146" t="str">
        <f t="shared" si="11"/>
        <v/>
      </c>
      <c r="L100" s="46"/>
      <c r="M100" s="42">
        <v>60</v>
      </c>
      <c r="N100" s="78" t="s">
        <v>195</v>
      </c>
      <c r="O100" s="45">
        <v>26325</v>
      </c>
      <c r="P100" s="94">
        <v>78462</v>
      </c>
      <c r="Q100" s="45">
        <v>273562</v>
      </c>
      <c r="R100" s="94">
        <v>480157</v>
      </c>
      <c r="S100" s="94">
        <v>14422</v>
      </c>
      <c r="T100" s="145">
        <f t="shared" si="12"/>
        <v>-45.215574548907881</v>
      </c>
      <c r="U100" s="145">
        <f t="shared" si="13"/>
        <v>-81.619127730621187</v>
      </c>
      <c r="V100" s="145">
        <f t="shared" si="14"/>
        <v>-94.728068956945776</v>
      </c>
      <c r="W100" s="146">
        <f t="shared" si="15"/>
        <v>-96.996399094462859</v>
      </c>
    </row>
    <row r="101" spans="1:23" ht="15" customHeight="1">
      <c r="A101" s="42">
        <v>61</v>
      </c>
      <c r="B101" s="78" t="s">
        <v>196</v>
      </c>
      <c r="C101" s="176" t="s">
        <v>334</v>
      </c>
      <c r="D101" s="51" t="s">
        <v>334</v>
      </c>
      <c r="E101" s="176"/>
      <c r="G101" s="51">
        <v>0</v>
      </c>
      <c r="H101" s="145" t="str">
        <f t="shared" si="8"/>
        <v/>
      </c>
      <c r="I101" s="145" t="str">
        <f t="shared" si="9"/>
        <v/>
      </c>
      <c r="J101" s="145" t="str">
        <f t="shared" si="10"/>
        <v/>
      </c>
      <c r="K101" s="146" t="str">
        <f t="shared" si="11"/>
        <v/>
      </c>
      <c r="L101" s="46"/>
      <c r="M101" s="42">
        <v>61</v>
      </c>
      <c r="N101" s="78" t="s">
        <v>196</v>
      </c>
      <c r="O101" s="176" t="s">
        <v>334</v>
      </c>
      <c r="P101" s="51" t="s">
        <v>334</v>
      </c>
      <c r="Q101" s="176">
        <v>25301</v>
      </c>
      <c r="R101" s="51">
        <v>46144</v>
      </c>
      <c r="S101" s="51">
        <v>15936</v>
      </c>
      <c r="T101" s="145" t="str">
        <f t="shared" si="12"/>
        <v/>
      </c>
      <c r="U101" s="145" t="str">
        <f t="shared" si="13"/>
        <v/>
      </c>
      <c r="V101" s="145">
        <f t="shared" si="14"/>
        <v>-37.014347259001624</v>
      </c>
      <c r="W101" s="146">
        <f t="shared" si="15"/>
        <v>-65.464632454923716</v>
      </c>
    </row>
    <row r="102" spans="1:23" ht="15" customHeight="1">
      <c r="A102" s="42">
        <v>62</v>
      </c>
      <c r="B102" s="78" t="s">
        <v>328</v>
      </c>
      <c r="C102" s="45"/>
      <c r="D102" s="94"/>
      <c r="E102" s="45"/>
      <c r="F102" s="94"/>
      <c r="G102" s="94">
        <v>0</v>
      </c>
      <c r="H102" s="145" t="str">
        <f t="shared" si="8"/>
        <v/>
      </c>
      <c r="I102" s="145" t="str">
        <f t="shared" si="9"/>
        <v/>
      </c>
      <c r="J102" s="145" t="str">
        <f t="shared" si="10"/>
        <v/>
      </c>
      <c r="K102" s="146" t="str">
        <f t="shared" si="11"/>
        <v/>
      </c>
      <c r="L102" s="46"/>
      <c r="M102" s="42">
        <v>62</v>
      </c>
      <c r="N102" s="78" t="s">
        <v>328</v>
      </c>
      <c r="O102" s="45"/>
      <c r="P102" s="94"/>
      <c r="Q102" s="45"/>
      <c r="R102" s="94"/>
      <c r="S102" s="94">
        <v>0</v>
      </c>
      <c r="T102" s="145" t="str">
        <f t="shared" si="12"/>
        <v/>
      </c>
      <c r="U102" s="145" t="str">
        <f t="shared" si="13"/>
        <v/>
      </c>
      <c r="V102" s="145" t="str">
        <f t="shared" si="14"/>
        <v/>
      </c>
      <c r="W102" s="146" t="str">
        <f t="shared" si="15"/>
        <v/>
      </c>
    </row>
    <row r="103" spans="1:23" ht="15" customHeight="1">
      <c r="A103" s="42">
        <v>63</v>
      </c>
      <c r="B103" s="78" t="s">
        <v>197</v>
      </c>
      <c r="C103" s="45" t="s">
        <v>334</v>
      </c>
      <c r="D103" s="94" t="s">
        <v>334</v>
      </c>
      <c r="E103" s="45"/>
      <c r="F103" s="94"/>
      <c r="G103" s="94">
        <v>0</v>
      </c>
      <c r="H103" s="145" t="str">
        <f t="shared" si="8"/>
        <v/>
      </c>
      <c r="I103" s="145" t="str">
        <f t="shared" si="9"/>
        <v/>
      </c>
      <c r="J103" s="145" t="str">
        <f t="shared" si="10"/>
        <v/>
      </c>
      <c r="K103" s="146" t="str">
        <f t="shared" si="11"/>
        <v/>
      </c>
      <c r="L103" s="46"/>
      <c r="M103" s="42">
        <v>63</v>
      </c>
      <c r="N103" s="78" t="s">
        <v>197</v>
      </c>
      <c r="O103" s="45">
        <v>2483034</v>
      </c>
      <c r="P103" s="94">
        <v>3031557</v>
      </c>
      <c r="Q103" s="45">
        <v>670547.99999999977</v>
      </c>
      <c r="R103" s="94">
        <v>1272282.9999999998</v>
      </c>
      <c r="S103" s="94">
        <v>3343352</v>
      </c>
      <c r="T103" s="145">
        <f t="shared" si="12"/>
        <v>34.647854197727469</v>
      </c>
      <c r="U103" s="145">
        <f t="shared" si="13"/>
        <v>10.284978972851249</v>
      </c>
      <c r="V103" s="145">
        <f t="shared" si="14"/>
        <v>398.59995108478455</v>
      </c>
      <c r="W103" s="146">
        <f t="shared" si="15"/>
        <v>162.78367312932744</v>
      </c>
    </row>
    <row r="104" spans="1:23" ht="15" customHeight="1">
      <c r="A104" s="42">
        <v>64</v>
      </c>
      <c r="B104" s="78" t="s">
        <v>198</v>
      </c>
      <c r="C104" s="45">
        <v>454216</v>
      </c>
      <c r="D104" s="94">
        <v>765228</v>
      </c>
      <c r="E104" s="45">
        <v>1013353</v>
      </c>
      <c r="F104" s="94">
        <v>462126.99999999994</v>
      </c>
      <c r="G104" s="94">
        <v>210133</v>
      </c>
      <c r="H104" s="145">
        <f t="shared" si="8"/>
        <v>-53.737208728886699</v>
      </c>
      <c r="I104" s="145">
        <f t="shared" si="9"/>
        <v>-72.539818197974981</v>
      </c>
      <c r="J104" s="145">
        <f t="shared" si="10"/>
        <v>-79.263593239473309</v>
      </c>
      <c r="K104" s="146">
        <f t="shared" si="11"/>
        <v>-54.529166224868916</v>
      </c>
      <c r="L104" s="46"/>
      <c r="M104" s="42">
        <v>64</v>
      </c>
      <c r="N104" s="78" t="s">
        <v>198</v>
      </c>
      <c r="O104" s="45">
        <v>658724</v>
      </c>
      <c r="P104" s="94">
        <v>1847752</v>
      </c>
      <c r="Q104" s="45">
        <v>3212007.0000000005</v>
      </c>
      <c r="R104" s="94">
        <v>2177138.9999999995</v>
      </c>
      <c r="S104" s="94">
        <v>812215</v>
      </c>
      <c r="T104" s="145">
        <f t="shared" si="12"/>
        <v>23.301261226249537</v>
      </c>
      <c r="U104" s="145">
        <f t="shared" si="13"/>
        <v>-56.043072879910291</v>
      </c>
      <c r="V104" s="145">
        <f t="shared" si="14"/>
        <v>-74.713162206682611</v>
      </c>
      <c r="W104" s="146">
        <f t="shared" si="15"/>
        <v>-62.69347065116191</v>
      </c>
    </row>
    <row r="105" spans="1:23" ht="15" customHeight="1">
      <c r="A105" s="42">
        <v>65</v>
      </c>
      <c r="B105" s="78" t="s">
        <v>199</v>
      </c>
      <c r="C105" s="45" t="s">
        <v>334</v>
      </c>
      <c r="D105" s="94" t="s">
        <v>334</v>
      </c>
      <c r="E105" s="45"/>
      <c r="F105" s="94"/>
      <c r="G105" s="94">
        <v>0</v>
      </c>
      <c r="H105" s="145" t="str">
        <f t="shared" si="8"/>
        <v/>
      </c>
      <c r="I105" s="145" t="str">
        <f t="shared" si="9"/>
        <v/>
      </c>
      <c r="J105" s="145" t="str">
        <f t="shared" si="10"/>
        <v/>
      </c>
      <c r="K105" s="146" t="str">
        <f t="shared" si="11"/>
        <v/>
      </c>
      <c r="L105" s="46"/>
      <c r="M105" s="42">
        <v>65</v>
      </c>
      <c r="N105" s="78" t="s">
        <v>199</v>
      </c>
      <c r="O105" s="45">
        <v>538140</v>
      </c>
      <c r="P105" s="94">
        <v>354034</v>
      </c>
      <c r="Q105" s="45"/>
      <c r="R105" s="94">
        <v>15318</v>
      </c>
      <c r="S105" s="94">
        <v>3208</v>
      </c>
      <c r="T105" s="145">
        <f t="shared" si="12"/>
        <v>-99.40387259820865</v>
      </c>
      <c r="U105" s="145">
        <f t="shared" si="13"/>
        <v>-99.093872339944753</v>
      </c>
      <c r="V105" s="145" t="str">
        <f t="shared" si="14"/>
        <v/>
      </c>
      <c r="W105" s="146">
        <f t="shared" si="15"/>
        <v>-79.057318187752969</v>
      </c>
    </row>
    <row r="106" spans="1:23" ht="15" customHeight="1">
      <c r="A106" s="42">
        <v>66</v>
      </c>
      <c r="B106" s="78" t="s">
        <v>200</v>
      </c>
      <c r="C106" s="45" t="s">
        <v>334</v>
      </c>
      <c r="D106" s="94">
        <v>98094</v>
      </c>
      <c r="E106" s="45"/>
      <c r="F106" s="94"/>
      <c r="G106" s="94">
        <v>0</v>
      </c>
      <c r="H106" s="145" t="str">
        <f t="shared" si="8"/>
        <v/>
      </c>
      <c r="I106" s="145">
        <f t="shared" si="9"/>
        <v>-100</v>
      </c>
      <c r="J106" s="145" t="str">
        <f t="shared" si="10"/>
        <v/>
      </c>
      <c r="K106" s="146" t="str">
        <f t="shared" si="11"/>
        <v/>
      </c>
      <c r="L106" s="46"/>
      <c r="M106" s="42">
        <v>66</v>
      </c>
      <c r="N106" s="78" t="s">
        <v>200</v>
      </c>
      <c r="O106" s="45">
        <v>1096258</v>
      </c>
      <c r="P106" s="94">
        <v>48616</v>
      </c>
      <c r="Q106" s="45">
        <v>22792</v>
      </c>
      <c r="R106" s="94">
        <v>34533</v>
      </c>
      <c r="S106" s="94">
        <v>276538</v>
      </c>
      <c r="T106" s="145">
        <f t="shared" si="12"/>
        <v>-74.774368807342796</v>
      </c>
      <c r="U106" s="145">
        <f t="shared" si="13"/>
        <v>468.82096429159117</v>
      </c>
      <c r="V106" s="145">
        <f t="shared" si="14"/>
        <v>1113.3116883116884</v>
      </c>
      <c r="W106" s="146">
        <f t="shared" si="15"/>
        <v>700.79344395216174</v>
      </c>
    </row>
    <row r="107" spans="1:23" ht="15" customHeight="1">
      <c r="A107" s="42">
        <v>67</v>
      </c>
      <c r="B107" s="78" t="s">
        <v>201</v>
      </c>
      <c r="C107" s="45" t="s">
        <v>334</v>
      </c>
      <c r="D107" s="94" t="s">
        <v>334</v>
      </c>
      <c r="E107" s="45"/>
      <c r="F107" s="94"/>
      <c r="G107" s="94">
        <v>0</v>
      </c>
      <c r="H107" s="145" t="str">
        <f t="shared" ref="H107:H170" si="16">IFERROR(G107/C107*100-100,"")</f>
        <v/>
      </c>
      <c r="I107" s="145" t="str">
        <f t="shared" ref="I107:I170" si="17">IFERROR(G107/D107*100-100,"")</f>
        <v/>
      </c>
      <c r="J107" s="145" t="str">
        <f t="shared" ref="J107:J170" si="18">IFERROR(G107/E107*100-100,"")</f>
        <v/>
      </c>
      <c r="K107" s="146" t="str">
        <f t="shared" ref="K107:K170" si="19">IFERROR(G107/F107*100-100,"")</f>
        <v/>
      </c>
      <c r="L107" s="46"/>
      <c r="M107" s="42">
        <v>67</v>
      </c>
      <c r="N107" s="78" t="s">
        <v>201</v>
      </c>
      <c r="O107" s="45">
        <v>17010</v>
      </c>
      <c r="P107" s="94">
        <v>14470</v>
      </c>
      <c r="Q107" s="45">
        <v>11049</v>
      </c>
      <c r="R107" s="94">
        <v>31700</v>
      </c>
      <c r="S107" s="94">
        <v>17850</v>
      </c>
      <c r="T107" s="145">
        <f t="shared" ref="T107:T170" si="20">IFERROR(S107/O107*100-100,"")</f>
        <v>4.9382716049382651</v>
      </c>
      <c r="U107" s="145">
        <f t="shared" ref="U107:U170" si="21">IFERROR(S107/P107*100-100,"")</f>
        <v>23.358673116793355</v>
      </c>
      <c r="V107" s="145">
        <f t="shared" ref="V107:V170" si="22">IFERROR(S107/Q107*100-100,"")</f>
        <v>61.553081726853094</v>
      </c>
      <c r="W107" s="146">
        <f t="shared" ref="W107:W170" si="23">IFERROR(S107/R107*100-100,"")</f>
        <v>-43.690851735015769</v>
      </c>
    </row>
    <row r="108" spans="1:23" ht="15" customHeight="1">
      <c r="A108" s="42">
        <v>68</v>
      </c>
      <c r="B108" s="78" t="s">
        <v>202</v>
      </c>
      <c r="C108" s="45">
        <v>205391</v>
      </c>
      <c r="D108" s="94">
        <v>12091</v>
      </c>
      <c r="E108" s="45">
        <v>155575</v>
      </c>
      <c r="F108" s="94">
        <v>55156.999999999993</v>
      </c>
      <c r="G108" s="94">
        <v>752652</v>
      </c>
      <c r="H108" s="145">
        <f t="shared" si="16"/>
        <v>266.44838381428593</v>
      </c>
      <c r="I108" s="145">
        <f t="shared" si="17"/>
        <v>6124.8945496650404</v>
      </c>
      <c r="J108" s="145">
        <f t="shared" si="18"/>
        <v>383.78724088060426</v>
      </c>
      <c r="K108" s="146">
        <f t="shared" si="19"/>
        <v>1264.5629747810797</v>
      </c>
      <c r="L108" s="46"/>
      <c r="M108" s="42">
        <v>68</v>
      </c>
      <c r="N108" s="78" t="s">
        <v>202</v>
      </c>
      <c r="O108" s="45">
        <v>1324980</v>
      </c>
      <c r="P108" s="94">
        <v>6216174</v>
      </c>
      <c r="Q108" s="45">
        <v>1682215.0000000002</v>
      </c>
      <c r="R108" s="94">
        <v>1652628</v>
      </c>
      <c r="S108" s="94">
        <v>2760529</v>
      </c>
      <c r="T108" s="145">
        <f t="shared" si="20"/>
        <v>108.34495615028152</v>
      </c>
      <c r="U108" s="145">
        <f t="shared" si="21"/>
        <v>-55.59118840624474</v>
      </c>
      <c r="V108" s="145">
        <f t="shared" si="22"/>
        <v>64.100843233474905</v>
      </c>
      <c r="W108" s="146">
        <f t="shared" si="23"/>
        <v>67.038740720839769</v>
      </c>
    </row>
    <row r="109" spans="1:23" ht="15" customHeight="1">
      <c r="A109" s="42">
        <v>69</v>
      </c>
      <c r="B109" s="78" t="s">
        <v>203</v>
      </c>
      <c r="C109" s="45">
        <v>4728508</v>
      </c>
      <c r="D109" s="94">
        <v>6308608</v>
      </c>
      <c r="E109" s="45">
        <v>4790722</v>
      </c>
      <c r="F109" s="94">
        <v>6636711.0000000009</v>
      </c>
      <c r="G109" s="94">
        <v>6426345</v>
      </c>
      <c r="H109" s="145">
        <f t="shared" si="16"/>
        <v>35.906400073765326</v>
      </c>
      <c r="I109" s="145">
        <f t="shared" si="17"/>
        <v>1.8662912642535474</v>
      </c>
      <c r="J109" s="145">
        <f t="shared" si="18"/>
        <v>34.141471786507338</v>
      </c>
      <c r="K109" s="146">
        <f t="shared" si="19"/>
        <v>-3.1697327185107298</v>
      </c>
      <c r="L109" s="46"/>
      <c r="M109" s="42">
        <v>69</v>
      </c>
      <c r="N109" s="78" t="s">
        <v>203</v>
      </c>
      <c r="O109" s="45">
        <v>724239</v>
      </c>
      <c r="P109" s="94">
        <v>1740166</v>
      </c>
      <c r="Q109" s="45">
        <v>633434.99999999988</v>
      </c>
      <c r="R109" s="94">
        <v>873967.00000000012</v>
      </c>
      <c r="S109" s="94">
        <v>180156</v>
      </c>
      <c r="T109" s="145">
        <f t="shared" si="20"/>
        <v>-75.124786154846674</v>
      </c>
      <c r="U109" s="145">
        <f t="shared" si="21"/>
        <v>-89.647194577988543</v>
      </c>
      <c r="V109" s="145">
        <f t="shared" si="22"/>
        <v>-71.558881337469501</v>
      </c>
      <c r="W109" s="146">
        <f t="shared" si="23"/>
        <v>-79.386407038252017</v>
      </c>
    </row>
    <row r="110" spans="1:23" ht="15" customHeight="1">
      <c r="A110" s="42">
        <v>70</v>
      </c>
      <c r="B110" s="78" t="s">
        <v>204</v>
      </c>
      <c r="C110" s="45">
        <v>2498782</v>
      </c>
      <c r="D110" s="94">
        <v>3644389</v>
      </c>
      <c r="E110" s="45">
        <v>3107577</v>
      </c>
      <c r="F110" s="94">
        <v>6341812</v>
      </c>
      <c r="G110" s="94">
        <v>4324130</v>
      </c>
      <c r="H110" s="145">
        <f t="shared" si="16"/>
        <v>73.049509721136133</v>
      </c>
      <c r="I110" s="145">
        <f t="shared" si="17"/>
        <v>18.651713634301942</v>
      </c>
      <c r="J110" s="145">
        <f t="shared" si="18"/>
        <v>39.147959970098896</v>
      </c>
      <c r="K110" s="146">
        <f t="shared" si="19"/>
        <v>-31.815544200931839</v>
      </c>
      <c r="L110" s="46"/>
      <c r="M110" s="42">
        <v>70</v>
      </c>
      <c r="N110" s="78" t="s">
        <v>204</v>
      </c>
      <c r="O110" s="45">
        <v>515266</v>
      </c>
      <c r="P110" s="94">
        <v>656391</v>
      </c>
      <c r="Q110" s="45">
        <v>1216928</v>
      </c>
      <c r="R110" s="94">
        <v>5311146.0000000009</v>
      </c>
      <c r="S110" s="94">
        <v>651073</v>
      </c>
      <c r="T110" s="145">
        <f t="shared" si="20"/>
        <v>26.356677910050337</v>
      </c>
      <c r="U110" s="145">
        <f t="shared" si="21"/>
        <v>-0.81018783011954554</v>
      </c>
      <c r="V110" s="145">
        <f t="shared" si="22"/>
        <v>-46.498642483367959</v>
      </c>
      <c r="W110" s="146">
        <f t="shared" si="23"/>
        <v>-87.741383874591293</v>
      </c>
    </row>
    <row r="111" spans="1:23" ht="15" customHeight="1">
      <c r="A111" s="42">
        <v>71</v>
      </c>
      <c r="B111" s="78" t="s">
        <v>205</v>
      </c>
      <c r="C111" s="45">
        <v>4177</v>
      </c>
      <c r="D111" s="94" t="s">
        <v>334</v>
      </c>
      <c r="E111" s="45">
        <v>8090</v>
      </c>
      <c r="F111" s="94"/>
      <c r="G111" s="94">
        <v>1642</v>
      </c>
      <c r="H111" s="145">
        <f t="shared" si="16"/>
        <v>-60.689490064639692</v>
      </c>
      <c r="I111" s="145" t="str">
        <f t="shared" si="17"/>
        <v/>
      </c>
      <c r="J111" s="145">
        <f t="shared" si="18"/>
        <v>-79.703337453646469</v>
      </c>
      <c r="K111" s="146" t="str">
        <f t="shared" si="19"/>
        <v/>
      </c>
      <c r="L111" s="46"/>
      <c r="M111" s="42">
        <v>71</v>
      </c>
      <c r="N111" s="78" t="s">
        <v>205</v>
      </c>
      <c r="O111" s="45">
        <v>386275</v>
      </c>
      <c r="P111" s="94">
        <v>176411</v>
      </c>
      <c r="Q111" s="45">
        <v>149810.99999999997</v>
      </c>
      <c r="R111" s="94">
        <v>212905.99999999997</v>
      </c>
      <c r="S111" s="94">
        <v>294329</v>
      </c>
      <c r="T111" s="145">
        <f t="shared" si="20"/>
        <v>-23.803248980648505</v>
      </c>
      <c r="U111" s="145">
        <f t="shared" si="21"/>
        <v>66.842770575531006</v>
      </c>
      <c r="V111" s="145">
        <f t="shared" si="22"/>
        <v>96.466881604154594</v>
      </c>
      <c r="W111" s="146">
        <f t="shared" si="23"/>
        <v>38.243638037443759</v>
      </c>
    </row>
    <row r="112" spans="1:23" ht="15" customHeight="1">
      <c r="A112" s="42">
        <v>72</v>
      </c>
      <c r="B112" s="78" t="s">
        <v>206</v>
      </c>
      <c r="C112" s="45" t="s">
        <v>334</v>
      </c>
      <c r="D112" s="94" t="s">
        <v>334</v>
      </c>
      <c r="E112" s="45"/>
      <c r="F112" s="94"/>
      <c r="G112" s="94">
        <v>15972</v>
      </c>
      <c r="H112" s="145" t="str">
        <f t="shared" si="16"/>
        <v/>
      </c>
      <c r="I112" s="145" t="str">
        <f t="shared" si="17"/>
        <v/>
      </c>
      <c r="J112" s="145" t="str">
        <f t="shared" si="18"/>
        <v/>
      </c>
      <c r="K112" s="146" t="str">
        <f t="shared" si="19"/>
        <v/>
      </c>
      <c r="L112" s="46"/>
      <c r="M112" s="42">
        <v>72</v>
      </c>
      <c r="N112" s="78" t="s">
        <v>206</v>
      </c>
      <c r="O112" s="45">
        <v>597803</v>
      </c>
      <c r="P112" s="94">
        <v>138000</v>
      </c>
      <c r="Q112" s="45">
        <v>17853</v>
      </c>
      <c r="R112" s="94">
        <v>898903.99999999988</v>
      </c>
      <c r="S112" s="94">
        <v>118069</v>
      </c>
      <c r="T112" s="145">
        <f t="shared" si="20"/>
        <v>-80.249513635762952</v>
      </c>
      <c r="U112" s="145">
        <f t="shared" si="21"/>
        <v>-14.442753623188409</v>
      </c>
      <c r="V112" s="145">
        <f t="shared" si="22"/>
        <v>561.33983084075498</v>
      </c>
      <c r="W112" s="146">
        <f t="shared" si="23"/>
        <v>-86.865226987531486</v>
      </c>
    </row>
    <row r="113" spans="1:23" ht="15" customHeight="1">
      <c r="A113" s="42">
        <v>73</v>
      </c>
      <c r="B113" s="78" t="s">
        <v>207</v>
      </c>
      <c r="C113" s="45">
        <v>127041</v>
      </c>
      <c r="D113" s="94">
        <v>192467</v>
      </c>
      <c r="E113" s="45">
        <v>95500</v>
      </c>
      <c r="F113" s="94">
        <v>233682</v>
      </c>
      <c r="G113" s="94">
        <v>224782</v>
      </c>
      <c r="H113" s="145">
        <f t="shared" si="16"/>
        <v>76.936579529443264</v>
      </c>
      <c r="I113" s="145">
        <f t="shared" si="17"/>
        <v>16.78989125408512</v>
      </c>
      <c r="J113" s="145">
        <f t="shared" si="18"/>
        <v>135.37382198952881</v>
      </c>
      <c r="K113" s="146">
        <f t="shared" si="19"/>
        <v>-3.8085945858046415</v>
      </c>
      <c r="L113" s="46"/>
      <c r="M113" s="42">
        <v>73</v>
      </c>
      <c r="N113" s="78" t="s">
        <v>207</v>
      </c>
      <c r="O113" s="45">
        <v>80767</v>
      </c>
      <c r="P113" s="94">
        <v>460289</v>
      </c>
      <c r="Q113" s="45">
        <v>241699</v>
      </c>
      <c r="R113" s="94">
        <v>325026</v>
      </c>
      <c r="S113" s="94">
        <v>699047</v>
      </c>
      <c r="T113" s="145">
        <f t="shared" si="20"/>
        <v>765.51066648507435</v>
      </c>
      <c r="U113" s="145">
        <f t="shared" si="21"/>
        <v>51.871324320155367</v>
      </c>
      <c r="V113" s="145">
        <f t="shared" si="22"/>
        <v>189.2221316596262</v>
      </c>
      <c r="W113" s="146">
        <f t="shared" si="23"/>
        <v>115.07417868109013</v>
      </c>
    </row>
    <row r="114" spans="1:23" ht="15" customHeight="1">
      <c r="A114" s="42">
        <v>74</v>
      </c>
      <c r="B114" s="78" t="s">
        <v>208</v>
      </c>
      <c r="C114" s="45">
        <v>77136</v>
      </c>
      <c r="D114" s="94">
        <v>144874</v>
      </c>
      <c r="E114" s="45">
        <v>5342</v>
      </c>
      <c r="F114" s="94">
        <v>219417</v>
      </c>
      <c r="G114" s="94">
        <v>49547</v>
      </c>
      <c r="H114" s="145">
        <f t="shared" si="16"/>
        <v>-35.766697780543453</v>
      </c>
      <c r="I114" s="145">
        <f t="shared" si="17"/>
        <v>-65.799936496541818</v>
      </c>
      <c r="J114" s="145">
        <f t="shared" si="18"/>
        <v>827.49906402096587</v>
      </c>
      <c r="K114" s="146">
        <f t="shared" si="19"/>
        <v>-77.418796173496133</v>
      </c>
      <c r="L114" s="46"/>
      <c r="M114" s="42">
        <v>74</v>
      </c>
      <c r="N114" s="78" t="s">
        <v>208</v>
      </c>
      <c r="O114" s="45">
        <v>686766</v>
      </c>
      <c r="P114" s="94">
        <v>1471278</v>
      </c>
      <c r="Q114" s="45">
        <v>778834</v>
      </c>
      <c r="R114" s="94">
        <v>603112.99999999988</v>
      </c>
      <c r="S114" s="94">
        <v>1019393</v>
      </c>
      <c r="T114" s="145">
        <f t="shared" si="20"/>
        <v>48.433818797086644</v>
      </c>
      <c r="U114" s="145">
        <f t="shared" si="21"/>
        <v>-30.713774011437678</v>
      </c>
      <c r="V114" s="145">
        <f t="shared" si="22"/>
        <v>30.887069645136194</v>
      </c>
      <c r="W114" s="146">
        <f t="shared" si="23"/>
        <v>69.021891420015834</v>
      </c>
    </row>
    <row r="115" spans="1:23" ht="15" customHeight="1">
      <c r="A115" s="42">
        <v>75</v>
      </c>
      <c r="B115" s="78" t="s">
        <v>209</v>
      </c>
      <c r="C115" s="45" t="s">
        <v>334</v>
      </c>
      <c r="D115" s="94" t="s">
        <v>334</v>
      </c>
      <c r="E115" s="45"/>
      <c r="F115" s="94"/>
      <c r="G115" s="94">
        <v>0</v>
      </c>
      <c r="H115" s="145" t="str">
        <f t="shared" si="16"/>
        <v/>
      </c>
      <c r="I115" s="145" t="str">
        <f t="shared" si="17"/>
        <v/>
      </c>
      <c r="J115" s="145" t="str">
        <f t="shared" si="18"/>
        <v/>
      </c>
      <c r="K115" s="146" t="str">
        <f t="shared" si="19"/>
        <v/>
      </c>
      <c r="L115" s="46"/>
      <c r="M115" s="42">
        <v>75</v>
      </c>
      <c r="N115" s="78" t="s">
        <v>209</v>
      </c>
      <c r="O115" s="45" t="s">
        <v>334</v>
      </c>
      <c r="P115" s="94">
        <v>2296</v>
      </c>
      <c r="Q115" s="45"/>
      <c r="R115" s="94"/>
      <c r="S115" s="94">
        <v>0</v>
      </c>
      <c r="T115" s="145" t="str">
        <f t="shared" si="20"/>
        <v/>
      </c>
      <c r="U115" s="145">
        <f t="shared" si="21"/>
        <v>-100</v>
      </c>
      <c r="V115" s="145" t="str">
        <f t="shared" si="22"/>
        <v/>
      </c>
      <c r="W115" s="146" t="str">
        <f t="shared" si="23"/>
        <v/>
      </c>
    </row>
    <row r="116" spans="1:23" ht="15" customHeight="1">
      <c r="A116" s="42">
        <v>76</v>
      </c>
      <c r="B116" s="78" t="s">
        <v>210</v>
      </c>
      <c r="C116" s="45" t="s">
        <v>334</v>
      </c>
      <c r="D116" s="94" t="s">
        <v>334</v>
      </c>
      <c r="E116" s="45"/>
      <c r="F116" s="94"/>
      <c r="G116" s="94">
        <v>9481</v>
      </c>
      <c r="H116" s="145" t="str">
        <f t="shared" si="16"/>
        <v/>
      </c>
      <c r="I116" s="145" t="str">
        <f t="shared" si="17"/>
        <v/>
      </c>
      <c r="J116" s="145" t="str">
        <f t="shared" si="18"/>
        <v/>
      </c>
      <c r="K116" s="146" t="str">
        <f t="shared" si="19"/>
        <v/>
      </c>
      <c r="L116" s="46"/>
      <c r="M116" s="42">
        <v>76</v>
      </c>
      <c r="N116" s="78" t="s">
        <v>210</v>
      </c>
      <c r="O116" s="45">
        <v>2363168</v>
      </c>
      <c r="P116" s="94">
        <v>15497</v>
      </c>
      <c r="Q116" s="45">
        <v>1461159</v>
      </c>
      <c r="R116" s="94">
        <v>135812</v>
      </c>
      <c r="S116" s="94">
        <v>185722</v>
      </c>
      <c r="T116" s="145">
        <f t="shared" si="20"/>
        <v>-92.1409734728974</v>
      </c>
      <c r="U116" s="145">
        <f t="shared" si="21"/>
        <v>1098.438407433697</v>
      </c>
      <c r="V116" s="145">
        <f t="shared" si="22"/>
        <v>-87.28940519135837</v>
      </c>
      <c r="W116" s="146">
        <f t="shared" si="23"/>
        <v>36.749329956115815</v>
      </c>
    </row>
    <row r="117" spans="1:23" ht="15" customHeight="1">
      <c r="A117" s="42">
        <v>77</v>
      </c>
      <c r="B117" s="78" t="s">
        <v>211</v>
      </c>
      <c r="C117" s="45">
        <v>95379</v>
      </c>
      <c r="D117" s="94" t="s">
        <v>334</v>
      </c>
      <c r="E117" s="45">
        <v>34300</v>
      </c>
      <c r="F117" s="94"/>
      <c r="G117" s="94">
        <v>2805</v>
      </c>
      <c r="H117" s="145">
        <f t="shared" si="16"/>
        <v>-97.059101059981757</v>
      </c>
      <c r="I117" s="145" t="str">
        <f t="shared" si="17"/>
        <v/>
      </c>
      <c r="J117" s="145">
        <f t="shared" si="18"/>
        <v>-91.822157434402328</v>
      </c>
      <c r="K117" s="146" t="str">
        <f t="shared" si="19"/>
        <v/>
      </c>
      <c r="L117" s="46"/>
      <c r="M117" s="42">
        <v>77</v>
      </c>
      <c r="N117" s="78" t="s">
        <v>211</v>
      </c>
      <c r="O117" s="45">
        <v>167815</v>
      </c>
      <c r="P117" s="94">
        <v>194171</v>
      </c>
      <c r="Q117" s="45">
        <v>74004</v>
      </c>
      <c r="R117" s="94">
        <v>176839</v>
      </c>
      <c r="S117" s="94">
        <v>116165</v>
      </c>
      <c r="T117" s="145">
        <f t="shared" si="20"/>
        <v>-30.777939993445159</v>
      </c>
      <c r="U117" s="145">
        <f t="shared" si="21"/>
        <v>-40.173867364333503</v>
      </c>
      <c r="V117" s="145">
        <f t="shared" si="22"/>
        <v>56.971244797578521</v>
      </c>
      <c r="W117" s="146">
        <f t="shared" si="23"/>
        <v>-34.310304853567359</v>
      </c>
    </row>
    <row r="118" spans="1:23" ht="15" customHeight="1">
      <c r="A118" s="42">
        <v>78</v>
      </c>
      <c r="B118" s="78" t="s">
        <v>212</v>
      </c>
      <c r="C118" s="45" t="s">
        <v>334</v>
      </c>
      <c r="D118" s="94" t="s">
        <v>334</v>
      </c>
      <c r="E118" s="45"/>
      <c r="F118" s="94"/>
      <c r="G118" s="94">
        <v>0</v>
      </c>
      <c r="H118" s="145" t="str">
        <f t="shared" si="16"/>
        <v/>
      </c>
      <c r="I118" s="145" t="str">
        <f t="shared" si="17"/>
        <v/>
      </c>
      <c r="J118" s="145" t="str">
        <f t="shared" si="18"/>
        <v/>
      </c>
      <c r="K118" s="146" t="str">
        <f t="shared" si="19"/>
        <v/>
      </c>
      <c r="L118" s="46"/>
      <c r="M118" s="42">
        <v>78</v>
      </c>
      <c r="N118" s="78" t="s">
        <v>212</v>
      </c>
      <c r="O118" s="45">
        <v>9481</v>
      </c>
      <c r="P118" s="94">
        <v>4402</v>
      </c>
      <c r="Q118" s="45">
        <v>237554</v>
      </c>
      <c r="R118" s="94">
        <v>2479</v>
      </c>
      <c r="S118" s="94">
        <v>1101</v>
      </c>
      <c r="T118" s="145">
        <f t="shared" si="20"/>
        <v>-88.387300917624728</v>
      </c>
      <c r="U118" s="145">
        <f t="shared" si="21"/>
        <v>-74.988641526578817</v>
      </c>
      <c r="V118" s="145">
        <f t="shared" si="22"/>
        <v>-99.536526431884965</v>
      </c>
      <c r="W118" s="146">
        <f t="shared" si="23"/>
        <v>-55.586930213795888</v>
      </c>
    </row>
    <row r="119" spans="1:23" ht="15" customHeight="1">
      <c r="A119" s="42">
        <v>79</v>
      </c>
      <c r="B119" s="78" t="s">
        <v>62</v>
      </c>
      <c r="C119" s="45">
        <v>43855504</v>
      </c>
      <c r="D119" s="94">
        <v>30492103</v>
      </c>
      <c r="E119" s="45">
        <v>12127821</v>
      </c>
      <c r="F119" s="94">
        <v>20121116.000000004</v>
      </c>
      <c r="G119" s="94">
        <v>5532241</v>
      </c>
      <c r="H119" s="145">
        <f t="shared" si="16"/>
        <v>-87.385298319681837</v>
      </c>
      <c r="I119" s="145">
        <f t="shared" si="17"/>
        <v>-81.856807318275159</v>
      </c>
      <c r="J119" s="145">
        <f t="shared" si="18"/>
        <v>-54.383883139436179</v>
      </c>
      <c r="K119" s="146">
        <f t="shared" si="19"/>
        <v>-72.50529741988467</v>
      </c>
      <c r="L119" s="46"/>
      <c r="M119" s="42">
        <v>79</v>
      </c>
      <c r="N119" s="78" t="s">
        <v>62</v>
      </c>
      <c r="O119" s="45">
        <v>12407512</v>
      </c>
      <c r="P119" s="94">
        <v>10337996</v>
      </c>
      <c r="Q119" s="45">
        <v>9569045</v>
      </c>
      <c r="R119" s="94">
        <v>7196621.0000000009</v>
      </c>
      <c r="S119" s="94">
        <v>9752355</v>
      </c>
      <c r="T119" s="145">
        <f t="shared" si="20"/>
        <v>-21.39959244045059</v>
      </c>
      <c r="U119" s="145">
        <f t="shared" si="21"/>
        <v>-5.6649373824482012</v>
      </c>
      <c r="V119" s="145">
        <f t="shared" si="22"/>
        <v>1.9156561600452306</v>
      </c>
      <c r="W119" s="146">
        <f t="shared" si="23"/>
        <v>35.512971990605024</v>
      </c>
    </row>
    <row r="120" spans="1:23" ht="15" customHeight="1">
      <c r="A120" s="42">
        <v>80</v>
      </c>
      <c r="B120" s="78" t="s">
        <v>213</v>
      </c>
      <c r="C120" s="45">
        <v>5238379</v>
      </c>
      <c r="D120" s="94">
        <v>5166186</v>
      </c>
      <c r="E120" s="45">
        <v>12064141</v>
      </c>
      <c r="F120" s="94">
        <v>6387758.0000000009</v>
      </c>
      <c r="G120" s="94">
        <v>5248860</v>
      </c>
      <c r="H120" s="145">
        <f t="shared" si="16"/>
        <v>0.20008097924950619</v>
      </c>
      <c r="I120" s="145">
        <f t="shared" si="17"/>
        <v>1.6002908141518759</v>
      </c>
      <c r="J120" s="145">
        <f t="shared" si="18"/>
        <v>-56.492053599174611</v>
      </c>
      <c r="K120" s="146">
        <f t="shared" si="19"/>
        <v>-17.829385521492853</v>
      </c>
      <c r="L120" s="46"/>
      <c r="M120" s="42">
        <v>80</v>
      </c>
      <c r="N120" s="78" t="s">
        <v>213</v>
      </c>
      <c r="O120" s="45">
        <v>421312</v>
      </c>
      <c r="P120" s="94">
        <v>54589</v>
      </c>
      <c r="Q120" s="45">
        <v>23107</v>
      </c>
      <c r="R120" s="94">
        <v>79571</v>
      </c>
      <c r="S120" s="94">
        <v>12909</v>
      </c>
      <c r="T120" s="145">
        <f t="shared" si="20"/>
        <v>-96.935999924046783</v>
      </c>
      <c r="U120" s="145">
        <f t="shared" si="21"/>
        <v>-76.352378684350327</v>
      </c>
      <c r="V120" s="145">
        <f t="shared" si="22"/>
        <v>-44.133812264681694</v>
      </c>
      <c r="W120" s="146">
        <f t="shared" si="23"/>
        <v>-83.776752837088893</v>
      </c>
    </row>
    <row r="121" spans="1:23" ht="15" customHeight="1">
      <c r="A121" s="42">
        <v>81</v>
      </c>
      <c r="B121" s="78" t="s">
        <v>214</v>
      </c>
      <c r="C121" s="45" t="s">
        <v>334</v>
      </c>
      <c r="D121" s="94" t="s">
        <v>334</v>
      </c>
      <c r="E121" s="45"/>
      <c r="F121" s="94"/>
      <c r="G121" s="94">
        <v>0</v>
      </c>
      <c r="H121" s="145" t="str">
        <f t="shared" si="16"/>
        <v/>
      </c>
      <c r="I121" s="145" t="str">
        <f t="shared" si="17"/>
        <v/>
      </c>
      <c r="J121" s="145" t="str">
        <f t="shared" si="18"/>
        <v/>
      </c>
      <c r="K121" s="146" t="str">
        <f t="shared" si="19"/>
        <v/>
      </c>
      <c r="L121" s="46"/>
      <c r="M121" s="42">
        <v>81</v>
      </c>
      <c r="N121" s="78" t="s">
        <v>214</v>
      </c>
      <c r="O121" s="45">
        <v>14644</v>
      </c>
      <c r="P121" s="94">
        <v>72256</v>
      </c>
      <c r="Q121" s="45">
        <v>2251</v>
      </c>
      <c r="R121" s="94"/>
      <c r="S121" s="94">
        <v>4981</v>
      </c>
      <c r="T121" s="145">
        <f t="shared" si="20"/>
        <v>-65.986069379950834</v>
      </c>
      <c r="U121" s="145">
        <f t="shared" si="21"/>
        <v>-93.106454827280785</v>
      </c>
      <c r="V121" s="145">
        <f t="shared" si="22"/>
        <v>121.27943136383828</v>
      </c>
      <c r="W121" s="146" t="str">
        <f t="shared" si="23"/>
        <v/>
      </c>
    </row>
    <row r="122" spans="1:23" ht="15" customHeight="1">
      <c r="A122" s="42">
        <v>82</v>
      </c>
      <c r="B122" s="78" t="s">
        <v>215</v>
      </c>
      <c r="C122" s="45" t="s">
        <v>334</v>
      </c>
      <c r="D122" s="94" t="s">
        <v>334</v>
      </c>
      <c r="E122" s="45"/>
      <c r="F122" s="94"/>
      <c r="G122" s="94">
        <v>0</v>
      </c>
      <c r="H122" s="145" t="str">
        <f t="shared" si="16"/>
        <v/>
      </c>
      <c r="I122" s="145" t="str">
        <f t="shared" si="17"/>
        <v/>
      </c>
      <c r="J122" s="145" t="str">
        <f t="shared" si="18"/>
        <v/>
      </c>
      <c r="K122" s="146" t="str">
        <f t="shared" si="19"/>
        <v/>
      </c>
      <c r="L122" s="46"/>
      <c r="M122" s="42">
        <v>82</v>
      </c>
      <c r="N122" s="78" t="s">
        <v>215</v>
      </c>
      <c r="O122" s="45">
        <v>2000</v>
      </c>
      <c r="P122" s="94">
        <v>6443</v>
      </c>
      <c r="Q122" s="45">
        <v>2145</v>
      </c>
      <c r="R122" s="94"/>
      <c r="S122" s="94">
        <v>0</v>
      </c>
      <c r="T122" s="145">
        <f t="shared" si="20"/>
        <v>-100</v>
      </c>
      <c r="U122" s="145">
        <f t="shared" si="21"/>
        <v>-100</v>
      </c>
      <c r="V122" s="145">
        <f t="shared" si="22"/>
        <v>-100</v>
      </c>
      <c r="W122" s="146" t="str">
        <f t="shared" si="23"/>
        <v/>
      </c>
    </row>
    <row r="123" spans="1:23" ht="15" customHeight="1">
      <c r="A123" s="42">
        <v>84</v>
      </c>
      <c r="B123" s="78" t="s">
        <v>52</v>
      </c>
      <c r="C123" s="45">
        <v>107854659</v>
      </c>
      <c r="D123" s="94">
        <v>107628199</v>
      </c>
      <c r="E123" s="45">
        <v>153674551.00000027</v>
      </c>
      <c r="F123" s="94">
        <v>170214076.99999979</v>
      </c>
      <c r="G123" s="94">
        <v>101698393.00000001</v>
      </c>
      <c r="H123" s="145">
        <f t="shared" si="16"/>
        <v>-5.7079277400524546</v>
      </c>
      <c r="I123" s="145">
        <f t="shared" si="17"/>
        <v>-5.5095282231750247</v>
      </c>
      <c r="J123" s="145">
        <f t="shared" si="18"/>
        <v>-33.822228639535879</v>
      </c>
      <c r="K123" s="146">
        <f t="shared" si="19"/>
        <v>-40.252654308961688</v>
      </c>
      <c r="L123" s="46"/>
      <c r="M123" s="42">
        <v>84</v>
      </c>
      <c r="N123" s="78" t="s">
        <v>52</v>
      </c>
      <c r="O123" s="45">
        <v>378611815</v>
      </c>
      <c r="P123" s="94">
        <v>377755691</v>
      </c>
      <c r="Q123" s="45">
        <v>355511377.99999976</v>
      </c>
      <c r="R123" s="94">
        <v>404351086.99999815</v>
      </c>
      <c r="S123" s="94">
        <v>416852644.99999964</v>
      </c>
      <c r="T123" s="145">
        <f t="shared" si="20"/>
        <v>10.100273812110075</v>
      </c>
      <c r="U123" s="145">
        <f t="shared" si="21"/>
        <v>10.349798806869501</v>
      </c>
      <c r="V123" s="145">
        <f t="shared" si="22"/>
        <v>17.254375189083234</v>
      </c>
      <c r="W123" s="146">
        <f t="shared" si="23"/>
        <v>3.0917582274241511</v>
      </c>
    </row>
    <row r="124" spans="1:23" ht="15" customHeight="1">
      <c r="A124" s="42">
        <v>85</v>
      </c>
      <c r="B124" s="78" t="s">
        <v>75</v>
      </c>
      <c r="C124" s="45">
        <v>4878552</v>
      </c>
      <c r="D124" s="94">
        <v>43744432</v>
      </c>
      <c r="E124" s="45">
        <v>76429506</v>
      </c>
      <c r="F124" s="94">
        <v>66070337.00000006</v>
      </c>
      <c r="G124" s="94">
        <v>50841703.000000007</v>
      </c>
      <c r="H124" s="145">
        <f t="shared" si="16"/>
        <v>942.14740357384744</v>
      </c>
      <c r="I124" s="145">
        <f t="shared" si="17"/>
        <v>16.224398570314065</v>
      </c>
      <c r="J124" s="145">
        <f t="shared" si="18"/>
        <v>-33.47895902925238</v>
      </c>
      <c r="K124" s="146">
        <f t="shared" si="19"/>
        <v>-23.049124147800299</v>
      </c>
      <c r="L124" s="46"/>
      <c r="M124" s="42">
        <v>85</v>
      </c>
      <c r="N124" s="78" t="s">
        <v>75</v>
      </c>
      <c r="O124" s="45">
        <v>64573507</v>
      </c>
      <c r="P124" s="94">
        <v>68526941</v>
      </c>
      <c r="Q124" s="45">
        <v>81242970.999999985</v>
      </c>
      <c r="R124" s="94">
        <v>76266117</v>
      </c>
      <c r="S124" s="94">
        <v>71407828</v>
      </c>
      <c r="T124" s="145">
        <f t="shared" si="20"/>
        <v>10.583784771051683</v>
      </c>
      <c r="U124" s="145">
        <f t="shared" si="21"/>
        <v>4.2040210141585135</v>
      </c>
      <c r="V124" s="145">
        <f t="shared" si="22"/>
        <v>-12.105838670030906</v>
      </c>
      <c r="W124" s="146">
        <f t="shared" si="23"/>
        <v>-6.3701800892787048</v>
      </c>
    </row>
    <row r="125" spans="1:23" ht="15" customHeight="1">
      <c r="A125" s="42">
        <v>86</v>
      </c>
      <c r="B125" s="78" t="s">
        <v>217</v>
      </c>
      <c r="C125" s="176" t="s">
        <v>334</v>
      </c>
      <c r="D125" s="51" t="s">
        <v>334</v>
      </c>
      <c r="E125" s="176"/>
      <c r="G125" s="51">
        <v>0</v>
      </c>
      <c r="H125" s="145" t="str">
        <f t="shared" si="16"/>
        <v/>
      </c>
      <c r="I125" s="145" t="str">
        <f t="shared" si="17"/>
        <v/>
      </c>
      <c r="J125" s="145" t="str">
        <f t="shared" si="18"/>
        <v/>
      </c>
      <c r="K125" s="146" t="str">
        <f t="shared" si="19"/>
        <v/>
      </c>
      <c r="L125" s="46"/>
      <c r="M125" s="42">
        <v>86</v>
      </c>
      <c r="N125" s="78" t="s">
        <v>217</v>
      </c>
      <c r="O125" s="176" t="s">
        <v>334</v>
      </c>
      <c r="P125" s="51">
        <v>1170</v>
      </c>
      <c r="Q125" s="176">
        <v>2100</v>
      </c>
      <c r="R125" s="51">
        <v>8170</v>
      </c>
      <c r="S125" s="51">
        <v>0</v>
      </c>
      <c r="T125" s="145" t="str">
        <f t="shared" si="20"/>
        <v/>
      </c>
      <c r="U125" s="145">
        <f t="shared" si="21"/>
        <v>-100</v>
      </c>
      <c r="V125" s="145">
        <f t="shared" si="22"/>
        <v>-100</v>
      </c>
      <c r="W125" s="146">
        <f t="shared" si="23"/>
        <v>-100</v>
      </c>
    </row>
    <row r="126" spans="1:23" ht="15" customHeight="1">
      <c r="A126" s="42">
        <v>87</v>
      </c>
      <c r="B126" s="78" t="s">
        <v>329</v>
      </c>
      <c r="C126" s="45"/>
      <c r="D126" s="94"/>
      <c r="E126" s="45"/>
      <c r="F126" s="94"/>
      <c r="G126" s="94">
        <v>0</v>
      </c>
      <c r="H126" s="145" t="str">
        <f t="shared" si="16"/>
        <v/>
      </c>
      <c r="I126" s="145" t="str">
        <f t="shared" si="17"/>
        <v/>
      </c>
      <c r="J126" s="145" t="str">
        <f t="shared" si="18"/>
        <v/>
      </c>
      <c r="K126" s="146" t="str">
        <f t="shared" si="19"/>
        <v/>
      </c>
      <c r="L126" s="46"/>
      <c r="M126" s="42">
        <v>87</v>
      </c>
      <c r="N126" s="78" t="s">
        <v>329</v>
      </c>
      <c r="O126" s="45"/>
      <c r="P126" s="94"/>
      <c r="Q126" s="45"/>
      <c r="R126" s="94"/>
      <c r="S126" s="94">
        <v>1326</v>
      </c>
      <c r="T126" s="145" t="str">
        <f t="shared" si="20"/>
        <v/>
      </c>
      <c r="U126" s="145" t="str">
        <f t="shared" si="21"/>
        <v/>
      </c>
      <c r="V126" s="145" t="str">
        <f t="shared" si="22"/>
        <v/>
      </c>
      <c r="W126" s="146" t="str">
        <f t="shared" si="23"/>
        <v/>
      </c>
    </row>
    <row r="127" spans="1:23" ht="15" customHeight="1">
      <c r="A127" s="42">
        <v>88</v>
      </c>
      <c r="B127" s="78" t="s">
        <v>81</v>
      </c>
      <c r="C127" s="45">
        <v>5954674</v>
      </c>
      <c r="D127" s="94">
        <v>7197645</v>
      </c>
      <c r="E127" s="45">
        <v>6820020.9999999991</v>
      </c>
      <c r="F127" s="94">
        <v>9024329</v>
      </c>
      <c r="G127" s="94">
        <v>4478688</v>
      </c>
      <c r="H127" s="145">
        <f t="shared" si="16"/>
        <v>-24.78701604823371</v>
      </c>
      <c r="I127" s="145">
        <f t="shared" si="17"/>
        <v>-37.775647451353876</v>
      </c>
      <c r="J127" s="145">
        <f t="shared" si="18"/>
        <v>-34.330290185323463</v>
      </c>
      <c r="K127" s="146">
        <f t="shared" si="19"/>
        <v>-50.370958328314494</v>
      </c>
      <c r="L127" s="46"/>
      <c r="M127" s="42">
        <v>88</v>
      </c>
      <c r="N127" s="78" t="s">
        <v>81</v>
      </c>
      <c r="O127" s="45">
        <v>168041182</v>
      </c>
      <c r="P127" s="94">
        <v>99844664</v>
      </c>
      <c r="Q127" s="45">
        <v>29468780.999999963</v>
      </c>
      <c r="R127" s="94">
        <v>25667438.000000056</v>
      </c>
      <c r="S127" s="94">
        <v>24562878</v>
      </c>
      <c r="T127" s="145">
        <f t="shared" si="20"/>
        <v>-85.382822408378445</v>
      </c>
      <c r="U127" s="145">
        <f t="shared" si="21"/>
        <v>-75.398907647182824</v>
      </c>
      <c r="V127" s="145">
        <f t="shared" si="22"/>
        <v>-16.647797545476919</v>
      </c>
      <c r="W127" s="146">
        <f t="shared" si="23"/>
        <v>-4.303351195394157</v>
      </c>
    </row>
    <row r="128" spans="1:23" ht="15" customHeight="1">
      <c r="A128" s="42">
        <v>89</v>
      </c>
      <c r="B128" s="78" t="s">
        <v>218</v>
      </c>
      <c r="C128" s="45" t="s">
        <v>334</v>
      </c>
      <c r="D128" s="94">
        <v>2893</v>
      </c>
      <c r="E128" s="45"/>
      <c r="F128" s="94"/>
      <c r="G128" s="94">
        <v>0</v>
      </c>
      <c r="H128" s="145" t="str">
        <f t="shared" si="16"/>
        <v/>
      </c>
      <c r="I128" s="145">
        <f t="shared" si="17"/>
        <v>-100</v>
      </c>
      <c r="J128" s="145" t="str">
        <f t="shared" si="18"/>
        <v/>
      </c>
      <c r="K128" s="146" t="str">
        <f t="shared" si="19"/>
        <v/>
      </c>
      <c r="L128" s="46"/>
      <c r="M128" s="42">
        <v>89</v>
      </c>
      <c r="N128" s="78" t="s">
        <v>218</v>
      </c>
      <c r="O128" s="45">
        <v>473752</v>
      </c>
      <c r="P128" s="94">
        <v>557208</v>
      </c>
      <c r="Q128" s="45">
        <v>461957.99999999994</v>
      </c>
      <c r="R128" s="94">
        <v>447931.00000000012</v>
      </c>
      <c r="S128" s="94">
        <v>338568</v>
      </c>
      <c r="T128" s="145">
        <f t="shared" si="20"/>
        <v>-28.534760803120619</v>
      </c>
      <c r="U128" s="145">
        <f t="shared" si="21"/>
        <v>-39.238489038204762</v>
      </c>
      <c r="V128" s="145">
        <f t="shared" si="22"/>
        <v>-26.710220409647619</v>
      </c>
      <c r="W128" s="146">
        <f t="shared" si="23"/>
        <v>-24.415144296777868</v>
      </c>
    </row>
    <row r="129" spans="1:23" ht="15" customHeight="1">
      <c r="A129" s="42">
        <v>90</v>
      </c>
      <c r="B129" s="78" t="s">
        <v>219</v>
      </c>
      <c r="C129" s="45">
        <v>419025</v>
      </c>
      <c r="D129" s="94">
        <v>629786</v>
      </c>
      <c r="E129" s="45">
        <v>1160066.9999999998</v>
      </c>
      <c r="F129" s="94">
        <v>768749</v>
      </c>
      <c r="G129" s="94">
        <v>625935</v>
      </c>
      <c r="H129" s="145">
        <f t="shared" si="16"/>
        <v>49.378915339180253</v>
      </c>
      <c r="I129" s="145">
        <f t="shared" si="17"/>
        <v>-0.61147754951682032</v>
      </c>
      <c r="J129" s="145">
        <f t="shared" si="18"/>
        <v>-46.043202677086747</v>
      </c>
      <c r="K129" s="146">
        <f t="shared" si="19"/>
        <v>-18.577455060104143</v>
      </c>
      <c r="L129" s="46"/>
      <c r="M129" s="42">
        <v>90</v>
      </c>
      <c r="N129" s="78" t="s">
        <v>219</v>
      </c>
      <c r="O129" s="45">
        <v>2531172</v>
      </c>
      <c r="P129" s="94">
        <v>558518</v>
      </c>
      <c r="Q129" s="45">
        <v>1720209.9999999993</v>
      </c>
      <c r="R129" s="94">
        <v>1143888.0000000005</v>
      </c>
      <c r="S129" s="94">
        <v>1592628</v>
      </c>
      <c r="T129" s="145">
        <f t="shared" si="20"/>
        <v>-37.079424077067856</v>
      </c>
      <c r="U129" s="145">
        <f t="shared" si="21"/>
        <v>185.1524928471419</v>
      </c>
      <c r="V129" s="145">
        <f t="shared" si="22"/>
        <v>-7.4166526179942736</v>
      </c>
      <c r="W129" s="146">
        <f t="shared" si="23"/>
        <v>39.229365112668319</v>
      </c>
    </row>
    <row r="130" spans="1:23" ht="15" customHeight="1">
      <c r="A130" s="42">
        <v>91</v>
      </c>
      <c r="B130" s="78" t="s">
        <v>220</v>
      </c>
      <c r="C130" s="45" t="s">
        <v>334</v>
      </c>
      <c r="D130" s="94" t="s">
        <v>334</v>
      </c>
      <c r="E130" s="45"/>
      <c r="F130" s="94"/>
      <c r="G130" s="94">
        <v>0</v>
      </c>
      <c r="H130" s="145" t="str">
        <f t="shared" si="16"/>
        <v/>
      </c>
      <c r="I130" s="145" t="str">
        <f t="shared" si="17"/>
        <v/>
      </c>
      <c r="J130" s="145" t="str">
        <f t="shared" si="18"/>
        <v/>
      </c>
      <c r="K130" s="146" t="str">
        <f t="shared" si="19"/>
        <v/>
      </c>
      <c r="L130" s="46"/>
      <c r="M130" s="42">
        <v>91</v>
      </c>
      <c r="N130" s="78" t="s">
        <v>220</v>
      </c>
      <c r="O130" s="45">
        <v>16425</v>
      </c>
      <c r="P130" s="94">
        <v>10176</v>
      </c>
      <c r="Q130" s="45">
        <v>9216</v>
      </c>
      <c r="R130" s="94">
        <v>5470</v>
      </c>
      <c r="S130" s="94">
        <v>0</v>
      </c>
      <c r="T130" s="145">
        <f t="shared" si="20"/>
        <v>-100</v>
      </c>
      <c r="U130" s="145">
        <f t="shared" si="21"/>
        <v>-100</v>
      </c>
      <c r="V130" s="145">
        <f t="shared" si="22"/>
        <v>-100</v>
      </c>
      <c r="W130" s="146">
        <f t="shared" si="23"/>
        <v>-100</v>
      </c>
    </row>
    <row r="131" spans="1:23" ht="15" customHeight="1">
      <c r="A131" s="42">
        <v>92</v>
      </c>
      <c r="B131" s="78" t="s">
        <v>221</v>
      </c>
      <c r="C131" s="45">
        <v>8218</v>
      </c>
      <c r="D131" s="94">
        <v>4884</v>
      </c>
      <c r="E131" s="45">
        <v>82514</v>
      </c>
      <c r="F131" s="94">
        <v>26484</v>
      </c>
      <c r="G131" s="94">
        <v>7356</v>
      </c>
      <c r="H131" s="145">
        <f t="shared" si="16"/>
        <v>-10.489170114383057</v>
      </c>
      <c r="I131" s="145">
        <f t="shared" si="17"/>
        <v>50.614250614250636</v>
      </c>
      <c r="J131" s="145">
        <f t="shared" si="18"/>
        <v>-91.085149186804671</v>
      </c>
      <c r="K131" s="146">
        <f t="shared" si="19"/>
        <v>-72.224739465337564</v>
      </c>
      <c r="L131" s="46"/>
      <c r="M131" s="42">
        <v>92</v>
      </c>
      <c r="N131" s="78" t="s">
        <v>221</v>
      </c>
      <c r="O131" s="45">
        <v>1060118</v>
      </c>
      <c r="P131" s="94">
        <v>632280</v>
      </c>
      <c r="Q131" s="45">
        <v>565935</v>
      </c>
      <c r="R131" s="94">
        <v>796077.00000000012</v>
      </c>
      <c r="S131" s="94">
        <v>423070</v>
      </c>
      <c r="T131" s="145">
        <f t="shared" si="20"/>
        <v>-60.092178417874237</v>
      </c>
      <c r="U131" s="145">
        <f t="shared" si="21"/>
        <v>-33.08818877712406</v>
      </c>
      <c r="V131" s="145">
        <f t="shared" si="22"/>
        <v>-25.244065131154642</v>
      </c>
      <c r="W131" s="146">
        <f t="shared" si="23"/>
        <v>-46.855643361132159</v>
      </c>
    </row>
    <row r="132" spans="1:23" ht="15" customHeight="1">
      <c r="A132" s="42">
        <v>93</v>
      </c>
      <c r="B132" s="78" t="s">
        <v>222</v>
      </c>
      <c r="C132" s="45" t="s">
        <v>334</v>
      </c>
      <c r="D132" s="94" t="s">
        <v>334</v>
      </c>
      <c r="E132" s="45"/>
      <c r="F132" s="94">
        <v>1303</v>
      </c>
      <c r="G132" s="94">
        <v>1712</v>
      </c>
      <c r="H132" s="145" t="str">
        <f t="shared" si="16"/>
        <v/>
      </c>
      <c r="I132" s="145" t="str">
        <f t="shared" si="17"/>
        <v/>
      </c>
      <c r="J132" s="145" t="str">
        <f t="shared" si="18"/>
        <v/>
      </c>
      <c r="K132" s="146">
        <f t="shared" si="19"/>
        <v>31.389102072141213</v>
      </c>
      <c r="L132" s="46"/>
      <c r="M132" s="42">
        <v>93</v>
      </c>
      <c r="N132" s="78" t="s">
        <v>222</v>
      </c>
      <c r="O132" s="45">
        <v>631116</v>
      </c>
      <c r="P132" s="94">
        <v>304907</v>
      </c>
      <c r="Q132" s="45">
        <v>794897.00000000012</v>
      </c>
      <c r="R132" s="94">
        <v>728607.00000000012</v>
      </c>
      <c r="S132" s="94">
        <v>1316204</v>
      </c>
      <c r="T132" s="145">
        <f t="shared" si="20"/>
        <v>108.55183516184027</v>
      </c>
      <c r="U132" s="145">
        <f t="shared" si="21"/>
        <v>331.67392024453363</v>
      </c>
      <c r="V132" s="145">
        <f t="shared" si="22"/>
        <v>65.581704296279867</v>
      </c>
      <c r="W132" s="146">
        <f t="shared" si="23"/>
        <v>80.64663117428185</v>
      </c>
    </row>
    <row r="133" spans="1:23" ht="15" customHeight="1">
      <c r="A133" s="42">
        <v>94</v>
      </c>
      <c r="B133" s="78" t="s">
        <v>223</v>
      </c>
      <c r="C133" s="45">
        <v>18112</v>
      </c>
      <c r="D133" s="94">
        <v>2546</v>
      </c>
      <c r="E133" s="45">
        <v>2091</v>
      </c>
      <c r="F133" s="94">
        <v>3906</v>
      </c>
      <c r="G133" s="94">
        <v>7336</v>
      </c>
      <c r="H133" s="145">
        <f t="shared" si="16"/>
        <v>-59.496466431095406</v>
      </c>
      <c r="I133" s="145">
        <f t="shared" si="17"/>
        <v>188.13825608798112</v>
      </c>
      <c r="J133" s="145">
        <f t="shared" si="18"/>
        <v>250.8369201339072</v>
      </c>
      <c r="K133" s="146">
        <f t="shared" si="19"/>
        <v>87.813620071684596</v>
      </c>
      <c r="L133" s="46"/>
      <c r="M133" s="42">
        <v>94</v>
      </c>
      <c r="N133" s="78" t="s">
        <v>223</v>
      </c>
      <c r="O133" s="45">
        <v>642154</v>
      </c>
      <c r="P133" s="94">
        <v>530859</v>
      </c>
      <c r="Q133" s="45">
        <v>193431.99999999997</v>
      </c>
      <c r="R133" s="94">
        <v>142230</v>
      </c>
      <c r="S133" s="94">
        <v>43808</v>
      </c>
      <c r="T133" s="145">
        <f t="shared" si="20"/>
        <v>-93.177960426938085</v>
      </c>
      <c r="U133" s="145">
        <f t="shared" si="21"/>
        <v>-91.74771455320527</v>
      </c>
      <c r="V133" s="145">
        <f t="shared" si="22"/>
        <v>-77.352247818354769</v>
      </c>
      <c r="W133" s="146">
        <f t="shared" si="23"/>
        <v>-69.199184419602062</v>
      </c>
    </row>
    <row r="134" spans="1:23" ht="15" customHeight="1">
      <c r="A134" s="42">
        <v>95</v>
      </c>
      <c r="B134" s="78" t="s">
        <v>224</v>
      </c>
      <c r="C134" s="45">
        <v>658099</v>
      </c>
      <c r="D134" s="94">
        <v>313398</v>
      </c>
      <c r="E134" s="45">
        <v>234151</v>
      </c>
      <c r="F134" s="94">
        <v>401262.99999999988</v>
      </c>
      <c r="G134" s="94">
        <v>484119</v>
      </c>
      <c r="H134" s="145">
        <f t="shared" si="16"/>
        <v>-26.436751917264729</v>
      </c>
      <c r="I134" s="145">
        <f t="shared" si="17"/>
        <v>54.474182987766369</v>
      </c>
      <c r="J134" s="145">
        <f t="shared" si="18"/>
        <v>106.75504268612991</v>
      </c>
      <c r="K134" s="146">
        <f t="shared" si="19"/>
        <v>20.648801409549392</v>
      </c>
      <c r="L134" s="46"/>
      <c r="M134" s="42">
        <v>95</v>
      </c>
      <c r="N134" s="78" t="s">
        <v>224</v>
      </c>
      <c r="O134" s="45">
        <v>2854158</v>
      </c>
      <c r="P134" s="94">
        <v>1595634</v>
      </c>
      <c r="Q134" s="45">
        <v>978908.99999999942</v>
      </c>
      <c r="R134" s="94">
        <v>488698.99999999994</v>
      </c>
      <c r="S134" s="94">
        <v>488467</v>
      </c>
      <c r="T134" s="145">
        <f t="shared" si="20"/>
        <v>-82.885775769946861</v>
      </c>
      <c r="U134" s="145">
        <f t="shared" si="21"/>
        <v>-69.387278034937836</v>
      </c>
      <c r="V134" s="145">
        <f t="shared" si="22"/>
        <v>-50.100877609665424</v>
      </c>
      <c r="W134" s="146">
        <f t="shared" si="23"/>
        <v>-4.7472984393252204E-2</v>
      </c>
    </row>
    <row r="135" spans="1:23" ht="15" customHeight="1">
      <c r="A135" s="42">
        <v>96</v>
      </c>
      <c r="B135" s="78" t="s">
        <v>225</v>
      </c>
      <c r="C135" s="45">
        <v>3949</v>
      </c>
      <c r="D135" s="94" t="s">
        <v>334</v>
      </c>
      <c r="E135" s="45">
        <v>2094</v>
      </c>
      <c r="F135" s="94"/>
      <c r="G135" s="94">
        <v>695060</v>
      </c>
      <c r="H135" s="145">
        <f t="shared" si="16"/>
        <v>17500.911623195745</v>
      </c>
      <c r="I135" s="145" t="str">
        <f t="shared" si="17"/>
        <v/>
      </c>
      <c r="J135" s="145">
        <f t="shared" si="18"/>
        <v>33092.932187201528</v>
      </c>
      <c r="K135" s="146" t="str">
        <f t="shared" si="19"/>
        <v/>
      </c>
      <c r="L135" s="46"/>
      <c r="M135" s="42">
        <v>96</v>
      </c>
      <c r="N135" s="78" t="s">
        <v>225</v>
      </c>
      <c r="O135" s="45">
        <v>4439846</v>
      </c>
      <c r="P135" s="94">
        <v>1674161</v>
      </c>
      <c r="Q135" s="45">
        <v>1135054</v>
      </c>
      <c r="R135" s="94">
        <v>2333157.9999999995</v>
      </c>
      <c r="S135" s="94">
        <v>1149097</v>
      </c>
      <c r="T135" s="145">
        <f t="shared" si="20"/>
        <v>-74.118539246631528</v>
      </c>
      <c r="U135" s="145">
        <f t="shared" si="21"/>
        <v>-31.362813970699349</v>
      </c>
      <c r="V135" s="145">
        <f t="shared" si="22"/>
        <v>1.2372098596190142</v>
      </c>
      <c r="W135" s="146">
        <f t="shared" si="23"/>
        <v>-50.749284874834871</v>
      </c>
    </row>
    <row r="136" spans="1:23" ht="15" customHeight="1">
      <c r="A136" s="42">
        <v>97</v>
      </c>
      <c r="B136" s="78" t="s">
        <v>226</v>
      </c>
      <c r="C136" s="45" t="s">
        <v>334</v>
      </c>
      <c r="D136" s="94" t="s">
        <v>334</v>
      </c>
      <c r="E136" s="45"/>
      <c r="F136" s="94"/>
      <c r="G136" s="94">
        <v>0</v>
      </c>
      <c r="H136" s="145" t="str">
        <f t="shared" si="16"/>
        <v/>
      </c>
      <c r="I136" s="145" t="str">
        <f t="shared" si="17"/>
        <v/>
      </c>
      <c r="J136" s="145" t="str">
        <f t="shared" si="18"/>
        <v/>
      </c>
      <c r="K136" s="146" t="str">
        <f t="shared" si="19"/>
        <v/>
      </c>
      <c r="L136" s="46"/>
      <c r="M136" s="42">
        <v>97</v>
      </c>
      <c r="N136" s="78" t="s">
        <v>226</v>
      </c>
      <c r="O136" s="45" t="s">
        <v>334</v>
      </c>
      <c r="P136" s="94" t="s">
        <v>334</v>
      </c>
      <c r="Q136" s="45"/>
      <c r="R136" s="94">
        <v>114581</v>
      </c>
      <c r="S136" s="94">
        <v>14264</v>
      </c>
      <c r="T136" s="145" t="str">
        <f t="shared" si="20"/>
        <v/>
      </c>
      <c r="U136" s="145" t="str">
        <f t="shared" si="21"/>
        <v/>
      </c>
      <c r="V136" s="145" t="str">
        <f t="shared" si="22"/>
        <v/>
      </c>
      <c r="W136" s="146">
        <f t="shared" si="23"/>
        <v>-87.551164678262538</v>
      </c>
    </row>
    <row r="137" spans="1:23" ht="15" customHeight="1">
      <c r="A137" s="42">
        <v>98</v>
      </c>
      <c r="B137" s="78" t="s">
        <v>227</v>
      </c>
      <c r="C137" s="45" t="s">
        <v>334</v>
      </c>
      <c r="D137" s="94">
        <v>14107</v>
      </c>
      <c r="E137" s="45"/>
      <c r="F137" s="94"/>
      <c r="G137" s="94">
        <v>12590</v>
      </c>
      <c r="H137" s="145" t="str">
        <f t="shared" si="16"/>
        <v/>
      </c>
      <c r="I137" s="145">
        <f t="shared" si="17"/>
        <v>-10.753526617991071</v>
      </c>
      <c r="J137" s="145" t="str">
        <f t="shared" si="18"/>
        <v/>
      </c>
      <c r="K137" s="146" t="str">
        <f t="shared" si="19"/>
        <v/>
      </c>
      <c r="L137" s="46"/>
      <c r="M137" s="42">
        <v>98</v>
      </c>
      <c r="N137" s="78" t="s">
        <v>227</v>
      </c>
      <c r="O137" s="45">
        <v>145124</v>
      </c>
      <c r="P137" s="94">
        <v>450457</v>
      </c>
      <c r="Q137" s="45">
        <v>2374627.9999999995</v>
      </c>
      <c r="R137" s="94">
        <v>385553.99999999994</v>
      </c>
      <c r="S137" s="94">
        <v>1295838</v>
      </c>
      <c r="T137" s="145">
        <f t="shared" si="20"/>
        <v>792.91778065654194</v>
      </c>
      <c r="U137" s="145">
        <f t="shared" si="21"/>
        <v>187.67185325125371</v>
      </c>
      <c r="V137" s="145">
        <f t="shared" si="22"/>
        <v>-45.429852591648022</v>
      </c>
      <c r="W137" s="146">
        <f t="shared" si="23"/>
        <v>236.09766725283623</v>
      </c>
    </row>
    <row r="138" spans="1:23" ht="15" customHeight="1">
      <c r="A138" s="42">
        <v>99</v>
      </c>
      <c r="B138" s="78" t="s">
        <v>228</v>
      </c>
      <c r="C138" s="45" t="s">
        <v>334</v>
      </c>
      <c r="D138" s="94" t="s">
        <v>334</v>
      </c>
      <c r="E138" s="45"/>
      <c r="F138" s="94"/>
      <c r="G138" s="94">
        <v>0</v>
      </c>
      <c r="H138" s="145" t="str">
        <f t="shared" si="16"/>
        <v/>
      </c>
      <c r="I138" s="145" t="str">
        <f t="shared" si="17"/>
        <v/>
      </c>
      <c r="J138" s="145" t="str">
        <f t="shared" si="18"/>
        <v/>
      </c>
      <c r="K138" s="146" t="str">
        <f t="shared" si="19"/>
        <v/>
      </c>
      <c r="L138" s="46"/>
      <c r="M138" s="42">
        <v>99</v>
      </c>
      <c r="N138" s="78" t="s">
        <v>228</v>
      </c>
      <c r="O138" s="45">
        <v>13052</v>
      </c>
      <c r="P138" s="94">
        <v>13711</v>
      </c>
      <c r="Q138" s="45">
        <v>9910</v>
      </c>
      <c r="R138" s="94">
        <v>23311</v>
      </c>
      <c r="S138" s="94">
        <v>24426</v>
      </c>
      <c r="T138" s="145">
        <f t="shared" si="20"/>
        <v>87.14373276126264</v>
      </c>
      <c r="U138" s="145">
        <f t="shared" si="21"/>
        <v>78.148931514842104</v>
      </c>
      <c r="V138" s="145">
        <f t="shared" si="22"/>
        <v>146.47830474268417</v>
      </c>
      <c r="W138" s="146">
        <f t="shared" si="23"/>
        <v>4.7831495860323372</v>
      </c>
    </row>
    <row r="139" spans="1:23" ht="15" customHeight="1">
      <c r="A139" s="42">
        <v>100</v>
      </c>
      <c r="B139" s="78" t="s">
        <v>229</v>
      </c>
      <c r="C139" s="45">
        <v>3847</v>
      </c>
      <c r="D139" s="94" t="s">
        <v>334</v>
      </c>
      <c r="E139" s="45"/>
      <c r="F139" s="94"/>
      <c r="G139" s="94">
        <v>0</v>
      </c>
      <c r="H139" s="145">
        <f t="shared" si="16"/>
        <v>-100</v>
      </c>
      <c r="I139" s="145" t="str">
        <f t="shared" si="17"/>
        <v/>
      </c>
      <c r="J139" s="145" t="str">
        <f t="shared" si="18"/>
        <v/>
      </c>
      <c r="K139" s="146" t="str">
        <f t="shared" si="19"/>
        <v/>
      </c>
      <c r="L139" s="46"/>
      <c r="M139" s="42">
        <v>100</v>
      </c>
      <c r="N139" s="78" t="s">
        <v>229</v>
      </c>
      <c r="O139" s="45">
        <v>590359</v>
      </c>
      <c r="P139" s="94">
        <v>181331</v>
      </c>
      <c r="Q139" s="45">
        <v>232467</v>
      </c>
      <c r="R139" s="94">
        <v>97533.000000000015</v>
      </c>
      <c r="S139" s="94">
        <v>56589</v>
      </c>
      <c r="T139" s="145">
        <f t="shared" si="20"/>
        <v>-90.414476615076595</v>
      </c>
      <c r="U139" s="145">
        <f t="shared" si="21"/>
        <v>-68.7924293143478</v>
      </c>
      <c r="V139" s="145">
        <f t="shared" si="22"/>
        <v>-75.657190052781687</v>
      </c>
      <c r="W139" s="146">
        <f t="shared" si="23"/>
        <v>-41.979637661099332</v>
      </c>
    </row>
    <row r="140" spans="1:23" ht="15" customHeight="1">
      <c r="A140" s="42">
        <v>101</v>
      </c>
      <c r="B140" s="78" t="s">
        <v>230</v>
      </c>
      <c r="C140" s="45">
        <v>238169</v>
      </c>
      <c r="D140" s="94" t="s">
        <v>334</v>
      </c>
      <c r="E140" s="45"/>
      <c r="F140" s="94">
        <v>2141</v>
      </c>
      <c r="G140" s="94">
        <v>88775</v>
      </c>
      <c r="H140" s="145">
        <f t="shared" si="16"/>
        <v>-62.72604747049364</v>
      </c>
      <c r="I140" s="145" t="str">
        <f t="shared" si="17"/>
        <v/>
      </c>
      <c r="J140" s="145" t="str">
        <f t="shared" si="18"/>
        <v/>
      </c>
      <c r="K140" s="146">
        <f t="shared" si="19"/>
        <v>4046.4269033162072</v>
      </c>
      <c r="L140" s="46"/>
      <c r="M140" s="42">
        <v>101</v>
      </c>
      <c r="N140" s="78" t="s">
        <v>230</v>
      </c>
      <c r="O140" s="45">
        <v>517298</v>
      </c>
      <c r="P140" s="94">
        <v>457519</v>
      </c>
      <c r="Q140" s="45">
        <v>407754</v>
      </c>
      <c r="R140" s="94">
        <v>440696</v>
      </c>
      <c r="S140" s="94">
        <v>387642</v>
      </c>
      <c r="T140" s="145">
        <f t="shared" si="20"/>
        <v>-25.064082985049239</v>
      </c>
      <c r="U140" s="145">
        <f t="shared" si="21"/>
        <v>-15.273026912543514</v>
      </c>
      <c r="V140" s="145">
        <f t="shared" si="22"/>
        <v>-4.9323857031445471</v>
      </c>
      <c r="W140" s="146">
        <f t="shared" si="23"/>
        <v>-12.038684263074771</v>
      </c>
    </row>
    <row r="141" spans="1:23" ht="15" customHeight="1">
      <c r="A141" s="42">
        <v>102</v>
      </c>
      <c r="B141" s="78" t="s">
        <v>231</v>
      </c>
      <c r="C141" s="45" t="s">
        <v>334</v>
      </c>
      <c r="D141" s="94" t="s">
        <v>334</v>
      </c>
      <c r="E141" s="45"/>
      <c r="F141" s="94"/>
      <c r="G141" s="94">
        <v>0</v>
      </c>
      <c r="H141" s="145" t="str">
        <f t="shared" si="16"/>
        <v/>
      </c>
      <c r="I141" s="145" t="str">
        <f t="shared" si="17"/>
        <v/>
      </c>
      <c r="J141" s="145" t="str">
        <f t="shared" si="18"/>
        <v/>
      </c>
      <c r="K141" s="146" t="str">
        <f t="shared" si="19"/>
        <v/>
      </c>
      <c r="L141" s="46"/>
      <c r="M141" s="42">
        <v>102</v>
      </c>
      <c r="N141" s="78" t="s">
        <v>231</v>
      </c>
      <c r="O141" s="45">
        <v>66076</v>
      </c>
      <c r="P141" s="94">
        <v>110181</v>
      </c>
      <c r="Q141" s="45">
        <v>80439</v>
      </c>
      <c r="R141" s="94">
        <v>63397</v>
      </c>
      <c r="S141" s="94">
        <v>80103</v>
      </c>
      <c r="T141" s="145">
        <f t="shared" si="20"/>
        <v>21.228585265451898</v>
      </c>
      <c r="U141" s="145">
        <f t="shared" si="21"/>
        <v>-27.298717564734389</v>
      </c>
      <c r="V141" s="145">
        <f t="shared" si="22"/>
        <v>-0.41770782829225084</v>
      </c>
      <c r="W141" s="146">
        <f t="shared" si="23"/>
        <v>26.351404640598133</v>
      </c>
    </row>
    <row r="142" spans="1:23" ht="15" customHeight="1">
      <c r="A142" s="42">
        <v>103</v>
      </c>
      <c r="B142" s="78" t="s">
        <v>232</v>
      </c>
      <c r="C142" s="45">
        <v>48345</v>
      </c>
      <c r="D142" s="94">
        <v>33568</v>
      </c>
      <c r="E142" s="45">
        <v>48722</v>
      </c>
      <c r="F142" s="94">
        <v>23078</v>
      </c>
      <c r="G142" s="94">
        <v>83626</v>
      </c>
      <c r="H142" s="145">
        <f t="shared" si="16"/>
        <v>72.977557141379663</v>
      </c>
      <c r="I142" s="145">
        <f t="shared" si="17"/>
        <v>149.12416587225928</v>
      </c>
      <c r="J142" s="145">
        <f t="shared" si="18"/>
        <v>71.639095275235007</v>
      </c>
      <c r="K142" s="146">
        <f t="shared" si="19"/>
        <v>262.3624230869226</v>
      </c>
      <c r="L142" s="46"/>
      <c r="M142" s="42">
        <v>103</v>
      </c>
      <c r="N142" s="78" t="s">
        <v>232</v>
      </c>
      <c r="O142" s="45">
        <v>2037353</v>
      </c>
      <c r="P142" s="94">
        <v>1622095</v>
      </c>
      <c r="Q142" s="45">
        <v>2041431.9999999993</v>
      </c>
      <c r="R142" s="94">
        <v>2041830.0000000005</v>
      </c>
      <c r="S142" s="94">
        <v>2400011</v>
      </c>
      <c r="T142" s="145">
        <f t="shared" si="20"/>
        <v>17.800449897489543</v>
      </c>
      <c r="U142" s="145">
        <f t="shared" si="21"/>
        <v>47.957487076897451</v>
      </c>
      <c r="V142" s="145">
        <f t="shared" si="22"/>
        <v>17.565071969088407</v>
      </c>
      <c r="W142" s="146">
        <f t="shared" si="23"/>
        <v>17.542155811208545</v>
      </c>
    </row>
    <row r="143" spans="1:23" ht="15" customHeight="1">
      <c r="A143" s="42">
        <v>104</v>
      </c>
      <c r="B143" s="78" t="s">
        <v>233</v>
      </c>
      <c r="C143" s="45" t="s">
        <v>334</v>
      </c>
      <c r="D143" s="94" t="s">
        <v>334</v>
      </c>
      <c r="E143" s="45"/>
      <c r="F143" s="94"/>
      <c r="G143" s="94">
        <v>0</v>
      </c>
      <c r="H143" s="145" t="str">
        <f t="shared" si="16"/>
        <v/>
      </c>
      <c r="I143" s="145" t="str">
        <f t="shared" si="17"/>
        <v/>
      </c>
      <c r="J143" s="145" t="str">
        <f t="shared" si="18"/>
        <v/>
      </c>
      <c r="K143" s="146" t="str">
        <f t="shared" si="19"/>
        <v/>
      </c>
      <c r="L143" s="46"/>
      <c r="M143" s="42">
        <v>104</v>
      </c>
      <c r="N143" s="78" t="s">
        <v>233</v>
      </c>
      <c r="O143" s="45">
        <v>46542</v>
      </c>
      <c r="P143" s="94">
        <v>43991</v>
      </c>
      <c r="Q143" s="45">
        <v>21557</v>
      </c>
      <c r="R143" s="94">
        <v>112747</v>
      </c>
      <c r="S143" s="94">
        <v>27428</v>
      </c>
      <c r="T143" s="145">
        <f t="shared" si="20"/>
        <v>-41.06828241158523</v>
      </c>
      <c r="U143" s="145">
        <f t="shared" si="21"/>
        <v>-37.650883135186739</v>
      </c>
      <c r="V143" s="145">
        <f t="shared" si="22"/>
        <v>27.234772927587329</v>
      </c>
      <c r="W143" s="146">
        <f t="shared" si="23"/>
        <v>-75.672966908210412</v>
      </c>
    </row>
    <row r="144" spans="1:23" ht="15" customHeight="1">
      <c r="A144" s="42">
        <v>105</v>
      </c>
      <c r="B144" s="78" t="s">
        <v>234</v>
      </c>
      <c r="C144" s="45" t="s">
        <v>334</v>
      </c>
      <c r="D144" s="94">
        <v>1790</v>
      </c>
      <c r="E144" s="45">
        <v>4194</v>
      </c>
      <c r="F144" s="94">
        <v>1570</v>
      </c>
      <c r="G144" s="94">
        <v>0</v>
      </c>
      <c r="H144" s="145" t="str">
        <f t="shared" si="16"/>
        <v/>
      </c>
      <c r="I144" s="145">
        <f t="shared" si="17"/>
        <v>-100</v>
      </c>
      <c r="J144" s="145">
        <f t="shared" si="18"/>
        <v>-100</v>
      </c>
      <c r="K144" s="146">
        <f t="shared" si="19"/>
        <v>-100</v>
      </c>
      <c r="L144" s="46"/>
      <c r="M144" s="42">
        <v>105</v>
      </c>
      <c r="N144" s="78" t="s">
        <v>234</v>
      </c>
      <c r="O144" s="45">
        <v>92049</v>
      </c>
      <c r="P144" s="94">
        <v>104734</v>
      </c>
      <c r="Q144" s="45">
        <v>111967.99999999999</v>
      </c>
      <c r="R144" s="94">
        <v>75930</v>
      </c>
      <c r="S144" s="94">
        <v>81069</v>
      </c>
      <c r="T144" s="145">
        <f t="shared" si="20"/>
        <v>-11.928429423459235</v>
      </c>
      <c r="U144" s="145">
        <f t="shared" si="21"/>
        <v>-22.595336757881867</v>
      </c>
      <c r="V144" s="145">
        <f t="shared" si="22"/>
        <v>-27.596277507859384</v>
      </c>
      <c r="W144" s="146">
        <f t="shared" si="23"/>
        <v>6.7680758593441368</v>
      </c>
    </row>
    <row r="145" spans="1:23" ht="15" customHeight="1">
      <c r="A145" s="42">
        <v>106</v>
      </c>
      <c r="B145" s="78" t="s">
        <v>235</v>
      </c>
      <c r="C145" s="45" t="s">
        <v>334</v>
      </c>
      <c r="D145" s="94" t="s">
        <v>334</v>
      </c>
      <c r="E145" s="45"/>
      <c r="F145" s="94"/>
      <c r="G145" s="94">
        <v>0</v>
      </c>
      <c r="H145" s="145" t="str">
        <f t="shared" si="16"/>
        <v/>
      </c>
      <c r="I145" s="145" t="str">
        <f t="shared" si="17"/>
        <v/>
      </c>
      <c r="J145" s="145" t="str">
        <f t="shared" si="18"/>
        <v/>
      </c>
      <c r="K145" s="146" t="str">
        <f t="shared" si="19"/>
        <v/>
      </c>
      <c r="L145" s="46"/>
      <c r="M145" s="42">
        <v>106</v>
      </c>
      <c r="N145" s="78" t="s">
        <v>235</v>
      </c>
      <c r="O145" s="45">
        <v>46700</v>
      </c>
      <c r="P145" s="94" t="s">
        <v>334</v>
      </c>
      <c r="Q145" s="45"/>
      <c r="R145" s="94"/>
      <c r="S145" s="94">
        <v>0</v>
      </c>
      <c r="T145" s="145">
        <f t="shared" si="20"/>
        <v>-100</v>
      </c>
      <c r="U145" s="145" t="str">
        <f t="shared" si="21"/>
        <v/>
      </c>
      <c r="V145" s="145" t="str">
        <f t="shared" si="22"/>
        <v/>
      </c>
      <c r="W145" s="146" t="str">
        <f t="shared" si="23"/>
        <v/>
      </c>
    </row>
    <row r="146" spans="1:23" ht="15" customHeight="1">
      <c r="A146" s="42">
        <v>107</v>
      </c>
      <c r="B146" s="78" t="s">
        <v>236</v>
      </c>
      <c r="C146" s="45" t="s">
        <v>334</v>
      </c>
      <c r="D146" s="94">
        <v>2500</v>
      </c>
      <c r="E146" s="45"/>
      <c r="F146" s="94"/>
      <c r="G146" s="94">
        <v>0</v>
      </c>
      <c r="H146" s="145" t="str">
        <f t="shared" si="16"/>
        <v/>
      </c>
      <c r="I146" s="145">
        <f t="shared" si="17"/>
        <v>-100</v>
      </c>
      <c r="J146" s="145" t="str">
        <f t="shared" si="18"/>
        <v/>
      </c>
      <c r="K146" s="146" t="str">
        <f t="shared" si="19"/>
        <v/>
      </c>
      <c r="L146" s="46"/>
      <c r="M146" s="42">
        <v>107</v>
      </c>
      <c r="N146" s="78" t="s">
        <v>236</v>
      </c>
      <c r="O146" s="45">
        <v>241977</v>
      </c>
      <c r="P146" s="94">
        <v>162841</v>
      </c>
      <c r="Q146" s="45">
        <v>126167.00000000001</v>
      </c>
      <c r="R146" s="94">
        <v>262477</v>
      </c>
      <c r="S146" s="94">
        <v>252331</v>
      </c>
      <c r="T146" s="145">
        <f t="shared" si="20"/>
        <v>4.2789190708207911</v>
      </c>
      <c r="U146" s="145">
        <f t="shared" si="21"/>
        <v>54.955447338201054</v>
      </c>
      <c r="V146" s="145">
        <f t="shared" si="22"/>
        <v>99.997622199148708</v>
      </c>
      <c r="W146" s="146">
        <f t="shared" si="23"/>
        <v>-3.8654815469545838</v>
      </c>
    </row>
    <row r="147" spans="1:23" ht="15" customHeight="1">
      <c r="A147" s="42">
        <v>108</v>
      </c>
      <c r="B147" s="78" t="s">
        <v>237</v>
      </c>
      <c r="C147" s="45" t="s">
        <v>334</v>
      </c>
      <c r="D147" s="94">
        <v>1237</v>
      </c>
      <c r="E147" s="45"/>
      <c r="F147" s="94"/>
      <c r="G147" s="94">
        <v>0</v>
      </c>
      <c r="H147" s="145" t="str">
        <f t="shared" si="16"/>
        <v/>
      </c>
      <c r="I147" s="145">
        <f t="shared" si="17"/>
        <v>-100</v>
      </c>
      <c r="J147" s="145" t="str">
        <f t="shared" si="18"/>
        <v/>
      </c>
      <c r="K147" s="146" t="str">
        <f t="shared" si="19"/>
        <v/>
      </c>
      <c r="L147" s="46"/>
      <c r="M147" s="42">
        <v>108</v>
      </c>
      <c r="N147" s="78" t="s">
        <v>237</v>
      </c>
      <c r="O147" s="45">
        <v>161573</v>
      </c>
      <c r="P147" s="94">
        <v>912396</v>
      </c>
      <c r="Q147" s="45">
        <v>648253.99999999988</v>
      </c>
      <c r="R147" s="94">
        <v>359085</v>
      </c>
      <c r="S147" s="94">
        <v>285283</v>
      </c>
      <c r="T147" s="145">
        <f t="shared" si="20"/>
        <v>76.566010410155172</v>
      </c>
      <c r="U147" s="145">
        <f t="shared" si="21"/>
        <v>-68.732545955922646</v>
      </c>
      <c r="V147" s="145">
        <f t="shared" si="22"/>
        <v>-55.992095690886586</v>
      </c>
      <c r="W147" s="146">
        <f t="shared" si="23"/>
        <v>-20.552793906735175</v>
      </c>
    </row>
    <row r="148" spans="1:23" ht="15" customHeight="1">
      <c r="A148" s="42">
        <v>109</v>
      </c>
      <c r="B148" s="41" t="s">
        <v>238</v>
      </c>
      <c r="C148" s="45" t="s">
        <v>334</v>
      </c>
      <c r="D148" s="94" t="s">
        <v>334</v>
      </c>
      <c r="E148" s="45"/>
      <c r="F148" s="94"/>
      <c r="G148" s="94">
        <v>0</v>
      </c>
      <c r="H148" s="145" t="str">
        <f t="shared" si="16"/>
        <v/>
      </c>
      <c r="I148" s="145" t="str">
        <f t="shared" si="17"/>
        <v/>
      </c>
      <c r="J148" s="145" t="str">
        <f t="shared" si="18"/>
        <v/>
      </c>
      <c r="K148" s="146" t="str">
        <f t="shared" si="19"/>
        <v/>
      </c>
      <c r="L148" s="46"/>
      <c r="M148" s="42">
        <v>109</v>
      </c>
      <c r="N148" s="41" t="s">
        <v>238</v>
      </c>
      <c r="O148" s="45">
        <v>16923</v>
      </c>
      <c r="P148" s="94">
        <v>9990</v>
      </c>
      <c r="Q148" s="45">
        <v>16224</v>
      </c>
      <c r="R148" s="94">
        <v>26892</v>
      </c>
      <c r="S148" s="94">
        <v>384181</v>
      </c>
      <c r="T148" s="145">
        <f t="shared" si="20"/>
        <v>2170.1707735035161</v>
      </c>
      <c r="U148" s="145">
        <f t="shared" si="21"/>
        <v>3745.6556556556557</v>
      </c>
      <c r="V148" s="145">
        <f t="shared" si="22"/>
        <v>2267.979536489152</v>
      </c>
      <c r="W148" s="146">
        <f t="shared" si="23"/>
        <v>1328.6070206752936</v>
      </c>
    </row>
    <row r="149" spans="1:23" ht="15" customHeight="1">
      <c r="A149" s="42">
        <v>111</v>
      </c>
      <c r="B149" s="78" t="s">
        <v>239</v>
      </c>
      <c r="C149" s="45" t="s">
        <v>334</v>
      </c>
      <c r="D149" s="94" t="s">
        <v>334</v>
      </c>
      <c r="E149" s="45"/>
      <c r="F149" s="94"/>
      <c r="G149" s="94">
        <v>0</v>
      </c>
      <c r="H149" s="145" t="str">
        <f t="shared" si="16"/>
        <v/>
      </c>
      <c r="I149" s="145" t="str">
        <f t="shared" si="17"/>
        <v/>
      </c>
      <c r="J149" s="145" t="str">
        <f t="shared" si="18"/>
        <v/>
      </c>
      <c r="K149" s="146" t="str">
        <f t="shared" si="19"/>
        <v/>
      </c>
      <c r="L149" s="46"/>
      <c r="M149" s="42">
        <v>111</v>
      </c>
      <c r="N149" s="78" t="s">
        <v>239</v>
      </c>
      <c r="O149" s="45">
        <v>12734</v>
      </c>
      <c r="P149" s="94">
        <v>12091</v>
      </c>
      <c r="Q149" s="45">
        <v>18727</v>
      </c>
      <c r="R149" s="94">
        <v>13212</v>
      </c>
      <c r="S149" s="94">
        <v>3586</v>
      </c>
      <c r="T149" s="145">
        <f t="shared" si="20"/>
        <v>-71.839170724045857</v>
      </c>
      <c r="U149" s="145">
        <f t="shared" si="21"/>
        <v>-70.341576379124973</v>
      </c>
      <c r="V149" s="145">
        <f t="shared" si="22"/>
        <v>-80.851177444331711</v>
      </c>
      <c r="W149" s="146">
        <f t="shared" si="23"/>
        <v>-72.858007871631855</v>
      </c>
    </row>
    <row r="150" spans="1:23" ht="15" customHeight="1">
      <c r="A150" s="42">
        <v>112</v>
      </c>
      <c r="B150" s="78" t="s">
        <v>240</v>
      </c>
      <c r="C150" s="45" t="s">
        <v>334</v>
      </c>
      <c r="D150" s="94" t="s">
        <v>334</v>
      </c>
      <c r="E150" s="45"/>
      <c r="F150" s="94"/>
      <c r="G150" s="94">
        <v>0</v>
      </c>
      <c r="H150" s="145" t="str">
        <f t="shared" si="16"/>
        <v/>
      </c>
      <c r="I150" s="145" t="str">
        <f t="shared" si="17"/>
        <v/>
      </c>
      <c r="J150" s="145" t="str">
        <f t="shared" si="18"/>
        <v/>
      </c>
      <c r="K150" s="146" t="str">
        <f t="shared" si="19"/>
        <v/>
      </c>
      <c r="L150" s="46"/>
      <c r="M150" s="42">
        <v>112</v>
      </c>
      <c r="N150" s="78" t="s">
        <v>240</v>
      </c>
      <c r="O150" s="45">
        <v>286183</v>
      </c>
      <c r="P150" s="94">
        <v>301579</v>
      </c>
      <c r="Q150" s="45">
        <v>144234</v>
      </c>
      <c r="R150" s="94">
        <v>87566</v>
      </c>
      <c r="S150" s="94">
        <v>227329</v>
      </c>
      <c r="T150" s="145">
        <f t="shared" si="20"/>
        <v>-20.565162850344009</v>
      </c>
      <c r="U150" s="145">
        <f t="shared" si="21"/>
        <v>-24.620414551411073</v>
      </c>
      <c r="V150" s="145">
        <f t="shared" si="22"/>
        <v>57.611242841493691</v>
      </c>
      <c r="W150" s="146">
        <f t="shared" si="23"/>
        <v>159.60875225544157</v>
      </c>
    </row>
    <row r="151" spans="1:23" ht="15" customHeight="1">
      <c r="A151" s="42">
        <v>113</v>
      </c>
      <c r="B151" s="78" t="s">
        <v>241</v>
      </c>
      <c r="C151" s="45" t="s">
        <v>334</v>
      </c>
      <c r="D151" s="94" t="s">
        <v>334</v>
      </c>
      <c r="E151" s="45"/>
      <c r="F151" s="94"/>
      <c r="G151" s="94">
        <v>0</v>
      </c>
      <c r="H151" s="145" t="str">
        <f t="shared" si="16"/>
        <v/>
      </c>
      <c r="I151" s="145" t="str">
        <f t="shared" si="17"/>
        <v/>
      </c>
      <c r="J151" s="145" t="str">
        <f t="shared" si="18"/>
        <v/>
      </c>
      <c r="K151" s="146" t="str">
        <f t="shared" si="19"/>
        <v/>
      </c>
      <c r="L151" s="46"/>
      <c r="M151" s="42">
        <v>113</v>
      </c>
      <c r="N151" s="78" t="s">
        <v>241</v>
      </c>
      <c r="O151" s="45">
        <v>287070</v>
      </c>
      <c r="P151" s="94">
        <v>212984</v>
      </c>
      <c r="Q151" s="45">
        <v>235977.00000000003</v>
      </c>
      <c r="R151" s="94">
        <v>173339.99999999997</v>
      </c>
      <c r="S151" s="94">
        <v>86267</v>
      </c>
      <c r="T151" s="145">
        <f t="shared" si="20"/>
        <v>-69.949141324415649</v>
      </c>
      <c r="U151" s="145">
        <f t="shared" si="21"/>
        <v>-59.496018480261426</v>
      </c>
      <c r="V151" s="145">
        <f t="shared" si="22"/>
        <v>-63.442623645524783</v>
      </c>
      <c r="W151" s="146">
        <f t="shared" si="23"/>
        <v>-50.232491058036224</v>
      </c>
    </row>
    <row r="152" spans="1:23" ht="15" customHeight="1">
      <c r="A152" s="42">
        <v>114</v>
      </c>
      <c r="B152" s="78" t="s">
        <v>242</v>
      </c>
      <c r="C152" s="45" t="s">
        <v>334</v>
      </c>
      <c r="D152" s="94" t="s">
        <v>334</v>
      </c>
      <c r="E152" s="45"/>
      <c r="F152" s="94"/>
      <c r="G152" s="94">
        <v>0</v>
      </c>
      <c r="H152" s="145" t="str">
        <f t="shared" si="16"/>
        <v/>
      </c>
      <c r="I152" s="145" t="str">
        <f t="shared" si="17"/>
        <v/>
      </c>
      <c r="J152" s="145" t="str">
        <f t="shared" si="18"/>
        <v/>
      </c>
      <c r="K152" s="146" t="str">
        <f t="shared" si="19"/>
        <v/>
      </c>
      <c r="L152" s="46"/>
      <c r="M152" s="42">
        <v>114</v>
      </c>
      <c r="N152" s="78" t="s">
        <v>242</v>
      </c>
      <c r="O152" s="45" t="s">
        <v>334</v>
      </c>
      <c r="P152" s="94">
        <v>1814</v>
      </c>
      <c r="Q152" s="45">
        <v>2500</v>
      </c>
      <c r="R152" s="94"/>
      <c r="S152" s="94">
        <v>0</v>
      </c>
      <c r="T152" s="145" t="str">
        <f t="shared" si="20"/>
        <v/>
      </c>
      <c r="U152" s="145">
        <f t="shared" si="21"/>
        <v>-100</v>
      </c>
      <c r="V152" s="145">
        <f t="shared" si="22"/>
        <v>-100</v>
      </c>
      <c r="W152" s="146" t="str">
        <f t="shared" si="23"/>
        <v/>
      </c>
    </row>
    <row r="153" spans="1:23" ht="15" customHeight="1">
      <c r="A153" s="42">
        <v>115</v>
      </c>
      <c r="B153" s="78" t="s">
        <v>243</v>
      </c>
      <c r="C153" s="45">
        <v>1635</v>
      </c>
      <c r="D153" s="94" t="s">
        <v>334</v>
      </c>
      <c r="E153" s="45"/>
      <c r="F153" s="94"/>
      <c r="G153" s="94">
        <v>0</v>
      </c>
      <c r="H153" s="145">
        <f t="shared" si="16"/>
        <v>-100</v>
      </c>
      <c r="I153" s="145" t="str">
        <f t="shared" si="17"/>
        <v/>
      </c>
      <c r="J153" s="145" t="str">
        <f t="shared" si="18"/>
        <v/>
      </c>
      <c r="K153" s="146" t="str">
        <f t="shared" si="19"/>
        <v/>
      </c>
      <c r="L153" s="46"/>
      <c r="M153" s="42">
        <v>115</v>
      </c>
      <c r="N153" s="78" t="s">
        <v>243</v>
      </c>
      <c r="O153" s="45">
        <v>310323</v>
      </c>
      <c r="P153" s="94">
        <v>548816</v>
      </c>
      <c r="Q153" s="45">
        <v>116049.00000000003</v>
      </c>
      <c r="R153" s="94">
        <v>161970.00000000003</v>
      </c>
      <c r="S153" s="94">
        <v>191858</v>
      </c>
      <c r="T153" s="145">
        <f t="shared" si="20"/>
        <v>-38.174740512304915</v>
      </c>
      <c r="U153" s="145">
        <f t="shared" si="21"/>
        <v>-65.041471094137194</v>
      </c>
      <c r="V153" s="145">
        <f t="shared" si="22"/>
        <v>65.32499202922898</v>
      </c>
      <c r="W153" s="146">
        <f t="shared" si="23"/>
        <v>18.452799901216238</v>
      </c>
    </row>
    <row r="154" spans="1:23" ht="15" customHeight="1">
      <c r="A154" s="42">
        <v>116</v>
      </c>
      <c r="B154" s="78" t="s">
        <v>244</v>
      </c>
      <c r="C154" s="45">
        <v>1533</v>
      </c>
      <c r="D154" s="94" t="s">
        <v>334</v>
      </c>
      <c r="E154" s="45"/>
      <c r="F154" s="94"/>
      <c r="G154" s="94">
        <v>0</v>
      </c>
      <c r="H154" s="145">
        <f t="shared" si="16"/>
        <v>-100</v>
      </c>
      <c r="I154" s="145" t="str">
        <f t="shared" si="17"/>
        <v/>
      </c>
      <c r="J154" s="145" t="str">
        <f t="shared" si="18"/>
        <v/>
      </c>
      <c r="K154" s="146" t="str">
        <f t="shared" si="19"/>
        <v/>
      </c>
      <c r="L154" s="46"/>
      <c r="M154" s="42">
        <v>116</v>
      </c>
      <c r="N154" s="78" t="s">
        <v>244</v>
      </c>
      <c r="O154" s="45">
        <v>16389</v>
      </c>
      <c r="P154" s="94">
        <v>1853</v>
      </c>
      <c r="Q154" s="45">
        <v>9915</v>
      </c>
      <c r="R154" s="94">
        <v>36995</v>
      </c>
      <c r="S154" s="94">
        <v>1997</v>
      </c>
      <c r="T154" s="145">
        <f t="shared" si="20"/>
        <v>-87.814997864421258</v>
      </c>
      <c r="U154" s="145">
        <f t="shared" si="21"/>
        <v>7.771181867242305</v>
      </c>
      <c r="V154" s="145">
        <f t="shared" si="22"/>
        <v>-79.858799798285418</v>
      </c>
      <c r="W154" s="146">
        <f t="shared" si="23"/>
        <v>-94.601973239626972</v>
      </c>
    </row>
    <row r="155" spans="1:23" ht="15" customHeight="1">
      <c r="A155" s="42">
        <v>117</v>
      </c>
      <c r="B155" s="41" t="s">
        <v>245</v>
      </c>
      <c r="C155" s="45" t="s">
        <v>334</v>
      </c>
      <c r="D155" s="94" t="s">
        <v>334</v>
      </c>
      <c r="E155" s="45"/>
      <c r="F155" s="94"/>
      <c r="G155" s="94">
        <v>0</v>
      </c>
      <c r="H155" s="145" t="str">
        <f t="shared" si="16"/>
        <v/>
      </c>
      <c r="I155" s="145" t="str">
        <f t="shared" si="17"/>
        <v/>
      </c>
      <c r="J155" s="145" t="str">
        <f t="shared" si="18"/>
        <v/>
      </c>
      <c r="K155" s="146" t="str">
        <f t="shared" si="19"/>
        <v/>
      </c>
      <c r="L155" s="46"/>
      <c r="M155" s="42">
        <v>117</v>
      </c>
      <c r="N155" s="41" t="s">
        <v>245</v>
      </c>
      <c r="O155" s="45">
        <v>137457</v>
      </c>
      <c r="P155" s="94">
        <v>369220</v>
      </c>
      <c r="Q155" s="45">
        <v>190669.99999999997</v>
      </c>
      <c r="R155" s="94">
        <v>288362</v>
      </c>
      <c r="S155" s="94">
        <v>242088</v>
      </c>
      <c r="T155" s="145">
        <f t="shared" si="20"/>
        <v>76.1190772387001</v>
      </c>
      <c r="U155" s="145">
        <f t="shared" si="21"/>
        <v>-34.432587617138836</v>
      </c>
      <c r="V155" s="145">
        <f t="shared" si="22"/>
        <v>26.967011066240104</v>
      </c>
      <c r="W155" s="146">
        <f t="shared" si="23"/>
        <v>-16.047190683932001</v>
      </c>
    </row>
    <row r="156" spans="1:23" ht="15" customHeight="1">
      <c r="A156" s="42">
        <v>118</v>
      </c>
      <c r="B156" s="41" t="s">
        <v>246</v>
      </c>
      <c r="C156" s="45" t="s">
        <v>334</v>
      </c>
      <c r="D156" s="94" t="s">
        <v>334</v>
      </c>
      <c r="E156" s="45"/>
      <c r="F156" s="94"/>
      <c r="G156" s="94"/>
      <c r="H156" s="145" t="str">
        <f t="shared" si="16"/>
        <v/>
      </c>
      <c r="I156" s="145" t="str">
        <f t="shared" si="17"/>
        <v/>
      </c>
      <c r="J156" s="145" t="str">
        <f t="shared" si="18"/>
        <v/>
      </c>
      <c r="K156" s="146" t="str">
        <f t="shared" si="19"/>
        <v/>
      </c>
      <c r="L156" s="46"/>
      <c r="M156" s="42">
        <v>118</v>
      </c>
      <c r="N156" s="41" t="s">
        <v>246</v>
      </c>
      <c r="O156" s="45">
        <v>1470</v>
      </c>
      <c r="P156" s="94">
        <v>15007</v>
      </c>
      <c r="Q156" s="45">
        <v>17484</v>
      </c>
      <c r="R156" s="94"/>
      <c r="S156" s="94"/>
      <c r="T156" s="145">
        <f t="shared" si="20"/>
        <v>-100</v>
      </c>
      <c r="U156" s="145">
        <f t="shared" si="21"/>
        <v>-100</v>
      </c>
      <c r="V156" s="145">
        <f t="shared" si="22"/>
        <v>-100</v>
      </c>
      <c r="W156" s="146" t="str">
        <f t="shared" si="23"/>
        <v/>
      </c>
    </row>
    <row r="157" spans="1:23" ht="15" customHeight="1">
      <c r="A157" s="42">
        <v>119</v>
      </c>
      <c r="B157" s="41" t="s">
        <v>247</v>
      </c>
      <c r="C157" s="45" t="s">
        <v>334</v>
      </c>
      <c r="D157" s="94" t="s">
        <v>334</v>
      </c>
      <c r="E157" s="45"/>
      <c r="F157" s="94"/>
      <c r="G157" s="94"/>
      <c r="H157" s="145" t="str">
        <f t="shared" si="16"/>
        <v/>
      </c>
      <c r="I157" s="145" t="str">
        <f t="shared" si="17"/>
        <v/>
      </c>
      <c r="J157" s="145" t="str">
        <f t="shared" si="18"/>
        <v/>
      </c>
      <c r="K157" s="146" t="str">
        <f t="shared" si="19"/>
        <v/>
      </c>
      <c r="L157" s="46"/>
      <c r="M157" s="42">
        <v>119</v>
      </c>
      <c r="N157" s="41" t="s">
        <v>247</v>
      </c>
      <c r="O157" s="45">
        <v>6223</v>
      </c>
      <c r="P157" s="94">
        <v>14449</v>
      </c>
      <c r="Q157" s="45">
        <v>4486</v>
      </c>
      <c r="R157" s="94"/>
      <c r="S157" s="94"/>
      <c r="T157" s="145">
        <f t="shared" si="20"/>
        <v>-100</v>
      </c>
      <c r="U157" s="145">
        <f t="shared" si="21"/>
        <v>-100</v>
      </c>
      <c r="V157" s="145">
        <f t="shared" si="22"/>
        <v>-100</v>
      </c>
      <c r="W157" s="146" t="str">
        <f t="shared" si="23"/>
        <v/>
      </c>
    </row>
    <row r="158" spans="1:23" ht="15" customHeight="1">
      <c r="A158" s="42">
        <v>120</v>
      </c>
      <c r="B158" s="78" t="s">
        <v>248</v>
      </c>
      <c r="C158" s="45" t="s">
        <v>334</v>
      </c>
      <c r="D158" s="94" t="s">
        <v>334</v>
      </c>
      <c r="E158" s="45"/>
      <c r="F158" s="94"/>
      <c r="G158" s="94"/>
      <c r="H158" s="145" t="str">
        <f t="shared" si="16"/>
        <v/>
      </c>
      <c r="I158" s="145" t="str">
        <f t="shared" si="17"/>
        <v/>
      </c>
      <c r="J158" s="145" t="str">
        <f t="shared" si="18"/>
        <v/>
      </c>
      <c r="K158" s="146" t="str">
        <f t="shared" si="19"/>
        <v/>
      </c>
      <c r="L158" s="46"/>
      <c r="M158" s="42">
        <v>120</v>
      </c>
      <c r="N158" s="78" t="s">
        <v>248</v>
      </c>
      <c r="O158" s="45">
        <v>76520</v>
      </c>
      <c r="P158" s="94">
        <v>177571</v>
      </c>
      <c r="Q158" s="45">
        <v>122886.00000000001</v>
      </c>
      <c r="R158" s="94"/>
      <c r="S158" s="94"/>
      <c r="T158" s="145">
        <f t="shared" si="20"/>
        <v>-100</v>
      </c>
      <c r="U158" s="145">
        <f t="shared" si="21"/>
        <v>-100</v>
      </c>
      <c r="V158" s="145">
        <f t="shared" si="22"/>
        <v>-100</v>
      </c>
      <c r="W158" s="146" t="str">
        <f t="shared" si="23"/>
        <v/>
      </c>
    </row>
    <row r="159" spans="1:23" ht="15" customHeight="1">
      <c r="A159" s="42">
        <v>121</v>
      </c>
      <c r="B159" s="78" t="s">
        <v>249</v>
      </c>
      <c r="C159" s="45">
        <v>733043</v>
      </c>
      <c r="D159" s="94">
        <v>12362952</v>
      </c>
      <c r="E159" s="45">
        <v>11624102.000000002</v>
      </c>
      <c r="F159" s="94">
        <v>13058610.999999996</v>
      </c>
      <c r="G159" s="94">
        <v>10090844</v>
      </c>
      <c r="H159" s="145">
        <f t="shared" si="16"/>
        <v>1276.5691780700449</v>
      </c>
      <c r="I159" s="145">
        <f t="shared" si="17"/>
        <v>-18.378361414005326</v>
      </c>
      <c r="J159" s="145">
        <f t="shared" si="18"/>
        <v>-13.190335046956761</v>
      </c>
      <c r="K159" s="146">
        <f t="shared" si="19"/>
        <v>-22.726513562583321</v>
      </c>
      <c r="L159" s="46"/>
      <c r="M159" s="42">
        <v>121</v>
      </c>
      <c r="N159" s="78" t="s">
        <v>249</v>
      </c>
      <c r="O159" s="45">
        <v>5141049</v>
      </c>
      <c r="P159" s="94">
        <v>5113557</v>
      </c>
      <c r="Q159" s="45">
        <v>6240371.9999999991</v>
      </c>
      <c r="R159" s="94">
        <v>4866959.0000000019</v>
      </c>
      <c r="S159" s="94">
        <v>4486770</v>
      </c>
      <c r="T159" s="145">
        <f t="shared" si="20"/>
        <v>-12.72656611520334</v>
      </c>
      <c r="U159" s="145">
        <f t="shared" si="21"/>
        <v>-12.257358234199799</v>
      </c>
      <c r="V159" s="145">
        <f t="shared" si="22"/>
        <v>-28.100920906638251</v>
      </c>
      <c r="W159" s="146">
        <f t="shared" si="23"/>
        <v>-7.8116335066722655</v>
      </c>
    </row>
    <row r="160" spans="1:23" ht="15" customHeight="1">
      <c r="A160" s="42">
        <v>122</v>
      </c>
      <c r="B160" s="78" t="s">
        <v>250</v>
      </c>
      <c r="C160" s="45">
        <v>4924845</v>
      </c>
      <c r="D160" s="94">
        <v>10221967</v>
      </c>
      <c r="E160" s="45">
        <v>24181752</v>
      </c>
      <c r="F160" s="94">
        <v>23840076</v>
      </c>
      <c r="G160" s="94">
        <v>10453292</v>
      </c>
      <c r="H160" s="145">
        <f t="shared" si="16"/>
        <v>112.2562639027218</v>
      </c>
      <c r="I160" s="145">
        <f t="shared" si="17"/>
        <v>2.2630184581891086</v>
      </c>
      <c r="J160" s="145">
        <f t="shared" si="18"/>
        <v>-56.77198244362112</v>
      </c>
      <c r="K160" s="146">
        <f t="shared" si="19"/>
        <v>-56.152438440213025</v>
      </c>
      <c r="L160" s="46"/>
      <c r="M160" s="42">
        <v>122</v>
      </c>
      <c r="N160" s="78" t="s">
        <v>250</v>
      </c>
      <c r="O160" s="45">
        <v>5560081</v>
      </c>
      <c r="P160" s="94">
        <v>1863183</v>
      </c>
      <c r="Q160" s="45">
        <v>921892.99999999988</v>
      </c>
      <c r="R160" s="94">
        <v>567378.99999999988</v>
      </c>
      <c r="S160" s="94">
        <v>531917</v>
      </c>
      <c r="T160" s="145">
        <f t="shared" si="20"/>
        <v>-90.433286853195128</v>
      </c>
      <c r="U160" s="145">
        <f t="shared" si="21"/>
        <v>-71.451167169301144</v>
      </c>
      <c r="V160" s="145">
        <f t="shared" si="22"/>
        <v>-42.301655398186114</v>
      </c>
      <c r="W160" s="146">
        <f t="shared" si="23"/>
        <v>-6.2501432023391601</v>
      </c>
    </row>
    <row r="161" spans="1:23" ht="15" customHeight="1">
      <c r="A161" s="42">
        <v>123</v>
      </c>
      <c r="B161" s="78" t="s">
        <v>251</v>
      </c>
      <c r="C161" s="45" t="s">
        <v>334</v>
      </c>
      <c r="D161" s="94" t="s">
        <v>334</v>
      </c>
      <c r="E161" s="45"/>
      <c r="F161" s="94"/>
      <c r="G161" s="94">
        <v>0</v>
      </c>
      <c r="H161" s="145" t="str">
        <f t="shared" si="16"/>
        <v/>
      </c>
      <c r="I161" s="145" t="str">
        <f t="shared" si="17"/>
        <v/>
      </c>
      <c r="J161" s="145" t="str">
        <f t="shared" si="18"/>
        <v/>
      </c>
      <c r="K161" s="146" t="str">
        <f t="shared" si="19"/>
        <v/>
      </c>
      <c r="L161" s="46"/>
      <c r="M161" s="42">
        <v>123</v>
      </c>
      <c r="N161" s="78" t="s">
        <v>251</v>
      </c>
      <c r="O161" s="45">
        <v>82564</v>
      </c>
      <c r="P161" s="94">
        <v>11180</v>
      </c>
      <c r="Q161" s="45">
        <v>6487</v>
      </c>
      <c r="R161" s="94">
        <v>15911</v>
      </c>
      <c r="S161" s="94">
        <v>26810</v>
      </c>
      <c r="T161" s="145">
        <f t="shared" si="20"/>
        <v>-67.528220531950979</v>
      </c>
      <c r="U161" s="145">
        <f t="shared" si="21"/>
        <v>139.80322003577817</v>
      </c>
      <c r="V161" s="145">
        <f t="shared" si="22"/>
        <v>313.28811469092034</v>
      </c>
      <c r="W161" s="146">
        <f t="shared" si="23"/>
        <v>68.49978002639682</v>
      </c>
    </row>
    <row r="162" spans="1:23" ht="15" customHeight="1">
      <c r="A162" s="42">
        <v>124</v>
      </c>
      <c r="B162" s="78" t="s">
        <v>252</v>
      </c>
      <c r="C162" s="45" t="s">
        <v>334</v>
      </c>
      <c r="D162" s="94" t="s">
        <v>334</v>
      </c>
      <c r="E162" s="45"/>
      <c r="F162" s="94"/>
      <c r="G162" s="94">
        <v>0</v>
      </c>
      <c r="H162" s="145" t="str">
        <f t="shared" si="16"/>
        <v/>
      </c>
      <c r="I162" s="145" t="str">
        <f t="shared" si="17"/>
        <v/>
      </c>
      <c r="J162" s="145" t="str">
        <f t="shared" si="18"/>
        <v/>
      </c>
      <c r="K162" s="146" t="str">
        <f t="shared" si="19"/>
        <v/>
      </c>
      <c r="L162" s="46"/>
      <c r="M162" s="42">
        <v>124</v>
      </c>
      <c r="N162" s="78" t="s">
        <v>252</v>
      </c>
      <c r="O162" s="45">
        <v>545325</v>
      </c>
      <c r="P162" s="94">
        <v>3988</v>
      </c>
      <c r="Q162" s="45"/>
      <c r="R162" s="94"/>
      <c r="S162" s="94">
        <v>840534</v>
      </c>
      <c r="T162" s="145">
        <f t="shared" si="20"/>
        <v>54.134506945399551</v>
      </c>
      <c r="U162" s="145">
        <f t="shared" si="21"/>
        <v>20976.579739217654</v>
      </c>
      <c r="V162" s="145" t="str">
        <f t="shared" si="22"/>
        <v/>
      </c>
      <c r="W162" s="146" t="str">
        <f t="shared" si="23"/>
        <v/>
      </c>
    </row>
    <row r="163" spans="1:23" ht="15" customHeight="1">
      <c r="A163" s="42">
        <v>125</v>
      </c>
      <c r="B163" s="78" t="s">
        <v>253</v>
      </c>
      <c r="C163" s="45">
        <v>8903707</v>
      </c>
      <c r="D163" s="94">
        <v>8223511</v>
      </c>
      <c r="E163" s="45">
        <v>10030495</v>
      </c>
      <c r="F163" s="94">
        <v>12617097.999999998</v>
      </c>
      <c r="G163" s="94">
        <v>8544258</v>
      </c>
      <c r="H163" s="145">
        <f t="shared" si="16"/>
        <v>-4.037071300751478</v>
      </c>
      <c r="I163" s="145">
        <f t="shared" si="17"/>
        <v>3.9003656710619055</v>
      </c>
      <c r="J163" s="145">
        <f t="shared" si="18"/>
        <v>-14.817184994359707</v>
      </c>
      <c r="K163" s="146">
        <f t="shared" si="19"/>
        <v>-32.280323098068976</v>
      </c>
      <c r="L163" s="46"/>
      <c r="M163" s="42">
        <v>125</v>
      </c>
      <c r="N163" s="78" t="s">
        <v>253</v>
      </c>
      <c r="O163" s="45">
        <v>2176294</v>
      </c>
      <c r="P163" s="94">
        <v>1244691</v>
      </c>
      <c r="Q163" s="45">
        <v>5613025.9999999981</v>
      </c>
      <c r="R163" s="94">
        <v>1661738</v>
      </c>
      <c r="S163" s="94">
        <v>1820469</v>
      </c>
      <c r="T163" s="145">
        <f t="shared" si="20"/>
        <v>-16.350042779146563</v>
      </c>
      <c r="U163" s="145">
        <f t="shared" si="21"/>
        <v>46.258709993082618</v>
      </c>
      <c r="V163" s="145">
        <f t="shared" si="22"/>
        <v>-67.56706632037691</v>
      </c>
      <c r="W163" s="146">
        <f t="shared" si="23"/>
        <v>9.55210749227615</v>
      </c>
    </row>
    <row r="164" spans="1:23" ht="15" customHeight="1">
      <c r="A164" s="42">
        <v>126</v>
      </c>
      <c r="B164" s="78" t="s">
        <v>254</v>
      </c>
      <c r="C164" s="45">
        <v>2712286</v>
      </c>
      <c r="D164" s="94">
        <v>2565378</v>
      </c>
      <c r="E164" s="45">
        <v>3004621</v>
      </c>
      <c r="F164" s="94">
        <v>2508128.0000000005</v>
      </c>
      <c r="G164" s="94">
        <v>2713129</v>
      </c>
      <c r="H164" s="145">
        <f t="shared" si="16"/>
        <v>3.1080793102205462E-2</v>
      </c>
      <c r="I164" s="145">
        <f t="shared" si="17"/>
        <v>5.7594241472406935</v>
      </c>
      <c r="J164" s="145">
        <f t="shared" si="18"/>
        <v>-9.7014565231355334</v>
      </c>
      <c r="K164" s="146">
        <f t="shared" si="19"/>
        <v>8.1734664259559082</v>
      </c>
      <c r="L164" s="46"/>
      <c r="M164" s="42">
        <v>126</v>
      </c>
      <c r="N164" s="78" t="s">
        <v>254</v>
      </c>
      <c r="O164" s="45">
        <v>9028902</v>
      </c>
      <c r="P164" s="94">
        <v>12487135</v>
      </c>
      <c r="Q164" s="45">
        <v>7056759.0000000056</v>
      </c>
      <c r="R164" s="94">
        <v>4065338.9999999986</v>
      </c>
      <c r="S164" s="94">
        <v>5942955</v>
      </c>
      <c r="T164" s="145">
        <f t="shared" si="20"/>
        <v>-34.178541311003258</v>
      </c>
      <c r="U164" s="145">
        <f t="shared" si="21"/>
        <v>-52.407377673101159</v>
      </c>
      <c r="V164" s="145">
        <f t="shared" si="22"/>
        <v>-15.783506280999603</v>
      </c>
      <c r="W164" s="146">
        <f t="shared" si="23"/>
        <v>46.185963827370898</v>
      </c>
    </row>
    <row r="165" spans="1:23" ht="15" customHeight="1">
      <c r="A165" s="42">
        <v>127</v>
      </c>
      <c r="B165" s="78" t="s">
        <v>72</v>
      </c>
      <c r="C165" s="45">
        <v>16693080</v>
      </c>
      <c r="D165" s="94">
        <v>26414960</v>
      </c>
      <c r="E165" s="45">
        <v>61530535.999999993</v>
      </c>
      <c r="F165" s="94">
        <v>45192829</v>
      </c>
      <c r="G165" s="94">
        <v>25950998.999999996</v>
      </c>
      <c r="H165" s="145">
        <f t="shared" si="16"/>
        <v>55.459621591701449</v>
      </c>
      <c r="I165" s="145">
        <f t="shared" si="17"/>
        <v>-1.7564327184292665</v>
      </c>
      <c r="J165" s="145">
        <f t="shared" si="18"/>
        <v>-57.824194803048684</v>
      </c>
      <c r="K165" s="146">
        <f t="shared" si="19"/>
        <v>-42.577175241673856</v>
      </c>
      <c r="L165" s="46"/>
      <c r="M165" s="42">
        <v>127</v>
      </c>
      <c r="N165" s="78" t="s">
        <v>72</v>
      </c>
      <c r="O165" s="45">
        <v>14210499</v>
      </c>
      <c r="P165" s="94">
        <v>11610872</v>
      </c>
      <c r="Q165" s="45">
        <v>13516695.000000007</v>
      </c>
      <c r="R165" s="94">
        <v>15841929.999999996</v>
      </c>
      <c r="S165" s="94">
        <v>16542216</v>
      </c>
      <c r="T165" s="145">
        <f t="shared" si="20"/>
        <v>16.408410429500051</v>
      </c>
      <c r="U165" s="145">
        <f t="shared" si="21"/>
        <v>42.471779897323813</v>
      </c>
      <c r="V165" s="145">
        <f t="shared" si="22"/>
        <v>22.383585632434503</v>
      </c>
      <c r="W165" s="146">
        <f t="shared" si="23"/>
        <v>4.4204588708572885</v>
      </c>
    </row>
    <row r="166" spans="1:23" ht="15" customHeight="1">
      <c r="A166" s="42">
        <v>128</v>
      </c>
      <c r="B166" s="78" t="s">
        <v>255</v>
      </c>
      <c r="C166" s="45">
        <v>864278</v>
      </c>
      <c r="D166" s="94">
        <v>431552</v>
      </c>
      <c r="E166" s="45">
        <v>412053</v>
      </c>
      <c r="F166" s="94">
        <v>617941.00000000012</v>
      </c>
      <c r="G166" s="94">
        <v>350278</v>
      </c>
      <c r="H166" s="145">
        <f t="shared" si="16"/>
        <v>-59.471605201104275</v>
      </c>
      <c r="I166" s="145">
        <f t="shared" si="17"/>
        <v>-18.832956399228834</v>
      </c>
      <c r="J166" s="145">
        <f t="shared" si="18"/>
        <v>-14.992003455866111</v>
      </c>
      <c r="K166" s="146">
        <f t="shared" si="19"/>
        <v>-43.315300328024854</v>
      </c>
      <c r="L166" s="46"/>
      <c r="M166" s="42">
        <v>128</v>
      </c>
      <c r="N166" s="78" t="s">
        <v>255</v>
      </c>
      <c r="O166" s="45">
        <v>8221789</v>
      </c>
      <c r="P166" s="94">
        <v>11250713</v>
      </c>
      <c r="Q166" s="45">
        <v>7368146.9999999953</v>
      </c>
      <c r="R166" s="94">
        <v>9993931</v>
      </c>
      <c r="S166" s="94">
        <v>9767887</v>
      </c>
      <c r="T166" s="145">
        <f t="shared" si="20"/>
        <v>18.804885408759574</v>
      </c>
      <c r="U166" s="145">
        <f t="shared" si="21"/>
        <v>-13.179840246569256</v>
      </c>
      <c r="V166" s="145">
        <f t="shared" si="22"/>
        <v>32.569111338305362</v>
      </c>
      <c r="W166" s="146">
        <f t="shared" si="23"/>
        <v>-2.2618126941240604</v>
      </c>
    </row>
    <row r="167" spans="1:23" ht="15" customHeight="1">
      <c r="A167" s="42">
        <v>129</v>
      </c>
      <c r="B167" s="78" t="s">
        <v>256</v>
      </c>
      <c r="C167" s="45" t="s">
        <v>334</v>
      </c>
      <c r="D167" s="94">
        <v>3633</v>
      </c>
      <c r="E167" s="45"/>
      <c r="F167" s="94">
        <v>1261</v>
      </c>
      <c r="G167" s="94">
        <v>0</v>
      </c>
      <c r="H167" s="145" t="str">
        <f t="shared" si="16"/>
        <v/>
      </c>
      <c r="I167" s="145">
        <f t="shared" si="17"/>
        <v>-100</v>
      </c>
      <c r="J167" s="145" t="str">
        <f t="shared" si="18"/>
        <v/>
      </c>
      <c r="K167" s="146">
        <f t="shared" si="19"/>
        <v>-100</v>
      </c>
      <c r="L167" s="46"/>
      <c r="M167" s="42">
        <v>129</v>
      </c>
      <c r="N167" s="78" t="s">
        <v>256</v>
      </c>
      <c r="O167" s="45">
        <v>2641885</v>
      </c>
      <c r="P167" s="94">
        <v>3719503</v>
      </c>
      <c r="Q167" s="45">
        <v>1520870.9999999995</v>
      </c>
      <c r="R167" s="94">
        <v>1443513</v>
      </c>
      <c r="S167" s="94">
        <v>3042707</v>
      </c>
      <c r="T167" s="145">
        <f t="shared" si="20"/>
        <v>15.171818606790225</v>
      </c>
      <c r="U167" s="145">
        <f t="shared" si="21"/>
        <v>-18.195871867827506</v>
      </c>
      <c r="V167" s="145">
        <f t="shared" si="22"/>
        <v>100.06345048330863</v>
      </c>
      <c r="W167" s="146">
        <f t="shared" si="23"/>
        <v>110.78486996653302</v>
      </c>
    </row>
    <row r="168" spans="1:23" ht="15" customHeight="1">
      <c r="A168" s="42">
        <v>130</v>
      </c>
      <c r="B168" s="78" t="s">
        <v>257</v>
      </c>
      <c r="C168" s="45">
        <v>1072</v>
      </c>
      <c r="D168" s="94">
        <v>552172</v>
      </c>
      <c r="E168" s="45">
        <v>797556</v>
      </c>
      <c r="F168" s="94">
        <v>550988</v>
      </c>
      <c r="G168" s="94">
        <v>233359</v>
      </c>
      <c r="H168" s="145">
        <f t="shared" si="16"/>
        <v>21668.563432835821</v>
      </c>
      <c r="I168" s="145">
        <f t="shared" si="17"/>
        <v>-57.737987438696635</v>
      </c>
      <c r="J168" s="145">
        <f t="shared" si="18"/>
        <v>-70.74073795445085</v>
      </c>
      <c r="K168" s="146">
        <f t="shared" si="19"/>
        <v>-57.647171989226628</v>
      </c>
      <c r="L168" s="46"/>
      <c r="M168" s="42">
        <v>130</v>
      </c>
      <c r="N168" s="78" t="s">
        <v>257</v>
      </c>
      <c r="O168" s="45">
        <v>2274463</v>
      </c>
      <c r="P168" s="94">
        <v>2078181</v>
      </c>
      <c r="Q168" s="45">
        <v>1373589.0000000005</v>
      </c>
      <c r="R168" s="94">
        <v>2060617.9999999995</v>
      </c>
      <c r="S168" s="94">
        <v>617068</v>
      </c>
      <c r="T168" s="145">
        <f t="shared" si="20"/>
        <v>-72.869727931384247</v>
      </c>
      <c r="U168" s="145">
        <f t="shared" si="21"/>
        <v>-70.307302395700859</v>
      </c>
      <c r="V168" s="145">
        <f t="shared" si="22"/>
        <v>-55.076227313992774</v>
      </c>
      <c r="W168" s="146">
        <f t="shared" si="23"/>
        <v>-70.054226450511436</v>
      </c>
    </row>
    <row r="169" spans="1:23" ht="15" customHeight="1">
      <c r="A169" s="42">
        <v>131</v>
      </c>
      <c r="B169" s="78" t="s">
        <v>258</v>
      </c>
      <c r="C169" s="45">
        <v>3947</v>
      </c>
      <c r="D169" s="94">
        <v>84546</v>
      </c>
      <c r="E169" s="45">
        <v>2500</v>
      </c>
      <c r="F169" s="94">
        <v>10000</v>
      </c>
      <c r="G169" s="94">
        <v>119749</v>
      </c>
      <c r="H169" s="145">
        <f t="shared" si="16"/>
        <v>2933.9244996199645</v>
      </c>
      <c r="I169" s="145">
        <f t="shared" si="17"/>
        <v>41.637688358999839</v>
      </c>
      <c r="J169" s="145">
        <f t="shared" si="18"/>
        <v>4689.96</v>
      </c>
      <c r="K169" s="146">
        <f t="shared" si="19"/>
        <v>1097.49</v>
      </c>
      <c r="L169" s="46"/>
      <c r="M169" s="42">
        <v>131</v>
      </c>
      <c r="N169" s="78" t="s">
        <v>258</v>
      </c>
      <c r="O169" s="45">
        <v>3026365</v>
      </c>
      <c r="P169" s="94">
        <v>1669034</v>
      </c>
      <c r="Q169" s="45">
        <v>1766959.0000000007</v>
      </c>
      <c r="R169" s="94">
        <v>2130550.9999999995</v>
      </c>
      <c r="S169" s="94">
        <v>1021503</v>
      </c>
      <c r="T169" s="145">
        <f t="shared" si="20"/>
        <v>-66.24653668675127</v>
      </c>
      <c r="U169" s="145">
        <f t="shared" si="21"/>
        <v>-38.796753091908251</v>
      </c>
      <c r="V169" s="145">
        <f t="shared" si="22"/>
        <v>-42.188641615340273</v>
      </c>
      <c r="W169" s="146">
        <f t="shared" si="23"/>
        <v>-52.054515475104786</v>
      </c>
    </row>
    <row r="170" spans="1:23" ht="15" customHeight="1">
      <c r="A170" s="42">
        <v>132</v>
      </c>
      <c r="B170" s="78" t="s">
        <v>259</v>
      </c>
      <c r="C170" s="45">
        <v>12919685</v>
      </c>
      <c r="D170" s="94">
        <v>27873275</v>
      </c>
      <c r="E170" s="45">
        <v>28693147</v>
      </c>
      <c r="F170" s="94">
        <v>55234293.000000007</v>
      </c>
      <c r="G170" s="94">
        <v>48548995</v>
      </c>
      <c r="H170" s="145">
        <f t="shared" si="16"/>
        <v>275.7753768764486</v>
      </c>
      <c r="I170" s="145">
        <f t="shared" si="17"/>
        <v>74.177576908346794</v>
      </c>
      <c r="J170" s="145">
        <f t="shared" si="18"/>
        <v>69.200663140923496</v>
      </c>
      <c r="K170" s="146">
        <f t="shared" si="19"/>
        <v>-12.103527784812968</v>
      </c>
      <c r="L170" s="46"/>
      <c r="M170" s="42">
        <v>132</v>
      </c>
      <c r="N170" s="78" t="s">
        <v>259</v>
      </c>
      <c r="O170" s="45">
        <v>9299306</v>
      </c>
      <c r="P170" s="94">
        <v>7636684</v>
      </c>
      <c r="Q170" s="45">
        <v>10407931.999999993</v>
      </c>
      <c r="R170" s="94">
        <v>11750783.000000002</v>
      </c>
      <c r="S170" s="94">
        <v>5595357</v>
      </c>
      <c r="T170" s="145">
        <f t="shared" si="20"/>
        <v>-39.830380890789051</v>
      </c>
      <c r="U170" s="145">
        <f t="shared" si="21"/>
        <v>-26.730541685370241</v>
      </c>
      <c r="V170" s="145">
        <f t="shared" si="22"/>
        <v>-46.239493109678229</v>
      </c>
      <c r="W170" s="146">
        <f t="shared" si="23"/>
        <v>-52.383113533796013</v>
      </c>
    </row>
    <row r="171" spans="1:23" ht="15" customHeight="1">
      <c r="A171" s="42">
        <v>133</v>
      </c>
      <c r="B171" s="78" t="s">
        <v>260</v>
      </c>
      <c r="C171" s="45">
        <v>10601</v>
      </c>
      <c r="D171" s="94">
        <v>27801</v>
      </c>
      <c r="E171" s="45">
        <v>11511</v>
      </c>
      <c r="F171" s="94">
        <v>43986</v>
      </c>
      <c r="G171" s="94">
        <v>843231</v>
      </c>
      <c r="H171" s="145">
        <f t="shared" ref="H171:H234" si="24">IFERROR(G171/C171*100-100,"")</f>
        <v>7854.2590321667776</v>
      </c>
      <c r="I171" s="145">
        <f t="shared" ref="I171:I234" si="25">IFERROR(G171/D171*100-100,"")</f>
        <v>2933.0959318010146</v>
      </c>
      <c r="J171" s="145">
        <f t="shared" ref="J171:J234" si="26">IFERROR(G171/E171*100-100,"")</f>
        <v>7225.436538962731</v>
      </c>
      <c r="K171" s="146">
        <f t="shared" ref="K171:K234" si="27">IFERROR(G171/F171*100-100,"")</f>
        <v>1817.0440594734689</v>
      </c>
      <c r="L171" s="46"/>
      <c r="M171" s="42">
        <v>133</v>
      </c>
      <c r="N171" s="78" t="s">
        <v>260</v>
      </c>
      <c r="O171" s="45">
        <v>8986601</v>
      </c>
      <c r="P171" s="94">
        <v>11265368</v>
      </c>
      <c r="Q171" s="45">
        <v>9531960.9999999944</v>
      </c>
      <c r="R171" s="94">
        <v>6000142.0000000037</v>
      </c>
      <c r="S171" s="94">
        <v>5055932.9999999991</v>
      </c>
      <c r="T171" s="145">
        <f t="shared" ref="T171:T234" si="28">IFERROR(S171/O171*100-100,"")</f>
        <v>-43.739206848061919</v>
      </c>
      <c r="U171" s="145">
        <f t="shared" ref="U171:U234" si="29">IFERROR(S171/P171*100-100,"")</f>
        <v>-55.119681842617133</v>
      </c>
      <c r="V171" s="145">
        <f t="shared" ref="V171:V234" si="30">IFERROR(S171/Q171*100-100,"")</f>
        <v>-46.958102325429131</v>
      </c>
      <c r="W171" s="146">
        <f t="shared" ref="W171:W234" si="31">IFERROR(S171/R171*100-100,"")</f>
        <v>-15.736444237486452</v>
      </c>
    </row>
    <row r="172" spans="1:23" ht="15" customHeight="1">
      <c r="A172" s="42">
        <v>134</v>
      </c>
      <c r="B172" s="78" t="s">
        <v>261</v>
      </c>
      <c r="C172" s="45" t="s">
        <v>334</v>
      </c>
      <c r="D172" s="94">
        <v>18000</v>
      </c>
      <c r="E172" s="45"/>
      <c r="F172" s="94"/>
      <c r="G172" s="94">
        <v>1500</v>
      </c>
      <c r="H172" s="145" t="str">
        <f t="shared" si="24"/>
        <v/>
      </c>
      <c r="I172" s="145">
        <f t="shared" si="25"/>
        <v>-91.666666666666671</v>
      </c>
      <c r="J172" s="145" t="str">
        <f t="shared" si="26"/>
        <v/>
      </c>
      <c r="K172" s="146" t="str">
        <f t="shared" si="27"/>
        <v/>
      </c>
      <c r="L172" s="46"/>
      <c r="M172" s="42">
        <v>134</v>
      </c>
      <c r="N172" s="78" t="s">
        <v>261</v>
      </c>
      <c r="O172" s="45">
        <v>1738980</v>
      </c>
      <c r="P172" s="94">
        <v>505513</v>
      </c>
      <c r="Q172" s="45">
        <v>722204</v>
      </c>
      <c r="R172" s="94">
        <v>798928.00000000012</v>
      </c>
      <c r="S172" s="94">
        <v>2527604</v>
      </c>
      <c r="T172" s="145">
        <f t="shared" si="28"/>
        <v>45.349802757938562</v>
      </c>
      <c r="U172" s="145">
        <f t="shared" si="29"/>
        <v>400.00771493512531</v>
      </c>
      <c r="V172" s="145">
        <f t="shared" si="30"/>
        <v>249.9847688464755</v>
      </c>
      <c r="W172" s="146">
        <f t="shared" si="31"/>
        <v>216.37444175194759</v>
      </c>
    </row>
    <row r="173" spans="1:23" ht="15" customHeight="1">
      <c r="A173" s="42">
        <v>135</v>
      </c>
      <c r="B173" s="78" t="s">
        <v>262</v>
      </c>
      <c r="C173" s="45">
        <v>157522</v>
      </c>
      <c r="D173" s="94" t="s">
        <v>334</v>
      </c>
      <c r="E173" s="45">
        <v>1895</v>
      </c>
      <c r="F173" s="94"/>
      <c r="G173" s="94">
        <v>0</v>
      </c>
      <c r="H173" s="145">
        <f t="shared" si="24"/>
        <v>-100</v>
      </c>
      <c r="I173" s="145" t="str">
        <f t="shared" si="25"/>
        <v/>
      </c>
      <c r="J173" s="145">
        <f t="shared" si="26"/>
        <v>-100</v>
      </c>
      <c r="K173" s="146" t="str">
        <f t="shared" si="27"/>
        <v/>
      </c>
      <c r="L173" s="46"/>
      <c r="M173" s="42">
        <v>135</v>
      </c>
      <c r="N173" s="78" t="s">
        <v>262</v>
      </c>
      <c r="O173" s="45">
        <v>3006264</v>
      </c>
      <c r="P173" s="94">
        <v>4752631</v>
      </c>
      <c r="Q173" s="45">
        <v>2723930.0000000009</v>
      </c>
      <c r="R173" s="94">
        <v>1553326.0000000002</v>
      </c>
      <c r="S173" s="94">
        <v>7965103</v>
      </c>
      <c r="T173" s="145">
        <f t="shared" si="28"/>
        <v>164.95021727965337</v>
      </c>
      <c r="U173" s="145">
        <f t="shared" si="29"/>
        <v>67.593549762226445</v>
      </c>
      <c r="V173" s="145">
        <f t="shared" si="30"/>
        <v>192.41217652435989</v>
      </c>
      <c r="W173" s="146">
        <f t="shared" si="31"/>
        <v>412.77729208163635</v>
      </c>
    </row>
    <row r="174" spans="1:23" ht="15" customHeight="1">
      <c r="A174" s="42">
        <v>136</v>
      </c>
      <c r="B174" s="78" t="s">
        <v>263</v>
      </c>
      <c r="C174" s="45">
        <v>1957117</v>
      </c>
      <c r="D174" s="94">
        <v>4192768</v>
      </c>
      <c r="E174" s="45">
        <v>153996</v>
      </c>
      <c r="F174" s="94">
        <v>6379160</v>
      </c>
      <c r="G174" s="94">
        <v>1874627</v>
      </c>
      <c r="H174" s="145">
        <f t="shared" si="24"/>
        <v>-4.2148732037992573</v>
      </c>
      <c r="I174" s="145">
        <f t="shared" si="25"/>
        <v>-55.289035787336672</v>
      </c>
      <c r="J174" s="145">
        <f t="shared" si="26"/>
        <v>1117.3218784903504</v>
      </c>
      <c r="K174" s="146">
        <f t="shared" si="27"/>
        <v>-70.613262561214952</v>
      </c>
      <c r="L174" s="46"/>
      <c r="M174" s="42">
        <v>136</v>
      </c>
      <c r="N174" s="78" t="s">
        <v>263</v>
      </c>
      <c r="O174" s="45">
        <v>10350755</v>
      </c>
      <c r="P174" s="94">
        <v>23596484</v>
      </c>
      <c r="Q174" s="45">
        <v>15617567.999999983</v>
      </c>
      <c r="R174" s="94">
        <v>14791962.000000002</v>
      </c>
      <c r="S174" s="94">
        <v>5421621</v>
      </c>
      <c r="T174" s="145">
        <f t="shared" si="28"/>
        <v>-47.621009288694403</v>
      </c>
      <c r="U174" s="145">
        <f t="shared" si="29"/>
        <v>-77.023606567825951</v>
      </c>
      <c r="V174" s="145">
        <f t="shared" si="30"/>
        <v>-65.285113533682022</v>
      </c>
      <c r="W174" s="146">
        <f t="shared" si="31"/>
        <v>-63.347519416288392</v>
      </c>
    </row>
    <row r="175" spans="1:23" ht="15" customHeight="1">
      <c r="A175" s="42">
        <v>137</v>
      </c>
      <c r="B175" s="78" t="s">
        <v>264</v>
      </c>
      <c r="C175" s="45">
        <v>68908460</v>
      </c>
      <c r="D175" s="94">
        <v>25406014</v>
      </c>
      <c r="E175" s="45">
        <v>49333321.000000022</v>
      </c>
      <c r="F175" s="94">
        <v>55064950</v>
      </c>
      <c r="G175" s="94">
        <v>27628309.999999996</v>
      </c>
      <c r="H175" s="145">
        <f t="shared" si="24"/>
        <v>-59.905779348428339</v>
      </c>
      <c r="I175" s="145">
        <f t="shared" si="25"/>
        <v>8.7471257789592443</v>
      </c>
      <c r="J175" s="145">
        <f t="shared" si="26"/>
        <v>-43.996654918082676</v>
      </c>
      <c r="K175" s="146">
        <f t="shared" si="27"/>
        <v>-49.825960070789144</v>
      </c>
      <c r="L175" s="46"/>
      <c r="M175" s="42">
        <v>137</v>
      </c>
      <c r="N175" s="78" t="s">
        <v>264</v>
      </c>
      <c r="O175" s="45">
        <v>25328220</v>
      </c>
      <c r="P175" s="94">
        <v>29185839</v>
      </c>
      <c r="Q175" s="45">
        <v>32623294.00000003</v>
      </c>
      <c r="R175" s="94">
        <v>31960558.000000019</v>
      </c>
      <c r="S175" s="94">
        <v>29726643.000000007</v>
      </c>
      <c r="T175" s="145">
        <f t="shared" si="28"/>
        <v>17.365701182317622</v>
      </c>
      <c r="U175" s="145">
        <f t="shared" si="29"/>
        <v>1.852967118745525</v>
      </c>
      <c r="V175" s="145">
        <f t="shared" si="30"/>
        <v>-8.879088052849653</v>
      </c>
      <c r="W175" s="146">
        <f t="shared" si="31"/>
        <v>-6.9895994932253984</v>
      </c>
    </row>
    <row r="176" spans="1:23" ht="15" customHeight="1">
      <c r="A176" s="42">
        <v>138</v>
      </c>
      <c r="B176" s="78" t="s">
        <v>265</v>
      </c>
      <c r="C176" s="45" t="s">
        <v>334</v>
      </c>
      <c r="D176" s="94">
        <v>1057</v>
      </c>
      <c r="E176" s="45"/>
      <c r="F176" s="94">
        <v>2595</v>
      </c>
      <c r="G176" s="94">
        <v>1671</v>
      </c>
      <c r="H176" s="145" t="str">
        <f t="shared" si="24"/>
        <v/>
      </c>
      <c r="I176" s="145">
        <f t="shared" si="25"/>
        <v>58.088930936613053</v>
      </c>
      <c r="J176" s="145" t="str">
        <f t="shared" si="26"/>
        <v/>
      </c>
      <c r="K176" s="146">
        <f t="shared" si="27"/>
        <v>-35.606936416184979</v>
      </c>
      <c r="L176" s="46"/>
      <c r="M176" s="42">
        <v>138</v>
      </c>
      <c r="N176" s="78" t="s">
        <v>265</v>
      </c>
      <c r="O176" s="45">
        <v>43649</v>
      </c>
      <c r="P176" s="94">
        <v>81035</v>
      </c>
      <c r="Q176" s="45">
        <v>11550</v>
      </c>
      <c r="R176" s="94">
        <v>76189</v>
      </c>
      <c r="S176" s="94">
        <v>50500</v>
      </c>
      <c r="T176" s="145">
        <f t="shared" si="28"/>
        <v>15.695663130885023</v>
      </c>
      <c r="U176" s="145">
        <f t="shared" si="29"/>
        <v>-37.681248843092497</v>
      </c>
      <c r="V176" s="145">
        <f t="shared" si="30"/>
        <v>337.22943722943722</v>
      </c>
      <c r="W176" s="146">
        <f t="shared" si="31"/>
        <v>-33.717465775899413</v>
      </c>
    </row>
    <row r="177" spans="1:23" ht="15" customHeight="1">
      <c r="A177" s="42">
        <v>139</v>
      </c>
      <c r="B177" s="78" t="s">
        <v>266</v>
      </c>
      <c r="C177" s="45" t="s">
        <v>334</v>
      </c>
      <c r="D177" s="94" t="s">
        <v>334</v>
      </c>
      <c r="E177" s="45"/>
      <c r="F177" s="94"/>
      <c r="G177" s="94">
        <v>0</v>
      </c>
      <c r="H177" s="145" t="str">
        <f t="shared" si="24"/>
        <v/>
      </c>
      <c r="I177" s="145" t="str">
        <f t="shared" si="25"/>
        <v/>
      </c>
      <c r="J177" s="145" t="str">
        <f t="shared" si="26"/>
        <v/>
      </c>
      <c r="K177" s="146" t="str">
        <f t="shared" si="27"/>
        <v/>
      </c>
      <c r="L177" s="46"/>
      <c r="M177" s="42">
        <v>139</v>
      </c>
      <c r="N177" s="78" t="s">
        <v>266</v>
      </c>
      <c r="O177" s="45" t="s">
        <v>334</v>
      </c>
      <c r="P177" s="94" t="s">
        <v>334</v>
      </c>
      <c r="Q177" s="45">
        <v>55359</v>
      </c>
      <c r="R177" s="94"/>
      <c r="S177" s="94">
        <v>0</v>
      </c>
      <c r="T177" s="145" t="str">
        <f t="shared" si="28"/>
        <v/>
      </c>
      <c r="U177" s="145" t="str">
        <f t="shared" si="29"/>
        <v/>
      </c>
      <c r="V177" s="145">
        <f t="shared" si="30"/>
        <v>-100</v>
      </c>
      <c r="W177" s="146" t="str">
        <f t="shared" si="31"/>
        <v/>
      </c>
    </row>
    <row r="178" spans="1:23" ht="15" customHeight="1">
      <c r="A178" s="42">
        <v>140</v>
      </c>
      <c r="B178" s="78" t="s">
        <v>267</v>
      </c>
      <c r="C178" s="45" t="s">
        <v>334</v>
      </c>
      <c r="D178" s="94">
        <v>5913</v>
      </c>
      <c r="E178" s="45">
        <v>183946</v>
      </c>
      <c r="F178" s="94">
        <v>1536</v>
      </c>
      <c r="G178" s="94">
        <v>0</v>
      </c>
      <c r="H178" s="145" t="str">
        <f t="shared" si="24"/>
        <v/>
      </c>
      <c r="I178" s="145">
        <f t="shared" si="25"/>
        <v>-100</v>
      </c>
      <c r="J178" s="145">
        <f t="shared" si="26"/>
        <v>-100</v>
      </c>
      <c r="K178" s="146">
        <f t="shared" si="27"/>
        <v>-100</v>
      </c>
      <c r="L178" s="46"/>
      <c r="M178" s="42">
        <v>140</v>
      </c>
      <c r="N178" s="78" t="s">
        <v>267</v>
      </c>
      <c r="O178" s="45">
        <v>3812415</v>
      </c>
      <c r="P178" s="94">
        <v>2393497</v>
      </c>
      <c r="Q178" s="45">
        <v>2798797</v>
      </c>
      <c r="R178" s="94">
        <v>3266600.9999999986</v>
      </c>
      <c r="S178" s="94">
        <v>2074729</v>
      </c>
      <c r="T178" s="145">
        <f t="shared" si="28"/>
        <v>-45.579665382703617</v>
      </c>
      <c r="U178" s="145">
        <f t="shared" si="29"/>
        <v>-13.318086465117773</v>
      </c>
      <c r="V178" s="145">
        <f t="shared" si="30"/>
        <v>-25.870686584271738</v>
      </c>
      <c r="W178" s="146">
        <f t="shared" si="31"/>
        <v>-36.486611006364079</v>
      </c>
    </row>
    <row r="179" spans="1:23" ht="15" customHeight="1">
      <c r="A179" s="42">
        <v>141</v>
      </c>
      <c r="B179" s="78" t="s">
        <v>268</v>
      </c>
      <c r="C179" s="45">
        <v>11833942</v>
      </c>
      <c r="D179" s="94">
        <v>33070921</v>
      </c>
      <c r="E179" s="45">
        <v>187600894.99999997</v>
      </c>
      <c r="F179" s="94">
        <v>99845281</v>
      </c>
      <c r="G179" s="94">
        <v>52385990</v>
      </c>
      <c r="H179" s="145">
        <f t="shared" si="24"/>
        <v>342.67573729869554</v>
      </c>
      <c r="I179" s="145">
        <f t="shared" si="25"/>
        <v>58.404992712479952</v>
      </c>
      <c r="J179" s="145">
        <f t="shared" si="26"/>
        <v>-72.075831514556469</v>
      </c>
      <c r="K179" s="146">
        <f t="shared" si="27"/>
        <v>-47.532833324391163</v>
      </c>
      <c r="L179" s="46"/>
      <c r="M179" s="42">
        <v>141</v>
      </c>
      <c r="N179" s="78" t="s">
        <v>268</v>
      </c>
      <c r="O179" s="45">
        <v>34388655</v>
      </c>
      <c r="P179" s="94">
        <v>25152094</v>
      </c>
      <c r="Q179" s="45">
        <v>23123853.000000004</v>
      </c>
      <c r="R179" s="94">
        <v>24802901.000000019</v>
      </c>
      <c r="S179" s="94">
        <v>16546579.999999996</v>
      </c>
      <c r="T179" s="145">
        <f t="shared" si="28"/>
        <v>-51.883608125993888</v>
      </c>
      <c r="U179" s="145">
        <f t="shared" si="29"/>
        <v>-34.213906802352128</v>
      </c>
      <c r="V179" s="145">
        <f t="shared" si="30"/>
        <v>-28.443672427774075</v>
      </c>
      <c r="W179" s="146">
        <f t="shared" si="31"/>
        <v>-33.28772307723203</v>
      </c>
    </row>
    <row r="180" spans="1:23" ht="15" customHeight="1">
      <c r="A180" s="42">
        <v>142</v>
      </c>
      <c r="B180" s="78" t="s">
        <v>269</v>
      </c>
      <c r="C180" s="45">
        <v>40601</v>
      </c>
      <c r="D180" s="94">
        <v>2207</v>
      </c>
      <c r="E180" s="45"/>
      <c r="F180" s="94">
        <v>122588.00000000001</v>
      </c>
      <c r="G180" s="94">
        <v>158222</v>
      </c>
      <c r="H180" s="145">
        <f t="shared" si="24"/>
        <v>289.69976108962834</v>
      </c>
      <c r="I180" s="145">
        <f t="shared" si="25"/>
        <v>7069.0983235160857</v>
      </c>
      <c r="J180" s="145" t="str">
        <f t="shared" si="26"/>
        <v/>
      </c>
      <c r="K180" s="146">
        <f t="shared" si="27"/>
        <v>29.068098019381978</v>
      </c>
      <c r="L180" s="46"/>
      <c r="M180" s="42">
        <v>142</v>
      </c>
      <c r="N180" s="78" t="s">
        <v>269</v>
      </c>
      <c r="O180" s="45">
        <v>5014582</v>
      </c>
      <c r="P180" s="94">
        <v>20606944</v>
      </c>
      <c r="Q180" s="45">
        <v>40528167.999999993</v>
      </c>
      <c r="R180" s="94">
        <v>4886678.0000000019</v>
      </c>
      <c r="S180" s="94">
        <v>5024937</v>
      </c>
      <c r="T180" s="145">
        <f t="shared" si="28"/>
        <v>0.20649776990384794</v>
      </c>
      <c r="U180" s="145">
        <f t="shared" si="29"/>
        <v>-75.615321709031676</v>
      </c>
      <c r="V180" s="145">
        <f t="shared" si="30"/>
        <v>-87.60137147082493</v>
      </c>
      <c r="W180" s="146">
        <f t="shared" si="31"/>
        <v>2.8293044886525678</v>
      </c>
    </row>
    <row r="181" spans="1:23" ht="15" customHeight="1">
      <c r="A181" s="42">
        <v>143</v>
      </c>
      <c r="B181" s="78" t="s">
        <v>270</v>
      </c>
      <c r="C181" s="45">
        <v>15429935</v>
      </c>
      <c r="D181" s="94">
        <v>7781453</v>
      </c>
      <c r="E181" s="45">
        <v>4570744</v>
      </c>
      <c r="F181" s="94">
        <v>12144575.999999996</v>
      </c>
      <c r="G181" s="94">
        <v>562550</v>
      </c>
      <c r="H181" s="145">
        <f t="shared" si="24"/>
        <v>-96.354164810156362</v>
      </c>
      <c r="I181" s="145">
        <f t="shared" si="25"/>
        <v>-92.770630369418157</v>
      </c>
      <c r="J181" s="145">
        <f t="shared" si="26"/>
        <v>-87.692375683258575</v>
      </c>
      <c r="K181" s="146">
        <f t="shared" si="27"/>
        <v>-95.367890982772877</v>
      </c>
      <c r="L181" s="46"/>
      <c r="M181" s="42">
        <v>143</v>
      </c>
      <c r="N181" s="78" t="s">
        <v>270</v>
      </c>
      <c r="O181" s="45">
        <v>2001518</v>
      </c>
      <c r="P181" s="94">
        <v>2089018</v>
      </c>
      <c r="Q181" s="45">
        <v>1581020.9999999995</v>
      </c>
      <c r="R181" s="94">
        <v>1079289.9999999998</v>
      </c>
      <c r="S181" s="94">
        <v>1037567</v>
      </c>
      <c r="T181" s="145">
        <f t="shared" si="28"/>
        <v>-48.160995804184623</v>
      </c>
      <c r="U181" s="145">
        <f t="shared" si="29"/>
        <v>-50.332309247694376</v>
      </c>
      <c r="V181" s="145">
        <f t="shared" si="30"/>
        <v>-34.373610470702147</v>
      </c>
      <c r="W181" s="146">
        <f t="shared" si="31"/>
        <v>-3.8657821345513952</v>
      </c>
    </row>
    <row r="182" spans="1:23" ht="15" customHeight="1">
      <c r="A182" s="42">
        <v>144</v>
      </c>
      <c r="B182" s="78" t="s">
        <v>271</v>
      </c>
      <c r="C182" s="45">
        <v>2023649</v>
      </c>
      <c r="D182" s="94">
        <v>1927045</v>
      </c>
      <c r="E182" s="45">
        <v>1957834</v>
      </c>
      <c r="F182" s="94">
        <v>162696</v>
      </c>
      <c r="G182" s="94">
        <v>819076</v>
      </c>
      <c r="H182" s="145">
        <f t="shared" si="24"/>
        <v>-59.524799014058267</v>
      </c>
      <c r="I182" s="145">
        <f t="shared" si="25"/>
        <v>-57.49575126683601</v>
      </c>
      <c r="J182" s="145">
        <f t="shared" si="26"/>
        <v>-58.164175308018962</v>
      </c>
      <c r="K182" s="146">
        <f t="shared" si="27"/>
        <v>403.439543688843</v>
      </c>
      <c r="L182" s="46"/>
      <c r="M182" s="42">
        <v>144</v>
      </c>
      <c r="N182" s="78" t="s">
        <v>271</v>
      </c>
      <c r="O182" s="45">
        <v>15267808</v>
      </c>
      <c r="P182" s="94">
        <v>9382368</v>
      </c>
      <c r="Q182" s="45">
        <v>7283353.0000000028</v>
      </c>
      <c r="R182" s="94">
        <v>9929581.9999999981</v>
      </c>
      <c r="S182" s="94">
        <v>8141107</v>
      </c>
      <c r="T182" s="145">
        <f t="shared" si="28"/>
        <v>-46.677957962269367</v>
      </c>
      <c r="U182" s="145">
        <f t="shared" si="29"/>
        <v>-13.22971983192302</v>
      </c>
      <c r="V182" s="145">
        <f t="shared" si="30"/>
        <v>11.776910991407334</v>
      </c>
      <c r="W182" s="146">
        <f t="shared" si="31"/>
        <v>-18.011583972014108</v>
      </c>
    </row>
    <row r="183" spans="1:23" ht="15" customHeight="1">
      <c r="A183" s="42">
        <v>145</v>
      </c>
      <c r="B183" s="78" t="s">
        <v>69</v>
      </c>
      <c r="C183" s="45">
        <v>229639</v>
      </c>
      <c r="D183" s="94">
        <v>283161</v>
      </c>
      <c r="E183" s="45">
        <v>3486048.9999999981</v>
      </c>
      <c r="F183" s="94">
        <v>2235655</v>
      </c>
      <c r="G183" s="94">
        <v>302255</v>
      </c>
      <c r="H183" s="145">
        <f t="shared" si="24"/>
        <v>31.62180640048075</v>
      </c>
      <c r="I183" s="145">
        <f t="shared" si="25"/>
        <v>6.7431602515883213</v>
      </c>
      <c r="J183" s="145">
        <f t="shared" si="26"/>
        <v>-91.32958257327995</v>
      </c>
      <c r="K183" s="146">
        <f t="shared" si="27"/>
        <v>-86.480248517772196</v>
      </c>
      <c r="L183" s="46"/>
      <c r="M183" s="42">
        <v>145</v>
      </c>
      <c r="N183" s="78" t="s">
        <v>69</v>
      </c>
      <c r="O183" s="45">
        <v>29805811</v>
      </c>
      <c r="P183" s="94">
        <v>27942970</v>
      </c>
      <c r="Q183" s="45">
        <v>43281655.999999866</v>
      </c>
      <c r="R183" s="94">
        <v>26805646.999999985</v>
      </c>
      <c r="S183" s="94">
        <v>27939591</v>
      </c>
      <c r="T183" s="145">
        <f t="shared" si="28"/>
        <v>-6.2612622753328253</v>
      </c>
      <c r="U183" s="145">
        <f t="shared" si="29"/>
        <v>-1.2092486947523184E-2</v>
      </c>
      <c r="V183" s="145">
        <f t="shared" si="30"/>
        <v>-35.447037885980876</v>
      </c>
      <c r="W183" s="146">
        <f t="shared" si="31"/>
        <v>4.2302429782799607</v>
      </c>
    </row>
    <row r="184" spans="1:23" ht="15" customHeight="1">
      <c r="A184" s="42">
        <v>146</v>
      </c>
      <c r="B184" s="78" t="s">
        <v>272</v>
      </c>
      <c r="C184" s="45">
        <v>407081</v>
      </c>
      <c r="D184" s="94">
        <v>1930168</v>
      </c>
      <c r="E184" s="45">
        <v>370372</v>
      </c>
      <c r="F184" s="94">
        <v>79620</v>
      </c>
      <c r="G184" s="94">
        <v>5498803</v>
      </c>
      <c r="H184" s="145">
        <f t="shared" si="24"/>
        <v>1250.788418029827</v>
      </c>
      <c r="I184" s="145">
        <f t="shared" si="25"/>
        <v>184.88727406111798</v>
      </c>
      <c r="J184" s="145">
        <f t="shared" si="26"/>
        <v>1384.6702774507792</v>
      </c>
      <c r="K184" s="146">
        <f t="shared" si="27"/>
        <v>6806.3087164029139</v>
      </c>
      <c r="L184" s="46"/>
      <c r="M184" s="42">
        <v>146</v>
      </c>
      <c r="N184" s="78" t="s">
        <v>272</v>
      </c>
      <c r="O184" s="45">
        <v>27237086</v>
      </c>
      <c r="P184" s="94">
        <v>2313920</v>
      </c>
      <c r="Q184" s="45">
        <v>1636007.0000000002</v>
      </c>
      <c r="R184" s="94">
        <v>2824500</v>
      </c>
      <c r="S184" s="94">
        <v>2352729.9999999995</v>
      </c>
      <c r="T184" s="145">
        <f t="shared" si="28"/>
        <v>-91.362034837353747</v>
      </c>
      <c r="U184" s="145">
        <f t="shared" si="29"/>
        <v>1.6772403540312268</v>
      </c>
      <c r="V184" s="145">
        <f t="shared" si="30"/>
        <v>43.809286879579332</v>
      </c>
      <c r="W184" s="146">
        <f t="shared" si="31"/>
        <v>-16.702779252965144</v>
      </c>
    </row>
    <row r="185" spans="1:23" ht="15" customHeight="1">
      <c r="A185" s="42">
        <v>147</v>
      </c>
      <c r="B185" s="78" t="s">
        <v>273</v>
      </c>
      <c r="C185" s="45">
        <v>127597</v>
      </c>
      <c r="D185" s="94">
        <v>63331</v>
      </c>
      <c r="E185" s="45">
        <v>1356717</v>
      </c>
      <c r="F185" s="94">
        <v>2083820</v>
      </c>
      <c r="G185" s="94">
        <v>0</v>
      </c>
      <c r="H185" s="145">
        <f t="shared" si="24"/>
        <v>-100</v>
      </c>
      <c r="I185" s="145">
        <f t="shared" si="25"/>
        <v>-100</v>
      </c>
      <c r="J185" s="145">
        <f t="shared" si="26"/>
        <v>-100</v>
      </c>
      <c r="K185" s="146">
        <f t="shared" si="27"/>
        <v>-100</v>
      </c>
      <c r="L185" s="46"/>
      <c r="M185" s="42">
        <v>147</v>
      </c>
      <c r="N185" s="78" t="s">
        <v>273</v>
      </c>
      <c r="O185" s="45">
        <v>26768</v>
      </c>
      <c r="P185" s="94">
        <v>29283</v>
      </c>
      <c r="Q185" s="45">
        <v>87564</v>
      </c>
      <c r="R185" s="94">
        <v>36839</v>
      </c>
      <c r="S185" s="94">
        <v>358933</v>
      </c>
      <c r="T185" s="145">
        <f t="shared" si="28"/>
        <v>1240.9033173939031</v>
      </c>
      <c r="U185" s="145">
        <f t="shared" si="29"/>
        <v>1125.7384830789197</v>
      </c>
      <c r="V185" s="145">
        <f t="shared" si="30"/>
        <v>309.90932346626465</v>
      </c>
      <c r="W185" s="146">
        <f t="shared" si="31"/>
        <v>874.32883628762988</v>
      </c>
    </row>
    <row r="186" spans="1:23" ht="15" customHeight="1">
      <c r="A186" s="42">
        <v>148</v>
      </c>
      <c r="B186" s="78" t="s">
        <v>274</v>
      </c>
      <c r="C186" s="45" t="s">
        <v>334</v>
      </c>
      <c r="D186" s="94" t="s">
        <v>334</v>
      </c>
      <c r="E186" s="45"/>
      <c r="F186" s="94"/>
      <c r="G186" s="94">
        <v>0</v>
      </c>
      <c r="H186" s="145" t="str">
        <f t="shared" si="24"/>
        <v/>
      </c>
      <c r="I186" s="145" t="str">
        <f t="shared" si="25"/>
        <v/>
      </c>
      <c r="J186" s="145" t="str">
        <f t="shared" si="26"/>
        <v/>
      </c>
      <c r="K186" s="146" t="str">
        <f t="shared" si="27"/>
        <v/>
      </c>
      <c r="L186" s="46"/>
      <c r="M186" s="42">
        <v>148</v>
      </c>
      <c r="N186" s="78" t="s">
        <v>274</v>
      </c>
      <c r="O186" s="45">
        <v>41867</v>
      </c>
      <c r="P186" s="94">
        <v>365192</v>
      </c>
      <c r="Q186" s="45">
        <v>117278.00000000001</v>
      </c>
      <c r="R186" s="94">
        <v>1542653.9999999998</v>
      </c>
      <c r="S186" s="94">
        <v>116739</v>
      </c>
      <c r="T186" s="145">
        <f t="shared" si="28"/>
        <v>178.8329710750711</v>
      </c>
      <c r="U186" s="145">
        <f t="shared" si="29"/>
        <v>-68.033527569059572</v>
      </c>
      <c r="V186" s="145">
        <f t="shared" si="30"/>
        <v>-0.45959173928615371</v>
      </c>
      <c r="W186" s="146">
        <f t="shared" si="31"/>
        <v>-92.432586957282709</v>
      </c>
    </row>
    <row r="187" spans="1:23" ht="15" customHeight="1">
      <c r="A187" s="42">
        <v>149</v>
      </c>
      <c r="B187" s="78" t="s">
        <v>275</v>
      </c>
      <c r="C187" s="45">
        <v>9845410</v>
      </c>
      <c r="D187" s="94">
        <v>16501029</v>
      </c>
      <c r="E187" s="45">
        <v>17560393.000000004</v>
      </c>
      <c r="F187" s="94">
        <v>23256753.999999996</v>
      </c>
      <c r="G187" s="94">
        <v>32962642</v>
      </c>
      <c r="H187" s="145">
        <f t="shared" si="24"/>
        <v>234.80212606686769</v>
      </c>
      <c r="I187" s="145">
        <f t="shared" si="25"/>
        <v>99.761130048313959</v>
      </c>
      <c r="J187" s="145">
        <f t="shared" si="26"/>
        <v>87.710161156415978</v>
      </c>
      <c r="K187" s="146">
        <f t="shared" si="27"/>
        <v>41.733631443149818</v>
      </c>
      <c r="L187" s="46"/>
      <c r="M187" s="42">
        <v>149</v>
      </c>
      <c r="N187" s="78" t="s">
        <v>275</v>
      </c>
      <c r="O187" s="45">
        <v>6769834</v>
      </c>
      <c r="P187" s="94">
        <v>10547256</v>
      </c>
      <c r="Q187" s="45">
        <v>2442408.0000000005</v>
      </c>
      <c r="R187" s="94">
        <v>3462042.0000000023</v>
      </c>
      <c r="S187" s="94">
        <v>2577609</v>
      </c>
      <c r="T187" s="145">
        <f t="shared" si="28"/>
        <v>-61.925078222006626</v>
      </c>
      <c r="U187" s="145">
        <f t="shared" si="29"/>
        <v>-75.561330833346602</v>
      </c>
      <c r="V187" s="145">
        <f t="shared" si="30"/>
        <v>5.5355616260673628</v>
      </c>
      <c r="W187" s="146">
        <f t="shared" si="31"/>
        <v>-25.546570492212453</v>
      </c>
    </row>
    <row r="188" spans="1:23" ht="15" customHeight="1">
      <c r="A188" s="42">
        <v>150</v>
      </c>
      <c r="B188" s="78" t="s">
        <v>64</v>
      </c>
      <c r="C188" s="45">
        <v>79214636</v>
      </c>
      <c r="D188" s="94">
        <v>86921752</v>
      </c>
      <c r="E188" s="45">
        <v>190014857.00000012</v>
      </c>
      <c r="F188" s="94">
        <v>135828878.00000006</v>
      </c>
      <c r="G188" s="94">
        <v>113297483.00000004</v>
      </c>
      <c r="H188" s="145">
        <f t="shared" si="24"/>
        <v>43.025946619258661</v>
      </c>
      <c r="I188" s="145">
        <f t="shared" si="25"/>
        <v>30.344223848594368</v>
      </c>
      <c r="J188" s="145">
        <f t="shared" si="26"/>
        <v>-40.3744081969338</v>
      </c>
      <c r="K188" s="146">
        <f t="shared" si="27"/>
        <v>-16.588074150181825</v>
      </c>
      <c r="L188" s="46"/>
      <c r="M188" s="42">
        <v>150</v>
      </c>
      <c r="N188" s="78" t="s">
        <v>64</v>
      </c>
      <c r="O188" s="45">
        <v>53705708</v>
      </c>
      <c r="P188" s="94">
        <v>23600294</v>
      </c>
      <c r="Q188" s="45">
        <v>37703490.000000045</v>
      </c>
      <c r="R188" s="94">
        <v>40722818.999999993</v>
      </c>
      <c r="S188" s="94">
        <v>33029257.999999996</v>
      </c>
      <c r="T188" s="145">
        <f t="shared" si="28"/>
        <v>-38.499539006170444</v>
      </c>
      <c r="U188" s="145">
        <f t="shared" si="29"/>
        <v>39.952739571803619</v>
      </c>
      <c r="V188" s="145">
        <f t="shared" si="30"/>
        <v>-12.397345709906546</v>
      </c>
      <c r="W188" s="146">
        <f t="shared" si="31"/>
        <v>-18.892505943657781</v>
      </c>
    </row>
    <row r="189" spans="1:23" ht="15" customHeight="1">
      <c r="A189" s="42">
        <v>151</v>
      </c>
      <c r="B189" s="78" t="s">
        <v>83</v>
      </c>
      <c r="C189" s="45">
        <v>248463817</v>
      </c>
      <c r="D189" s="94">
        <v>256547110</v>
      </c>
      <c r="E189" s="45">
        <v>263546142.00000009</v>
      </c>
      <c r="F189" s="94">
        <v>259202594.00000003</v>
      </c>
      <c r="G189" s="94">
        <v>227314980</v>
      </c>
      <c r="H189" s="145">
        <f t="shared" si="24"/>
        <v>-8.5118377618741903</v>
      </c>
      <c r="I189" s="145">
        <f t="shared" si="25"/>
        <v>-11.394449152048523</v>
      </c>
      <c r="J189" s="145">
        <f t="shared" si="26"/>
        <v>-13.747559241447775</v>
      </c>
      <c r="K189" s="146">
        <f t="shared" si="27"/>
        <v>-12.302197099154043</v>
      </c>
      <c r="L189" s="46"/>
      <c r="M189" s="42">
        <v>151</v>
      </c>
      <c r="N189" s="78" t="s">
        <v>83</v>
      </c>
      <c r="O189" s="45">
        <v>2626190</v>
      </c>
      <c r="P189" s="94">
        <v>3909932</v>
      </c>
      <c r="Q189" s="45">
        <v>3550314.9999999972</v>
      </c>
      <c r="R189" s="94">
        <v>5457756</v>
      </c>
      <c r="S189" s="94">
        <v>4632130</v>
      </c>
      <c r="T189" s="145">
        <f t="shared" si="28"/>
        <v>76.382135336742579</v>
      </c>
      <c r="U189" s="145">
        <f t="shared" si="29"/>
        <v>18.470858316717525</v>
      </c>
      <c r="V189" s="145">
        <f t="shared" si="30"/>
        <v>30.47095821075041</v>
      </c>
      <c r="W189" s="146">
        <f t="shared" si="31"/>
        <v>-15.12757257744758</v>
      </c>
    </row>
    <row r="190" spans="1:23" ht="15" customHeight="1">
      <c r="A190" s="42">
        <v>152</v>
      </c>
      <c r="B190" s="78" t="s">
        <v>276</v>
      </c>
      <c r="C190" s="45">
        <v>1876374</v>
      </c>
      <c r="D190" s="94">
        <v>540440</v>
      </c>
      <c r="E190" s="45">
        <v>216983</v>
      </c>
      <c r="F190" s="94">
        <v>216209</v>
      </c>
      <c r="G190" s="94">
        <v>269115</v>
      </c>
      <c r="H190" s="145">
        <f t="shared" si="24"/>
        <v>-85.657710030089959</v>
      </c>
      <c r="I190" s="145">
        <f t="shared" si="25"/>
        <v>-50.204463030123605</v>
      </c>
      <c r="J190" s="145">
        <f t="shared" si="26"/>
        <v>24.02584534272269</v>
      </c>
      <c r="K190" s="146">
        <f t="shared" si="27"/>
        <v>24.469841680966113</v>
      </c>
      <c r="L190" s="46"/>
      <c r="M190" s="42">
        <v>152</v>
      </c>
      <c r="N190" s="78" t="s">
        <v>276</v>
      </c>
      <c r="O190" s="45">
        <v>139634</v>
      </c>
      <c r="P190" s="94">
        <v>429356</v>
      </c>
      <c r="Q190" s="45">
        <v>607944</v>
      </c>
      <c r="R190" s="94">
        <v>409811</v>
      </c>
      <c r="S190" s="94">
        <v>419702</v>
      </c>
      <c r="T190" s="145">
        <f t="shared" si="28"/>
        <v>200.57292636463899</v>
      </c>
      <c r="U190" s="145">
        <f t="shared" si="29"/>
        <v>-2.2484837757012883</v>
      </c>
      <c r="V190" s="145">
        <f t="shared" si="30"/>
        <v>-30.96370718355638</v>
      </c>
      <c r="W190" s="146">
        <f t="shared" si="31"/>
        <v>2.4135516128166472</v>
      </c>
    </row>
    <row r="191" spans="1:23" ht="15" customHeight="1">
      <c r="A191" s="42">
        <v>153</v>
      </c>
      <c r="B191" s="78" t="s">
        <v>277</v>
      </c>
      <c r="C191" s="45">
        <v>1141446</v>
      </c>
      <c r="D191" s="94">
        <v>1590668</v>
      </c>
      <c r="E191" s="45">
        <v>3894525.9999999995</v>
      </c>
      <c r="F191" s="94">
        <v>4156093.0000000005</v>
      </c>
      <c r="G191" s="94">
        <v>4848389</v>
      </c>
      <c r="H191" s="145">
        <f t="shared" si="24"/>
        <v>324.75850806783677</v>
      </c>
      <c r="I191" s="145">
        <f t="shared" si="25"/>
        <v>204.80207057663824</v>
      </c>
      <c r="J191" s="145">
        <f t="shared" si="26"/>
        <v>24.492402926569241</v>
      </c>
      <c r="K191" s="146">
        <f t="shared" si="27"/>
        <v>16.657375087612309</v>
      </c>
      <c r="L191" s="46"/>
      <c r="M191" s="42">
        <v>153</v>
      </c>
      <c r="N191" s="78" t="s">
        <v>277</v>
      </c>
      <c r="O191" s="45">
        <v>1245941</v>
      </c>
      <c r="P191" s="94">
        <v>1788101</v>
      </c>
      <c r="Q191" s="45">
        <v>868655.00000000012</v>
      </c>
      <c r="R191" s="94">
        <v>1717873.0000000002</v>
      </c>
      <c r="S191" s="94">
        <v>1876586</v>
      </c>
      <c r="T191" s="145">
        <f t="shared" si="28"/>
        <v>50.615960145785408</v>
      </c>
      <c r="U191" s="145">
        <f t="shared" si="29"/>
        <v>4.9485459713964701</v>
      </c>
      <c r="V191" s="145">
        <f t="shared" si="30"/>
        <v>116.03352309029472</v>
      </c>
      <c r="W191" s="146">
        <f t="shared" si="31"/>
        <v>9.2389251126247132</v>
      </c>
    </row>
    <row r="192" spans="1:23" ht="15" customHeight="1">
      <c r="A192" s="42">
        <v>154</v>
      </c>
      <c r="B192" s="78" t="s">
        <v>278</v>
      </c>
      <c r="C192" s="45">
        <v>93153</v>
      </c>
      <c r="D192" s="94">
        <v>70513</v>
      </c>
      <c r="E192" s="45">
        <v>3796</v>
      </c>
      <c r="F192" s="94">
        <v>28247</v>
      </c>
      <c r="G192" s="94">
        <v>12541</v>
      </c>
      <c r="H192" s="145">
        <f t="shared" si="24"/>
        <v>-86.537202237179699</v>
      </c>
      <c r="I192" s="145">
        <f t="shared" si="25"/>
        <v>-82.214627090040139</v>
      </c>
      <c r="J192" s="145">
        <f t="shared" si="26"/>
        <v>230.37407797681772</v>
      </c>
      <c r="K192" s="146">
        <f t="shared" si="27"/>
        <v>-55.602364852904735</v>
      </c>
      <c r="L192" s="46"/>
      <c r="M192" s="42">
        <v>154</v>
      </c>
      <c r="N192" s="78" t="s">
        <v>278</v>
      </c>
      <c r="O192" s="45">
        <v>63533</v>
      </c>
      <c r="P192" s="94">
        <v>107135</v>
      </c>
      <c r="Q192" s="45">
        <v>174871</v>
      </c>
      <c r="R192" s="94">
        <v>345876</v>
      </c>
      <c r="S192" s="94">
        <v>33008</v>
      </c>
      <c r="T192" s="145">
        <f t="shared" si="28"/>
        <v>-48.045897407646422</v>
      </c>
      <c r="U192" s="145">
        <f t="shared" si="29"/>
        <v>-69.190273953423258</v>
      </c>
      <c r="V192" s="145">
        <f t="shared" si="30"/>
        <v>-81.124371679695315</v>
      </c>
      <c r="W192" s="146">
        <f t="shared" si="31"/>
        <v>-90.456695463113945</v>
      </c>
    </row>
    <row r="193" spans="1:23" ht="15" customHeight="1">
      <c r="A193" s="42">
        <v>155</v>
      </c>
      <c r="B193" s="78" t="s">
        <v>279</v>
      </c>
      <c r="C193" s="45">
        <v>124124</v>
      </c>
      <c r="D193" s="94" t="s">
        <v>334</v>
      </c>
      <c r="E193" s="45"/>
      <c r="F193" s="94"/>
      <c r="G193" s="94">
        <v>0</v>
      </c>
      <c r="H193" s="145">
        <f t="shared" si="24"/>
        <v>-100</v>
      </c>
      <c r="I193" s="145" t="str">
        <f t="shared" si="25"/>
        <v/>
      </c>
      <c r="J193" s="145" t="str">
        <f t="shared" si="26"/>
        <v/>
      </c>
      <c r="K193" s="146" t="str">
        <f t="shared" si="27"/>
        <v/>
      </c>
      <c r="L193" s="46"/>
      <c r="M193" s="42">
        <v>155</v>
      </c>
      <c r="N193" s="78" t="s">
        <v>279</v>
      </c>
      <c r="O193" s="45" t="s">
        <v>334</v>
      </c>
      <c r="P193" s="94">
        <v>9115</v>
      </c>
      <c r="Q193" s="45"/>
      <c r="R193" s="94">
        <v>31235.000000000004</v>
      </c>
      <c r="S193" s="94">
        <v>10086</v>
      </c>
      <c r="T193" s="145" t="str">
        <f t="shared" si="28"/>
        <v/>
      </c>
      <c r="U193" s="145">
        <f t="shared" si="29"/>
        <v>10.652770159078443</v>
      </c>
      <c r="V193" s="145" t="str">
        <f t="shared" si="30"/>
        <v/>
      </c>
      <c r="W193" s="146">
        <f t="shared" si="31"/>
        <v>-67.709300464222835</v>
      </c>
    </row>
    <row r="194" spans="1:23" ht="15" customHeight="1">
      <c r="A194" s="42">
        <v>156</v>
      </c>
      <c r="B194" s="78" t="s">
        <v>280</v>
      </c>
      <c r="C194" s="45">
        <v>7482704</v>
      </c>
      <c r="D194" s="94">
        <v>10039836</v>
      </c>
      <c r="E194" s="45">
        <v>22979592.000000004</v>
      </c>
      <c r="F194" s="94">
        <v>26938805</v>
      </c>
      <c r="G194" s="94">
        <v>31191179</v>
      </c>
      <c r="H194" s="145">
        <f t="shared" si="24"/>
        <v>316.8436837806226</v>
      </c>
      <c r="I194" s="145">
        <f t="shared" si="25"/>
        <v>210.67418830347424</v>
      </c>
      <c r="J194" s="145">
        <f t="shared" si="26"/>
        <v>35.734259337589606</v>
      </c>
      <c r="K194" s="146">
        <f t="shared" si="27"/>
        <v>15.785310447141228</v>
      </c>
      <c r="L194" s="46"/>
      <c r="M194" s="42">
        <v>156</v>
      </c>
      <c r="N194" s="78" t="s">
        <v>280</v>
      </c>
      <c r="O194" s="45">
        <v>864953</v>
      </c>
      <c r="P194" s="94">
        <v>730269</v>
      </c>
      <c r="Q194" s="45">
        <v>598995.00000000012</v>
      </c>
      <c r="R194" s="94">
        <v>916222.99999999977</v>
      </c>
      <c r="S194" s="94">
        <v>675847</v>
      </c>
      <c r="T194" s="145">
        <f t="shared" si="28"/>
        <v>-21.863153258038295</v>
      </c>
      <c r="U194" s="145">
        <f t="shared" si="29"/>
        <v>-7.45232236340307</v>
      </c>
      <c r="V194" s="145">
        <f t="shared" si="30"/>
        <v>12.830157179943043</v>
      </c>
      <c r="W194" s="146">
        <f t="shared" si="31"/>
        <v>-26.235534362267686</v>
      </c>
    </row>
    <row r="195" spans="1:23">
      <c r="A195" s="42">
        <v>157</v>
      </c>
      <c r="B195" s="78" t="s">
        <v>281</v>
      </c>
      <c r="C195" s="45">
        <v>7881899</v>
      </c>
      <c r="D195" s="94">
        <v>7272381</v>
      </c>
      <c r="E195" s="45">
        <v>8982915.9999999944</v>
      </c>
      <c r="F195" s="94">
        <v>12663911.999999998</v>
      </c>
      <c r="G195" s="94">
        <v>16943740</v>
      </c>
      <c r="H195" s="145">
        <f t="shared" si="24"/>
        <v>114.97027556430245</v>
      </c>
      <c r="I195" s="145">
        <f t="shared" si="25"/>
        <v>132.9875181182064</v>
      </c>
      <c r="J195" s="145">
        <f t="shared" si="26"/>
        <v>88.621823915530427</v>
      </c>
      <c r="K195" s="146">
        <f t="shared" si="27"/>
        <v>33.79546541384687</v>
      </c>
      <c r="L195" s="46"/>
      <c r="M195" s="42">
        <v>157</v>
      </c>
      <c r="N195" s="78" t="s">
        <v>281</v>
      </c>
      <c r="O195" s="45">
        <v>23039650</v>
      </c>
      <c r="P195" s="94">
        <v>24169352</v>
      </c>
      <c r="Q195" s="45">
        <v>25632489.000000007</v>
      </c>
      <c r="R195" s="94">
        <v>20989732.000000015</v>
      </c>
      <c r="S195" s="94">
        <v>29294924</v>
      </c>
      <c r="T195" s="145">
        <f t="shared" si="28"/>
        <v>27.150039171601989</v>
      </c>
      <c r="U195" s="145">
        <f t="shared" si="29"/>
        <v>21.206906995272362</v>
      </c>
      <c r="V195" s="145">
        <f t="shared" si="30"/>
        <v>14.288253473940784</v>
      </c>
      <c r="W195" s="146">
        <f t="shared" si="31"/>
        <v>39.567880142538172</v>
      </c>
    </row>
    <row r="196" spans="1:23">
      <c r="A196" s="42">
        <v>158</v>
      </c>
      <c r="B196" s="78" t="s">
        <v>282</v>
      </c>
      <c r="C196" s="45">
        <v>132279</v>
      </c>
      <c r="D196" s="94">
        <v>46474</v>
      </c>
      <c r="E196" s="45">
        <v>83779</v>
      </c>
      <c r="F196" s="94"/>
      <c r="G196" s="94">
        <v>0</v>
      </c>
      <c r="H196" s="145">
        <f t="shared" si="24"/>
        <v>-100</v>
      </c>
      <c r="I196" s="145">
        <f t="shared" si="25"/>
        <v>-100</v>
      </c>
      <c r="J196" s="145">
        <f t="shared" si="26"/>
        <v>-100</v>
      </c>
      <c r="K196" s="146" t="str">
        <f t="shared" si="27"/>
        <v/>
      </c>
      <c r="L196" s="46"/>
      <c r="M196" s="42">
        <v>158</v>
      </c>
      <c r="N196" s="78" t="s">
        <v>282</v>
      </c>
      <c r="O196" s="45">
        <v>19696</v>
      </c>
      <c r="P196" s="94">
        <v>135030</v>
      </c>
      <c r="Q196" s="45">
        <v>1054910</v>
      </c>
      <c r="R196" s="94">
        <v>79622</v>
      </c>
      <c r="S196" s="94">
        <v>165255</v>
      </c>
      <c r="T196" s="145">
        <f t="shared" si="28"/>
        <v>739.02822908204712</v>
      </c>
      <c r="U196" s="145">
        <f t="shared" si="29"/>
        <v>22.383914685625413</v>
      </c>
      <c r="V196" s="145">
        <f t="shared" si="30"/>
        <v>-84.334682579556556</v>
      </c>
      <c r="W196" s="146">
        <f t="shared" si="31"/>
        <v>107.54942101429253</v>
      </c>
    </row>
    <row r="197" spans="1:23">
      <c r="A197" s="42">
        <v>159</v>
      </c>
      <c r="B197" s="78" t="s">
        <v>283</v>
      </c>
      <c r="C197" s="45">
        <v>9589456</v>
      </c>
      <c r="D197" s="94">
        <v>12472371</v>
      </c>
      <c r="E197" s="45">
        <v>18271600</v>
      </c>
      <c r="F197" s="94">
        <v>19462723.999999996</v>
      </c>
      <c r="G197" s="94">
        <v>21210335</v>
      </c>
      <c r="H197" s="145">
        <f t="shared" si="24"/>
        <v>121.1839232590462</v>
      </c>
      <c r="I197" s="145">
        <f t="shared" si="25"/>
        <v>70.058563844837522</v>
      </c>
      <c r="J197" s="145">
        <f t="shared" si="26"/>
        <v>16.08362157665448</v>
      </c>
      <c r="K197" s="146">
        <f t="shared" si="27"/>
        <v>8.9792723772890355</v>
      </c>
      <c r="L197" s="46"/>
      <c r="M197" s="42">
        <v>159</v>
      </c>
      <c r="N197" s="78" t="s">
        <v>283</v>
      </c>
      <c r="O197" s="45">
        <v>10386073</v>
      </c>
      <c r="P197" s="94">
        <v>7584636</v>
      </c>
      <c r="Q197" s="45">
        <v>10381186.999999998</v>
      </c>
      <c r="R197" s="94">
        <v>9053558</v>
      </c>
      <c r="S197" s="94">
        <v>13386298</v>
      </c>
      <c r="T197" s="145">
        <f t="shared" si="28"/>
        <v>28.88700089051946</v>
      </c>
      <c r="U197" s="145">
        <f t="shared" si="29"/>
        <v>76.492293104112065</v>
      </c>
      <c r="V197" s="145">
        <f t="shared" si="30"/>
        <v>28.947662728741932</v>
      </c>
      <c r="W197" s="146">
        <f t="shared" si="31"/>
        <v>47.856765262894442</v>
      </c>
    </row>
    <row r="198" spans="1:23">
      <c r="A198" s="42">
        <v>160</v>
      </c>
      <c r="B198" s="78" t="s">
        <v>284</v>
      </c>
      <c r="C198" s="45">
        <v>10226213</v>
      </c>
      <c r="D198" s="94">
        <v>11218416</v>
      </c>
      <c r="E198" s="45">
        <v>12078671.000000002</v>
      </c>
      <c r="F198" s="94">
        <v>12582898.000000002</v>
      </c>
      <c r="G198" s="94">
        <v>6977554</v>
      </c>
      <c r="H198" s="145">
        <f t="shared" si="24"/>
        <v>-31.767957502938771</v>
      </c>
      <c r="I198" s="145">
        <f t="shared" si="25"/>
        <v>-37.802680877585573</v>
      </c>
      <c r="J198" s="145">
        <f t="shared" si="26"/>
        <v>-42.232436002272109</v>
      </c>
      <c r="K198" s="146">
        <f t="shared" si="27"/>
        <v>-44.547321292757843</v>
      </c>
      <c r="L198" s="46"/>
      <c r="M198" s="42">
        <v>160</v>
      </c>
      <c r="N198" s="78" t="s">
        <v>284</v>
      </c>
      <c r="O198" s="45">
        <v>409664</v>
      </c>
      <c r="P198" s="94">
        <v>1030696</v>
      </c>
      <c r="Q198" s="45">
        <v>968541.99999999977</v>
      </c>
      <c r="R198" s="94">
        <v>486931.00000000017</v>
      </c>
      <c r="S198" s="94">
        <v>1489586</v>
      </c>
      <c r="T198" s="145">
        <f t="shared" si="28"/>
        <v>263.61164271207622</v>
      </c>
      <c r="U198" s="145">
        <f t="shared" si="29"/>
        <v>44.522342184310418</v>
      </c>
      <c r="V198" s="145">
        <f t="shared" si="30"/>
        <v>53.79673777698855</v>
      </c>
      <c r="W198" s="146">
        <f t="shared" si="31"/>
        <v>205.91315812712674</v>
      </c>
    </row>
    <row r="199" spans="1:23">
      <c r="A199" s="42">
        <v>161</v>
      </c>
      <c r="B199" s="78" t="s">
        <v>285</v>
      </c>
      <c r="C199" s="45">
        <v>149403384</v>
      </c>
      <c r="D199" s="94">
        <v>153278106</v>
      </c>
      <c r="E199" s="45">
        <v>186570486.00000003</v>
      </c>
      <c r="F199" s="94">
        <v>99128535.00000006</v>
      </c>
      <c r="G199" s="94">
        <v>86227092</v>
      </c>
      <c r="H199" s="145">
        <f t="shared" si="24"/>
        <v>-42.285716901834036</v>
      </c>
      <c r="I199" s="145">
        <f t="shared" si="25"/>
        <v>-43.744678055977545</v>
      </c>
      <c r="J199" s="145">
        <f t="shared" si="26"/>
        <v>-53.78310157802774</v>
      </c>
      <c r="K199" s="146">
        <f t="shared" si="27"/>
        <v>-13.014862975630635</v>
      </c>
      <c r="L199" s="46"/>
      <c r="M199" s="42">
        <v>161</v>
      </c>
      <c r="N199" s="78" t="s">
        <v>285</v>
      </c>
      <c r="O199" s="45">
        <v>38173478</v>
      </c>
      <c r="P199" s="94">
        <v>46510697</v>
      </c>
      <c r="Q199" s="45">
        <v>36991349.000000015</v>
      </c>
      <c r="R199" s="94">
        <v>34671120</v>
      </c>
      <c r="S199" s="94">
        <v>28685532.000000011</v>
      </c>
      <c r="T199" s="145">
        <f t="shared" si="28"/>
        <v>-24.854811500277734</v>
      </c>
      <c r="U199" s="145">
        <f t="shared" si="29"/>
        <v>-38.324871803146678</v>
      </c>
      <c r="V199" s="145">
        <f t="shared" si="30"/>
        <v>-22.453403902625993</v>
      </c>
      <c r="W199" s="146">
        <f t="shared" si="31"/>
        <v>-17.263901483424789</v>
      </c>
    </row>
    <row r="200" spans="1:23">
      <c r="A200" s="42">
        <v>162</v>
      </c>
      <c r="B200" s="78" t="s">
        <v>286</v>
      </c>
      <c r="C200" s="45">
        <v>11652060</v>
      </c>
      <c r="D200" s="94">
        <v>10899121</v>
      </c>
      <c r="E200" s="45">
        <v>17642028.000000004</v>
      </c>
      <c r="F200" s="94">
        <v>34430967.999999993</v>
      </c>
      <c r="G200" s="94">
        <v>42060631.999999985</v>
      </c>
      <c r="H200" s="145">
        <f t="shared" si="24"/>
        <v>260.97163934960844</v>
      </c>
      <c r="I200" s="145">
        <f t="shared" si="25"/>
        <v>285.90847830756246</v>
      </c>
      <c r="J200" s="145">
        <f t="shared" si="26"/>
        <v>138.41154769735078</v>
      </c>
      <c r="K200" s="146">
        <f t="shared" si="27"/>
        <v>22.159307284070536</v>
      </c>
      <c r="L200" s="46"/>
      <c r="M200" s="42">
        <v>162</v>
      </c>
      <c r="N200" s="78" t="s">
        <v>286</v>
      </c>
      <c r="O200" s="45">
        <v>8343354</v>
      </c>
      <c r="P200" s="94">
        <v>18669687</v>
      </c>
      <c r="Q200" s="45">
        <v>21209522.999999993</v>
      </c>
      <c r="R200" s="94">
        <v>8691200.9999999888</v>
      </c>
      <c r="S200" s="94">
        <v>7912010</v>
      </c>
      <c r="T200" s="145">
        <f t="shared" si="28"/>
        <v>-5.1699112850779159</v>
      </c>
      <c r="U200" s="145">
        <f t="shared" si="29"/>
        <v>-57.621089201977519</v>
      </c>
      <c r="V200" s="145">
        <f t="shared" si="30"/>
        <v>-62.695955019827636</v>
      </c>
      <c r="W200" s="146">
        <f t="shared" si="31"/>
        <v>-8.9652856952680082</v>
      </c>
    </row>
    <row r="201" spans="1:23">
      <c r="A201" s="42">
        <v>163</v>
      </c>
      <c r="B201" s="78" t="s">
        <v>287</v>
      </c>
      <c r="C201" s="45" t="s">
        <v>334</v>
      </c>
      <c r="D201" s="94" t="s">
        <v>334</v>
      </c>
      <c r="E201" s="45"/>
      <c r="F201" s="94">
        <v>3952</v>
      </c>
      <c r="G201" s="94">
        <v>0</v>
      </c>
      <c r="H201" s="145" t="str">
        <f t="shared" si="24"/>
        <v/>
      </c>
      <c r="I201" s="145" t="str">
        <f t="shared" si="25"/>
        <v/>
      </c>
      <c r="J201" s="145" t="str">
        <f t="shared" si="26"/>
        <v/>
      </c>
      <c r="K201" s="146">
        <f t="shared" si="27"/>
        <v>-100</v>
      </c>
      <c r="L201" s="46"/>
      <c r="M201" s="42">
        <v>163</v>
      </c>
      <c r="N201" s="78" t="s">
        <v>287</v>
      </c>
      <c r="O201" s="45">
        <v>148325</v>
      </c>
      <c r="P201" s="94">
        <v>14531</v>
      </c>
      <c r="Q201" s="45">
        <v>17727</v>
      </c>
      <c r="R201" s="94">
        <v>50476</v>
      </c>
      <c r="S201" s="94">
        <v>3299434</v>
      </c>
      <c r="T201" s="145">
        <f t="shared" si="28"/>
        <v>2124.4624978931402</v>
      </c>
      <c r="U201" s="145">
        <f t="shared" si="29"/>
        <v>22606.173009428119</v>
      </c>
      <c r="V201" s="145">
        <f t="shared" si="30"/>
        <v>18512.478140689345</v>
      </c>
      <c r="W201" s="146">
        <f t="shared" si="31"/>
        <v>6436.639194864887</v>
      </c>
    </row>
    <row r="202" spans="1:23">
      <c r="A202" s="42">
        <v>164</v>
      </c>
      <c r="B202" s="78" t="s">
        <v>288</v>
      </c>
      <c r="C202" s="45">
        <v>101929</v>
      </c>
      <c r="D202" s="94">
        <v>110149</v>
      </c>
      <c r="E202" s="45">
        <v>229072.99999999997</v>
      </c>
      <c r="F202" s="94">
        <v>723372.99999999988</v>
      </c>
      <c r="G202" s="94">
        <v>361049</v>
      </c>
      <c r="H202" s="145">
        <f t="shared" si="24"/>
        <v>254.21617007917274</v>
      </c>
      <c r="I202" s="145">
        <f t="shared" si="25"/>
        <v>227.78236752035878</v>
      </c>
      <c r="J202" s="145">
        <f t="shared" si="26"/>
        <v>57.613075307871327</v>
      </c>
      <c r="K202" s="146">
        <f t="shared" si="27"/>
        <v>-50.088128807682892</v>
      </c>
      <c r="L202" s="46"/>
      <c r="M202" s="42">
        <v>164</v>
      </c>
      <c r="N202" s="78" t="s">
        <v>288</v>
      </c>
      <c r="O202" s="45">
        <v>17850878</v>
      </c>
      <c r="P202" s="94">
        <v>14716329</v>
      </c>
      <c r="Q202" s="45">
        <v>15776303.999999983</v>
      </c>
      <c r="R202" s="94">
        <v>26956679.000000007</v>
      </c>
      <c r="S202" s="94">
        <v>14447516.999999996</v>
      </c>
      <c r="T202" s="145">
        <f t="shared" si="28"/>
        <v>-19.065510391141572</v>
      </c>
      <c r="U202" s="145">
        <f t="shared" si="29"/>
        <v>-1.8266240174435069</v>
      </c>
      <c r="V202" s="145">
        <f t="shared" si="30"/>
        <v>-8.4226761857529482</v>
      </c>
      <c r="W202" s="146">
        <f t="shared" si="31"/>
        <v>-46.40468508750655</v>
      </c>
    </row>
    <row r="203" spans="1:23">
      <c r="A203" s="42">
        <v>165</v>
      </c>
      <c r="B203" s="78" t="s">
        <v>289</v>
      </c>
      <c r="C203" s="45">
        <v>1576056</v>
      </c>
      <c r="D203" s="94">
        <v>1253779</v>
      </c>
      <c r="E203" s="45">
        <v>1632037</v>
      </c>
      <c r="F203" s="94">
        <v>1533058</v>
      </c>
      <c r="G203" s="94">
        <v>1691411</v>
      </c>
      <c r="H203" s="145">
        <f t="shared" si="24"/>
        <v>7.3192196216378136</v>
      </c>
      <c r="I203" s="145">
        <f t="shared" si="25"/>
        <v>34.905035097892039</v>
      </c>
      <c r="J203" s="145">
        <f t="shared" si="26"/>
        <v>3.6380302652452059</v>
      </c>
      <c r="K203" s="146">
        <f t="shared" si="27"/>
        <v>10.329224334630524</v>
      </c>
      <c r="L203" s="46"/>
      <c r="M203" s="42">
        <v>165</v>
      </c>
      <c r="N203" s="78" t="s">
        <v>289</v>
      </c>
      <c r="O203" s="45">
        <v>3675248</v>
      </c>
      <c r="P203" s="94">
        <v>3916635</v>
      </c>
      <c r="Q203" s="45">
        <v>5665910.0000000047</v>
      </c>
      <c r="R203" s="94">
        <v>4711206</v>
      </c>
      <c r="S203" s="94">
        <v>3122680</v>
      </c>
      <c r="T203" s="145">
        <f t="shared" si="28"/>
        <v>-15.03484934894189</v>
      </c>
      <c r="U203" s="145">
        <f t="shared" si="29"/>
        <v>-20.271355385426517</v>
      </c>
      <c r="V203" s="145">
        <f t="shared" si="30"/>
        <v>-44.886523082788152</v>
      </c>
      <c r="W203" s="146">
        <f t="shared" si="31"/>
        <v>-33.718033132068513</v>
      </c>
    </row>
    <row r="204" spans="1:23">
      <c r="A204" s="42">
        <v>166</v>
      </c>
      <c r="B204" s="78" t="s">
        <v>290</v>
      </c>
      <c r="C204" s="45">
        <v>3121</v>
      </c>
      <c r="D204" s="94" t="s">
        <v>334</v>
      </c>
      <c r="E204" s="45">
        <v>3889</v>
      </c>
      <c r="F204" s="94">
        <v>4788</v>
      </c>
      <c r="G204" s="94">
        <v>0</v>
      </c>
      <c r="H204" s="145">
        <f t="shared" si="24"/>
        <v>-100</v>
      </c>
      <c r="I204" s="145" t="str">
        <f t="shared" si="25"/>
        <v/>
      </c>
      <c r="J204" s="145">
        <f t="shared" si="26"/>
        <v>-100</v>
      </c>
      <c r="K204" s="146">
        <f t="shared" si="27"/>
        <v>-100</v>
      </c>
      <c r="L204" s="46"/>
      <c r="M204" s="42">
        <v>166</v>
      </c>
      <c r="N204" s="78" t="s">
        <v>290</v>
      </c>
      <c r="O204" s="45">
        <v>268874</v>
      </c>
      <c r="P204" s="94">
        <v>470712</v>
      </c>
      <c r="Q204" s="45">
        <v>267597</v>
      </c>
      <c r="R204" s="94">
        <v>292363</v>
      </c>
      <c r="S204" s="94">
        <v>348039</v>
      </c>
      <c r="T204" s="145">
        <f t="shared" si="28"/>
        <v>29.443159249313794</v>
      </c>
      <c r="U204" s="145">
        <f t="shared" si="29"/>
        <v>-26.061158415336777</v>
      </c>
      <c r="V204" s="145">
        <f t="shared" si="30"/>
        <v>30.060875121918428</v>
      </c>
      <c r="W204" s="146">
        <f t="shared" si="31"/>
        <v>19.043449410493125</v>
      </c>
    </row>
    <row r="205" spans="1:23">
      <c r="A205" s="42">
        <v>167</v>
      </c>
      <c r="B205" s="41" t="s">
        <v>50</v>
      </c>
      <c r="C205" s="45">
        <v>383961199</v>
      </c>
      <c r="D205" s="94">
        <v>363456622</v>
      </c>
      <c r="E205" s="45">
        <v>395065609.99999923</v>
      </c>
      <c r="F205" s="94">
        <v>390840219.00000095</v>
      </c>
      <c r="G205" s="94">
        <v>432094843.99999994</v>
      </c>
      <c r="H205" s="145">
        <f t="shared" si="24"/>
        <v>12.536070083477341</v>
      </c>
      <c r="I205" s="145">
        <f t="shared" si="25"/>
        <v>18.884845630904465</v>
      </c>
      <c r="J205" s="145">
        <f t="shared" si="26"/>
        <v>9.3729327642567455</v>
      </c>
      <c r="K205" s="146">
        <f t="shared" si="27"/>
        <v>10.555368407466489</v>
      </c>
      <c r="L205" s="46"/>
      <c r="M205" s="42">
        <v>167</v>
      </c>
      <c r="N205" s="41" t="s">
        <v>50</v>
      </c>
      <c r="O205" s="45">
        <v>113498571</v>
      </c>
      <c r="P205" s="94">
        <v>101182750</v>
      </c>
      <c r="Q205" s="45">
        <v>98665115.000000119</v>
      </c>
      <c r="R205" s="94">
        <v>133820537.99999991</v>
      </c>
      <c r="S205" s="94">
        <v>78329965.00000003</v>
      </c>
      <c r="T205" s="145">
        <f t="shared" si="28"/>
        <v>-30.985946069752686</v>
      </c>
      <c r="U205" s="145">
        <f t="shared" si="29"/>
        <v>-22.585653186931538</v>
      </c>
      <c r="V205" s="145">
        <f t="shared" si="30"/>
        <v>-20.61027344872609</v>
      </c>
      <c r="W205" s="146">
        <f t="shared" si="31"/>
        <v>-41.466410036402564</v>
      </c>
    </row>
    <row r="206" spans="1:23">
      <c r="A206" s="42">
        <v>168</v>
      </c>
      <c r="B206" s="78" t="s">
        <v>291</v>
      </c>
      <c r="C206" s="45" t="s">
        <v>334</v>
      </c>
      <c r="D206" s="94">
        <v>27093</v>
      </c>
      <c r="E206" s="45"/>
      <c r="F206" s="94"/>
      <c r="G206" s="94">
        <v>0</v>
      </c>
      <c r="H206" s="145" t="str">
        <f t="shared" si="24"/>
        <v/>
      </c>
      <c r="I206" s="145">
        <f t="shared" si="25"/>
        <v>-100</v>
      </c>
      <c r="J206" s="145" t="str">
        <f t="shared" si="26"/>
        <v/>
      </c>
      <c r="K206" s="146" t="str">
        <f t="shared" si="27"/>
        <v/>
      </c>
      <c r="L206" s="46"/>
      <c r="M206" s="42">
        <v>168</v>
      </c>
      <c r="N206" s="78" t="s">
        <v>291</v>
      </c>
      <c r="O206" s="45">
        <v>5540</v>
      </c>
      <c r="P206" s="94" t="s">
        <v>334</v>
      </c>
      <c r="Q206" s="45"/>
      <c r="R206" s="94"/>
      <c r="S206" s="94">
        <v>0</v>
      </c>
      <c r="T206" s="145">
        <f t="shared" si="28"/>
        <v>-100</v>
      </c>
      <c r="U206" s="145" t="str">
        <f t="shared" si="29"/>
        <v/>
      </c>
      <c r="V206" s="145" t="str">
        <f t="shared" si="30"/>
        <v/>
      </c>
      <c r="W206" s="146" t="str">
        <f t="shared" si="31"/>
        <v/>
      </c>
    </row>
    <row r="207" spans="1:23">
      <c r="A207" s="42">
        <v>169</v>
      </c>
      <c r="B207" s="78" t="s">
        <v>292</v>
      </c>
      <c r="C207" s="45">
        <v>43839603</v>
      </c>
      <c r="D207" s="94">
        <v>41234938</v>
      </c>
      <c r="E207" s="45">
        <v>40851901.000000015</v>
      </c>
      <c r="F207" s="94">
        <v>127052800.00000001</v>
      </c>
      <c r="G207" s="94">
        <v>43971542</v>
      </c>
      <c r="H207" s="145">
        <f t="shared" si="24"/>
        <v>0.30095847355187288</v>
      </c>
      <c r="I207" s="145">
        <f t="shared" si="25"/>
        <v>6.6366148046590894</v>
      </c>
      <c r="J207" s="145">
        <f t="shared" si="26"/>
        <v>7.6364647020954664</v>
      </c>
      <c r="K207" s="146">
        <f t="shared" si="27"/>
        <v>-65.391127153435434</v>
      </c>
      <c r="L207" s="46"/>
      <c r="M207" s="42">
        <v>169</v>
      </c>
      <c r="N207" s="78" t="s">
        <v>292</v>
      </c>
      <c r="O207" s="45">
        <v>34220516</v>
      </c>
      <c r="P207" s="94">
        <v>42165120</v>
      </c>
      <c r="Q207" s="45">
        <v>52138206.000000052</v>
      </c>
      <c r="R207" s="94">
        <v>50459851.999999963</v>
      </c>
      <c r="S207" s="94">
        <v>63728373.000000007</v>
      </c>
      <c r="T207" s="145">
        <f t="shared" si="28"/>
        <v>86.228556576996112</v>
      </c>
      <c r="U207" s="145">
        <f t="shared" si="29"/>
        <v>51.140025215154139</v>
      </c>
      <c r="V207" s="145">
        <f t="shared" si="30"/>
        <v>22.229700423524264</v>
      </c>
      <c r="W207" s="146">
        <f t="shared" si="31"/>
        <v>26.295203957395771</v>
      </c>
    </row>
    <row r="208" spans="1:23">
      <c r="A208" s="42">
        <v>170</v>
      </c>
      <c r="B208" s="78" t="s">
        <v>71</v>
      </c>
      <c r="C208" s="45">
        <v>13337964</v>
      </c>
      <c r="D208" s="94">
        <v>12807601</v>
      </c>
      <c r="E208" s="45">
        <v>15229639.999999998</v>
      </c>
      <c r="F208" s="94">
        <v>13025310</v>
      </c>
      <c r="G208" s="94">
        <v>42485953.000000007</v>
      </c>
      <c r="H208" s="145">
        <f t="shared" si="24"/>
        <v>218.53402063463363</v>
      </c>
      <c r="I208" s="145">
        <f t="shared" si="25"/>
        <v>231.72452046249725</v>
      </c>
      <c r="J208" s="145">
        <f t="shared" si="26"/>
        <v>178.96885940836432</v>
      </c>
      <c r="K208" s="146">
        <f t="shared" si="27"/>
        <v>226.17997575489574</v>
      </c>
      <c r="L208" s="46"/>
      <c r="M208" s="42">
        <v>170</v>
      </c>
      <c r="N208" s="78" t="s">
        <v>71</v>
      </c>
      <c r="O208" s="45">
        <v>76625172</v>
      </c>
      <c r="P208" s="94">
        <v>66233891</v>
      </c>
      <c r="Q208" s="45">
        <v>55055451.000000075</v>
      </c>
      <c r="R208" s="94">
        <v>72243002.999999985</v>
      </c>
      <c r="S208" s="94">
        <v>77749577.000000015</v>
      </c>
      <c r="T208" s="145">
        <f t="shared" si="28"/>
        <v>1.4674094304153869</v>
      </c>
      <c r="U208" s="145">
        <f t="shared" si="29"/>
        <v>17.386395131157272</v>
      </c>
      <c r="V208" s="145">
        <f t="shared" si="30"/>
        <v>41.22048877594321</v>
      </c>
      <c r="W208" s="146">
        <f t="shared" si="31"/>
        <v>7.6222938849870729</v>
      </c>
    </row>
    <row r="209" spans="1:23">
      <c r="A209" s="42">
        <v>171</v>
      </c>
      <c r="B209" s="78" t="s">
        <v>293</v>
      </c>
      <c r="C209" s="45">
        <v>15075351</v>
      </c>
      <c r="D209" s="94">
        <v>15598059</v>
      </c>
      <c r="E209" s="45">
        <v>17780027.000000004</v>
      </c>
      <c r="F209" s="94">
        <v>23752185.999999989</v>
      </c>
      <c r="G209" s="94">
        <v>18161211</v>
      </c>
      <c r="H209" s="145">
        <f t="shared" si="24"/>
        <v>20.469573146257105</v>
      </c>
      <c r="I209" s="145">
        <f t="shared" si="25"/>
        <v>16.432506121434727</v>
      </c>
      <c r="J209" s="145">
        <f t="shared" si="26"/>
        <v>2.1438887578741941</v>
      </c>
      <c r="K209" s="146">
        <f t="shared" si="27"/>
        <v>-23.538780809479988</v>
      </c>
      <c r="L209" s="46"/>
      <c r="M209" s="42">
        <v>171</v>
      </c>
      <c r="N209" s="78" t="s">
        <v>293</v>
      </c>
      <c r="O209" s="45">
        <v>10462944</v>
      </c>
      <c r="P209" s="94">
        <v>9127123</v>
      </c>
      <c r="Q209" s="45">
        <v>28591457.999999981</v>
      </c>
      <c r="R209" s="94">
        <v>7878688.0000000028</v>
      </c>
      <c r="S209" s="94">
        <v>12397388</v>
      </c>
      <c r="T209" s="145">
        <f t="shared" si="28"/>
        <v>18.488524835839698</v>
      </c>
      <c r="U209" s="145">
        <f t="shared" si="29"/>
        <v>35.830184385594436</v>
      </c>
      <c r="V209" s="145">
        <f t="shared" si="30"/>
        <v>-56.639538983986029</v>
      </c>
      <c r="W209" s="146">
        <f t="shared" si="31"/>
        <v>57.353457834603887</v>
      </c>
    </row>
    <row r="210" spans="1:23">
      <c r="A210" s="42">
        <v>172</v>
      </c>
      <c r="B210" s="78" t="s">
        <v>65</v>
      </c>
      <c r="C210" s="45">
        <v>1921776</v>
      </c>
      <c r="D210" s="94">
        <v>1591274</v>
      </c>
      <c r="E210" s="45">
        <v>1673779</v>
      </c>
      <c r="F210" s="94">
        <v>952562.00000000023</v>
      </c>
      <c r="G210" s="94">
        <v>938292</v>
      </c>
      <c r="H210" s="145">
        <f t="shared" si="24"/>
        <v>-51.175787396658087</v>
      </c>
      <c r="I210" s="145">
        <f t="shared" si="25"/>
        <v>-41.035170561449505</v>
      </c>
      <c r="J210" s="145">
        <f t="shared" si="26"/>
        <v>-43.94170317586731</v>
      </c>
      <c r="K210" s="146">
        <f t="shared" si="27"/>
        <v>-1.4980652178021217</v>
      </c>
      <c r="L210" s="46"/>
      <c r="M210" s="42">
        <v>172</v>
      </c>
      <c r="N210" s="78" t="s">
        <v>65</v>
      </c>
      <c r="O210" s="45">
        <v>49905385</v>
      </c>
      <c r="P210" s="94">
        <v>49601688</v>
      </c>
      <c r="Q210" s="45">
        <v>52570737.999999978</v>
      </c>
      <c r="R210" s="94">
        <v>53241078.000000067</v>
      </c>
      <c r="S210" s="94">
        <v>61103903.999999985</v>
      </c>
      <c r="T210" s="145">
        <f t="shared" si="28"/>
        <v>22.439500266354003</v>
      </c>
      <c r="U210" s="145">
        <f t="shared" si="29"/>
        <v>23.189162433342972</v>
      </c>
      <c r="V210" s="145">
        <f t="shared" si="30"/>
        <v>16.231778979401071</v>
      </c>
      <c r="W210" s="146">
        <f t="shared" si="31"/>
        <v>14.768344848314129</v>
      </c>
    </row>
    <row r="211" spans="1:23">
      <c r="A211" s="42">
        <v>173</v>
      </c>
      <c r="B211" s="78" t="s">
        <v>294</v>
      </c>
      <c r="C211" s="45">
        <v>3602</v>
      </c>
      <c r="D211" s="94" t="s">
        <v>334</v>
      </c>
      <c r="E211" s="45">
        <v>4349</v>
      </c>
      <c r="F211" s="94">
        <v>8684</v>
      </c>
      <c r="G211" s="94">
        <v>5929</v>
      </c>
      <c r="H211" s="145">
        <f t="shared" si="24"/>
        <v>64.602998334258757</v>
      </c>
      <c r="I211" s="145" t="str">
        <f t="shared" si="25"/>
        <v/>
      </c>
      <c r="J211" s="145">
        <f t="shared" si="26"/>
        <v>36.33019084847092</v>
      </c>
      <c r="K211" s="146">
        <f t="shared" si="27"/>
        <v>-31.72501151543068</v>
      </c>
      <c r="L211" s="46"/>
      <c r="M211" s="42">
        <v>173</v>
      </c>
      <c r="N211" s="78" t="s">
        <v>294</v>
      </c>
      <c r="O211" s="45">
        <v>3329960</v>
      </c>
      <c r="P211" s="94">
        <v>2002095</v>
      </c>
      <c r="Q211" s="45">
        <v>2925987</v>
      </c>
      <c r="R211" s="94">
        <v>4535430.9999999981</v>
      </c>
      <c r="S211" s="94">
        <v>3737472</v>
      </c>
      <c r="T211" s="145">
        <f t="shared" si="28"/>
        <v>12.237744597532711</v>
      </c>
      <c r="U211" s="145">
        <f t="shared" si="29"/>
        <v>86.678054737662308</v>
      </c>
      <c r="V211" s="145">
        <f t="shared" si="30"/>
        <v>27.733718570861726</v>
      </c>
      <c r="W211" s="146">
        <f t="shared" si="31"/>
        <v>-17.593895706934987</v>
      </c>
    </row>
    <row r="212" spans="1:23">
      <c r="A212" s="42">
        <v>174</v>
      </c>
      <c r="B212" s="78" t="s">
        <v>78</v>
      </c>
      <c r="C212" s="45">
        <v>1873413</v>
      </c>
      <c r="D212" s="94">
        <v>3332005</v>
      </c>
      <c r="E212" s="45">
        <v>3932737.9999999995</v>
      </c>
      <c r="F212" s="94">
        <v>4752431.0000000009</v>
      </c>
      <c r="G212" s="94">
        <v>4078572.9999999995</v>
      </c>
      <c r="H212" s="145">
        <f t="shared" si="24"/>
        <v>117.70816152124488</v>
      </c>
      <c r="I212" s="145">
        <f t="shared" si="25"/>
        <v>22.405968778558247</v>
      </c>
      <c r="J212" s="145">
        <f t="shared" si="26"/>
        <v>3.7082307542480635</v>
      </c>
      <c r="K212" s="146">
        <f t="shared" si="27"/>
        <v>-14.179227431182085</v>
      </c>
      <c r="L212" s="46"/>
      <c r="M212" s="42">
        <v>174</v>
      </c>
      <c r="N212" s="78" t="s">
        <v>78</v>
      </c>
      <c r="O212" s="45">
        <v>41500440</v>
      </c>
      <c r="P212" s="94">
        <v>41237545</v>
      </c>
      <c r="Q212" s="45">
        <v>47215612.000000082</v>
      </c>
      <c r="R212" s="94">
        <v>51036239.00000006</v>
      </c>
      <c r="S212" s="94">
        <v>51694322</v>
      </c>
      <c r="T212" s="145">
        <f t="shared" si="28"/>
        <v>24.563310654055726</v>
      </c>
      <c r="U212" s="145">
        <f t="shared" si="29"/>
        <v>25.357418827915197</v>
      </c>
      <c r="V212" s="145">
        <f t="shared" si="30"/>
        <v>9.4856548719518941</v>
      </c>
      <c r="W212" s="146">
        <f t="shared" si="31"/>
        <v>1.2894425860807246</v>
      </c>
    </row>
    <row r="213" spans="1:23">
      <c r="A213" s="42">
        <v>175</v>
      </c>
      <c r="B213" s="41" t="s">
        <v>295</v>
      </c>
      <c r="C213" s="45">
        <v>1109</v>
      </c>
      <c r="D213" s="94" t="s">
        <v>334</v>
      </c>
      <c r="E213" s="45"/>
      <c r="F213" s="94"/>
      <c r="G213" s="94">
        <v>0</v>
      </c>
      <c r="H213" s="145">
        <f t="shared" si="24"/>
        <v>-100</v>
      </c>
      <c r="I213" s="145" t="str">
        <f t="shared" si="25"/>
        <v/>
      </c>
      <c r="J213" s="145" t="str">
        <f t="shared" si="26"/>
        <v/>
      </c>
      <c r="K213" s="146" t="str">
        <f t="shared" si="27"/>
        <v/>
      </c>
      <c r="L213" s="46"/>
      <c r="M213" s="42">
        <v>175</v>
      </c>
      <c r="N213" s="41" t="s">
        <v>295</v>
      </c>
      <c r="O213" s="45">
        <v>109071</v>
      </c>
      <c r="P213" s="94">
        <v>4051</v>
      </c>
      <c r="Q213" s="45">
        <v>9859</v>
      </c>
      <c r="R213" s="94">
        <v>100731</v>
      </c>
      <c r="S213" s="94">
        <v>72767</v>
      </c>
      <c r="T213" s="145">
        <f t="shared" si="28"/>
        <v>-33.284741131923241</v>
      </c>
      <c r="U213" s="145">
        <f t="shared" si="29"/>
        <v>1696.2725253023943</v>
      </c>
      <c r="V213" s="145">
        <f t="shared" si="30"/>
        <v>638.076884065321</v>
      </c>
      <c r="W213" s="146">
        <f t="shared" si="31"/>
        <v>-27.761066603131113</v>
      </c>
    </row>
    <row r="214" spans="1:23">
      <c r="A214" s="42">
        <v>176</v>
      </c>
      <c r="B214" s="78" t="s">
        <v>296</v>
      </c>
      <c r="C214" s="45" t="s">
        <v>334</v>
      </c>
      <c r="D214" s="94" t="s">
        <v>334</v>
      </c>
      <c r="E214" s="45"/>
      <c r="F214" s="94"/>
      <c r="G214" s="94"/>
      <c r="H214" s="145" t="str">
        <f t="shared" si="24"/>
        <v/>
      </c>
      <c r="I214" s="145" t="str">
        <f t="shared" si="25"/>
        <v/>
      </c>
      <c r="J214" s="145" t="str">
        <f t="shared" si="26"/>
        <v/>
      </c>
      <c r="K214" s="146" t="str">
        <f t="shared" si="27"/>
        <v/>
      </c>
      <c r="L214" s="46"/>
      <c r="M214" s="42">
        <v>176</v>
      </c>
      <c r="N214" s="78" t="s">
        <v>296</v>
      </c>
      <c r="O214" s="45" t="s">
        <v>334</v>
      </c>
      <c r="P214" s="94" t="s">
        <v>334</v>
      </c>
      <c r="Q214" s="45"/>
      <c r="R214" s="94"/>
      <c r="S214" s="94">
        <v>11675414</v>
      </c>
      <c r="T214" s="145" t="str">
        <f t="shared" si="28"/>
        <v/>
      </c>
      <c r="U214" s="145" t="str">
        <f t="shared" si="29"/>
        <v/>
      </c>
      <c r="V214" s="145" t="str">
        <f t="shared" si="30"/>
        <v/>
      </c>
      <c r="W214" s="146" t="str">
        <f t="shared" si="31"/>
        <v/>
      </c>
    </row>
    <row r="215" spans="1:23">
      <c r="A215" s="42">
        <v>177</v>
      </c>
      <c r="B215" s="78" t="s">
        <v>297</v>
      </c>
      <c r="C215" s="45">
        <v>660627</v>
      </c>
      <c r="D215" s="94">
        <v>898501</v>
      </c>
      <c r="E215" s="45">
        <v>778441.00000000012</v>
      </c>
      <c r="F215" s="94">
        <v>945368</v>
      </c>
      <c r="G215" s="94">
        <v>455797</v>
      </c>
      <c r="H215" s="145">
        <f t="shared" si="24"/>
        <v>-31.005393361155384</v>
      </c>
      <c r="I215" s="145">
        <f t="shared" si="25"/>
        <v>-49.271397583308193</v>
      </c>
      <c r="J215" s="145">
        <f t="shared" si="26"/>
        <v>-41.447457161172139</v>
      </c>
      <c r="K215" s="146">
        <f t="shared" si="27"/>
        <v>-51.786288514102445</v>
      </c>
      <c r="L215" s="46"/>
      <c r="M215" s="42">
        <v>177</v>
      </c>
      <c r="N215" s="78" t="s">
        <v>297</v>
      </c>
      <c r="O215" s="45">
        <v>6660040</v>
      </c>
      <c r="P215" s="94">
        <v>5998483</v>
      </c>
      <c r="Q215" s="45">
        <v>10050807.999999998</v>
      </c>
      <c r="R215" s="94">
        <v>13922561.000000006</v>
      </c>
      <c r="S215" s="94">
        <v>0</v>
      </c>
      <c r="T215" s="145">
        <f t="shared" si="28"/>
        <v>-100</v>
      </c>
      <c r="U215" s="145">
        <f t="shared" si="29"/>
        <v>-100</v>
      </c>
      <c r="V215" s="145">
        <f t="shared" si="30"/>
        <v>-100</v>
      </c>
      <c r="W215" s="146">
        <f t="shared" si="31"/>
        <v>-100</v>
      </c>
    </row>
    <row r="216" spans="1:23">
      <c r="A216" s="42">
        <v>178</v>
      </c>
      <c r="B216" s="78" t="s">
        <v>330</v>
      </c>
      <c r="C216" s="45"/>
      <c r="D216" s="94"/>
      <c r="E216" s="45"/>
      <c r="F216" s="94"/>
      <c r="G216" s="94">
        <v>0</v>
      </c>
      <c r="H216" s="145" t="str">
        <f t="shared" si="24"/>
        <v/>
      </c>
      <c r="I216" s="145" t="str">
        <f t="shared" si="25"/>
        <v/>
      </c>
      <c r="J216" s="145" t="str">
        <f t="shared" si="26"/>
        <v/>
      </c>
      <c r="K216" s="146" t="str">
        <f t="shared" si="27"/>
        <v/>
      </c>
      <c r="L216" s="46"/>
      <c r="M216" s="42">
        <v>178</v>
      </c>
      <c r="N216" s="78" t="s">
        <v>330</v>
      </c>
      <c r="O216" s="45"/>
      <c r="P216" s="94"/>
      <c r="Q216" s="45"/>
      <c r="R216" s="94"/>
      <c r="S216" s="94">
        <v>0</v>
      </c>
      <c r="T216" s="145" t="str">
        <f t="shared" si="28"/>
        <v/>
      </c>
      <c r="U216" s="145" t="str">
        <f t="shared" si="29"/>
        <v/>
      </c>
      <c r="V216" s="145" t="str">
        <f t="shared" si="30"/>
        <v/>
      </c>
      <c r="W216" s="146" t="str">
        <f t="shared" si="31"/>
        <v/>
      </c>
    </row>
    <row r="217" spans="1:23">
      <c r="A217" s="42">
        <v>179</v>
      </c>
      <c r="B217" s="78" t="s">
        <v>298</v>
      </c>
      <c r="C217" s="45">
        <v>14426</v>
      </c>
      <c r="D217" s="94" t="s">
        <v>334</v>
      </c>
      <c r="E217" s="45"/>
      <c r="F217" s="94"/>
      <c r="G217" s="94">
        <v>0</v>
      </c>
      <c r="H217" s="145">
        <f t="shared" si="24"/>
        <v>-100</v>
      </c>
      <c r="I217" s="145" t="str">
        <f t="shared" si="25"/>
        <v/>
      </c>
      <c r="J217" s="145" t="str">
        <f t="shared" si="26"/>
        <v/>
      </c>
      <c r="K217" s="146" t="str">
        <f t="shared" si="27"/>
        <v/>
      </c>
      <c r="L217" s="46"/>
      <c r="M217" s="42">
        <v>179</v>
      </c>
      <c r="N217" s="78" t="s">
        <v>298</v>
      </c>
      <c r="O217" s="45">
        <v>209903</v>
      </c>
      <c r="P217" s="94">
        <v>356014</v>
      </c>
      <c r="Q217" s="45">
        <v>505280.00000000006</v>
      </c>
      <c r="R217" s="94">
        <v>190336.00000000003</v>
      </c>
      <c r="S217" s="94">
        <v>389680</v>
      </c>
      <c r="T217" s="145">
        <f t="shared" si="28"/>
        <v>85.647656298385442</v>
      </c>
      <c r="U217" s="145">
        <f t="shared" si="29"/>
        <v>9.4563696933266641</v>
      </c>
      <c r="V217" s="145">
        <f t="shared" si="30"/>
        <v>-22.878404053198238</v>
      </c>
      <c r="W217" s="146">
        <f t="shared" si="31"/>
        <v>104.73268325487558</v>
      </c>
    </row>
    <row r="218" spans="1:23">
      <c r="A218" s="42">
        <v>180</v>
      </c>
      <c r="B218" s="78" t="s">
        <v>299</v>
      </c>
      <c r="C218" s="45" t="s">
        <v>334</v>
      </c>
      <c r="D218" s="94" t="s">
        <v>334</v>
      </c>
      <c r="E218" s="45"/>
      <c r="F218" s="94"/>
      <c r="G218" s="94">
        <v>0</v>
      </c>
      <c r="H218" s="145" t="str">
        <f t="shared" si="24"/>
        <v/>
      </c>
      <c r="I218" s="145" t="str">
        <f t="shared" si="25"/>
        <v/>
      </c>
      <c r="J218" s="145" t="str">
        <f t="shared" si="26"/>
        <v/>
      </c>
      <c r="K218" s="146" t="str">
        <f t="shared" si="27"/>
        <v/>
      </c>
      <c r="L218" s="46"/>
      <c r="M218" s="42">
        <v>180</v>
      </c>
      <c r="N218" s="78" t="s">
        <v>299</v>
      </c>
      <c r="O218" s="45" t="s">
        <v>334</v>
      </c>
      <c r="P218" s="94" t="s">
        <v>334</v>
      </c>
      <c r="Q218" s="45"/>
      <c r="R218" s="94"/>
      <c r="S218" s="94">
        <v>0</v>
      </c>
      <c r="T218" s="145" t="str">
        <f t="shared" si="28"/>
        <v/>
      </c>
      <c r="U218" s="145" t="str">
        <f t="shared" si="29"/>
        <v/>
      </c>
      <c r="V218" s="145" t="str">
        <f t="shared" si="30"/>
        <v/>
      </c>
      <c r="W218" s="146" t="str">
        <f t="shared" si="31"/>
        <v/>
      </c>
    </row>
    <row r="219" spans="1:23">
      <c r="A219" s="42">
        <v>181</v>
      </c>
      <c r="B219" s="78" t="s">
        <v>300</v>
      </c>
      <c r="C219" s="45"/>
      <c r="D219" s="94" t="s">
        <v>334</v>
      </c>
      <c r="E219" s="45"/>
      <c r="F219" s="94"/>
      <c r="G219" s="94">
        <v>0</v>
      </c>
      <c r="H219" s="145" t="str">
        <f t="shared" si="24"/>
        <v/>
      </c>
      <c r="I219" s="145" t="str">
        <f t="shared" si="25"/>
        <v/>
      </c>
      <c r="J219" s="145" t="str">
        <f t="shared" si="26"/>
        <v/>
      </c>
      <c r="K219" s="146" t="str">
        <f t="shared" si="27"/>
        <v/>
      </c>
      <c r="L219" s="46"/>
      <c r="M219" s="42">
        <v>181</v>
      </c>
      <c r="N219" s="78" t="s">
        <v>300</v>
      </c>
      <c r="O219" s="45"/>
      <c r="P219" s="94" t="s">
        <v>334</v>
      </c>
      <c r="Q219" s="45"/>
      <c r="R219" s="94"/>
      <c r="S219" s="94">
        <v>0</v>
      </c>
      <c r="T219" s="145" t="str">
        <f t="shared" si="28"/>
        <v/>
      </c>
      <c r="U219" s="145" t="str">
        <f t="shared" si="29"/>
        <v/>
      </c>
      <c r="V219" s="145" t="str">
        <f t="shared" si="30"/>
        <v/>
      </c>
      <c r="W219" s="146" t="str">
        <f t="shared" si="31"/>
        <v/>
      </c>
    </row>
    <row r="220" spans="1:23">
      <c r="A220" s="42">
        <v>182</v>
      </c>
      <c r="B220" s="78" t="s">
        <v>326</v>
      </c>
      <c r="C220" s="45" t="s">
        <v>334</v>
      </c>
      <c r="D220" s="94"/>
      <c r="E220" s="45">
        <v>1124</v>
      </c>
      <c r="F220" s="94"/>
      <c r="G220" s="94">
        <v>0</v>
      </c>
      <c r="H220" s="145" t="str">
        <f t="shared" si="24"/>
        <v/>
      </c>
      <c r="I220" s="145" t="str">
        <f t="shared" si="25"/>
        <v/>
      </c>
      <c r="J220" s="145">
        <f t="shared" si="26"/>
        <v>-100</v>
      </c>
      <c r="K220" s="146" t="str">
        <f t="shared" si="27"/>
        <v/>
      </c>
      <c r="L220" s="46"/>
      <c r="M220" s="42">
        <v>182</v>
      </c>
      <c r="N220" s="78" t="s">
        <v>326</v>
      </c>
      <c r="O220" s="45" t="s">
        <v>334</v>
      </c>
      <c r="P220" s="94"/>
      <c r="Q220" s="45"/>
      <c r="R220" s="94"/>
      <c r="S220" s="94"/>
      <c r="T220" s="145" t="str">
        <f t="shared" si="28"/>
        <v/>
      </c>
      <c r="U220" s="145" t="str">
        <f t="shared" si="29"/>
        <v/>
      </c>
      <c r="V220" s="145" t="str">
        <f t="shared" si="30"/>
        <v/>
      </c>
      <c r="W220" s="146" t="str">
        <f t="shared" si="31"/>
        <v/>
      </c>
    </row>
    <row r="221" spans="1:23">
      <c r="A221" s="42">
        <v>183</v>
      </c>
      <c r="B221" s="78" t="s">
        <v>301</v>
      </c>
      <c r="C221" s="45" t="s">
        <v>334</v>
      </c>
      <c r="D221" s="94" t="s">
        <v>334</v>
      </c>
      <c r="E221" s="45"/>
      <c r="F221" s="94"/>
      <c r="G221" s="94">
        <v>0</v>
      </c>
      <c r="H221" s="145" t="str">
        <f t="shared" si="24"/>
        <v/>
      </c>
      <c r="I221" s="145" t="str">
        <f t="shared" si="25"/>
        <v/>
      </c>
      <c r="J221" s="145" t="str">
        <f t="shared" si="26"/>
        <v/>
      </c>
      <c r="K221" s="146" t="str">
        <f t="shared" si="27"/>
        <v/>
      </c>
      <c r="L221" s="46"/>
      <c r="M221" s="42">
        <v>183</v>
      </c>
      <c r="N221" s="78" t="s">
        <v>301</v>
      </c>
      <c r="O221" s="45">
        <v>92007</v>
      </c>
      <c r="P221" s="94">
        <v>138913</v>
      </c>
      <c r="Q221" s="45">
        <v>36220</v>
      </c>
      <c r="R221" s="94">
        <v>5486</v>
      </c>
      <c r="S221" s="94">
        <v>3024</v>
      </c>
      <c r="T221" s="145">
        <f t="shared" si="28"/>
        <v>-96.713293553751342</v>
      </c>
      <c r="U221" s="145">
        <f t="shared" si="29"/>
        <v>-97.82309791020279</v>
      </c>
      <c r="V221" s="145">
        <f t="shared" si="30"/>
        <v>-91.651021535063506</v>
      </c>
      <c r="W221" s="146">
        <f t="shared" si="31"/>
        <v>-44.877870944221655</v>
      </c>
    </row>
    <row r="222" spans="1:23">
      <c r="A222" s="42">
        <v>184</v>
      </c>
      <c r="B222" s="78" t="s">
        <v>302</v>
      </c>
      <c r="C222" s="45" t="s">
        <v>334</v>
      </c>
      <c r="D222" s="94" t="s">
        <v>334</v>
      </c>
      <c r="E222" s="45"/>
      <c r="F222" s="94"/>
      <c r="G222" s="94">
        <v>0</v>
      </c>
      <c r="H222" s="145" t="str">
        <f t="shared" si="24"/>
        <v/>
      </c>
      <c r="I222" s="145" t="str">
        <f t="shared" si="25"/>
        <v/>
      </c>
      <c r="J222" s="145" t="str">
        <f t="shared" si="26"/>
        <v/>
      </c>
      <c r="K222" s="146" t="str">
        <f t="shared" si="27"/>
        <v/>
      </c>
      <c r="L222" s="46"/>
      <c r="M222" s="42">
        <v>184</v>
      </c>
      <c r="N222" s="78" t="s">
        <v>302</v>
      </c>
      <c r="O222" s="45">
        <v>9415</v>
      </c>
      <c r="P222" s="94">
        <v>4257</v>
      </c>
      <c r="Q222" s="45">
        <v>14797</v>
      </c>
      <c r="R222" s="94">
        <v>21112</v>
      </c>
      <c r="S222" s="94">
        <v>50283</v>
      </c>
      <c r="T222" s="145">
        <f t="shared" si="28"/>
        <v>434.07328730748804</v>
      </c>
      <c r="U222" s="145">
        <f t="shared" si="29"/>
        <v>1081.1839323467232</v>
      </c>
      <c r="V222" s="145">
        <f t="shared" si="30"/>
        <v>239.81888220585256</v>
      </c>
      <c r="W222" s="146">
        <f t="shared" si="31"/>
        <v>138.17260325881017</v>
      </c>
    </row>
    <row r="223" spans="1:23">
      <c r="A223" s="42">
        <v>185</v>
      </c>
      <c r="B223" s="78" t="s">
        <v>332</v>
      </c>
      <c r="C223" s="45" t="s">
        <v>334</v>
      </c>
      <c r="D223" s="94"/>
      <c r="E223" s="45"/>
      <c r="F223" s="94"/>
      <c r="G223" s="94">
        <v>0</v>
      </c>
      <c r="H223" s="145" t="str">
        <f t="shared" si="24"/>
        <v/>
      </c>
      <c r="I223" s="145" t="str">
        <f t="shared" si="25"/>
        <v/>
      </c>
      <c r="J223" s="145" t="str">
        <f t="shared" si="26"/>
        <v/>
      </c>
      <c r="K223" s="146" t="str">
        <f t="shared" si="27"/>
        <v/>
      </c>
      <c r="L223" s="46"/>
      <c r="M223" s="42">
        <v>185</v>
      </c>
      <c r="N223" s="78" t="s">
        <v>332</v>
      </c>
      <c r="O223" s="45" t="s">
        <v>334</v>
      </c>
      <c r="P223" s="94"/>
      <c r="Q223" s="45"/>
      <c r="R223" s="94"/>
      <c r="S223" s="94">
        <v>0</v>
      </c>
      <c r="T223" s="145" t="str">
        <f t="shared" si="28"/>
        <v/>
      </c>
      <c r="U223" s="145" t="str">
        <f t="shared" si="29"/>
        <v/>
      </c>
      <c r="V223" s="145" t="str">
        <f t="shared" si="30"/>
        <v/>
      </c>
      <c r="W223" s="146" t="str">
        <f t="shared" si="31"/>
        <v/>
      </c>
    </row>
    <row r="224" spans="1:23">
      <c r="A224" s="42">
        <v>186</v>
      </c>
      <c r="B224" s="78" t="s">
        <v>303</v>
      </c>
      <c r="C224" s="45" t="s">
        <v>334</v>
      </c>
      <c r="D224" s="94" t="s">
        <v>334</v>
      </c>
      <c r="E224" s="45"/>
      <c r="F224" s="94"/>
      <c r="G224" s="94">
        <v>0</v>
      </c>
      <c r="H224" s="145" t="str">
        <f t="shared" si="24"/>
        <v/>
      </c>
      <c r="I224" s="145" t="str">
        <f t="shared" si="25"/>
        <v/>
      </c>
      <c r="J224" s="145" t="str">
        <f t="shared" si="26"/>
        <v/>
      </c>
      <c r="K224" s="146" t="str">
        <f t="shared" si="27"/>
        <v/>
      </c>
      <c r="L224" s="46"/>
      <c r="M224" s="42">
        <v>186</v>
      </c>
      <c r="N224" s="78" t="s">
        <v>303</v>
      </c>
      <c r="O224" s="45" t="s">
        <v>334</v>
      </c>
      <c r="P224" s="94" t="s">
        <v>334</v>
      </c>
      <c r="Q224" s="45"/>
      <c r="R224" s="94"/>
      <c r="S224" s="94">
        <v>0</v>
      </c>
      <c r="T224" s="145" t="str">
        <f t="shared" si="28"/>
        <v/>
      </c>
      <c r="U224" s="145" t="str">
        <f t="shared" si="29"/>
        <v/>
      </c>
      <c r="V224" s="145" t="str">
        <f t="shared" si="30"/>
        <v/>
      </c>
      <c r="W224" s="146" t="str">
        <f t="shared" si="31"/>
        <v/>
      </c>
    </row>
    <row r="225" spans="1:23">
      <c r="A225" s="42">
        <v>187</v>
      </c>
      <c r="B225" s="78" t="s">
        <v>304</v>
      </c>
      <c r="C225" s="45"/>
      <c r="D225" s="94" t="s">
        <v>334</v>
      </c>
      <c r="E225" s="45"/>
      <c r="F225" s="94"/>
      <c r="G225" s="94">
        <v>0</v>
      </c>
      <c r="H225" s="145" t="str">
        <f t="shared" si="24"/>
        <v/>
      </c>
      <c r="I225" s="145" t="str">
        <f t="shared" si="25"/>
        <v/>
      </c>
      <c r="J225" s="145" t="str">
        <f t="shared" si="26"/>
        <v/>
      </c>
      <c r="K225" s="146" t="str">
        <f t="shared" si="27"/>
        <v/>
      </c>
      <c r="L225" s="46"/>
      <c r="M225" s="42">
        <v>187</v>
      </c>
      <c r="N225" s="78" t="s">
        <v>304</v>
      </c>
      <c r="O225" s="45"/>
      <c r="P225" s="94">
        <v>1100</v>
      </c>
      <c r="Q225" s="45">
        <v>2819</v>
      </c>
      <c r="R225" s="94"/>
      <c r="S225" s="94">
        <v>0</v>
      </c>
      <c r="T225" s="145" t="str">
        <f t="shared" si="28"/>
        <v/>
      </c>
      <c r="U225" s="145">
        <f t="shared" si="29"/>
        <v>-100</v>
      </c>
      <c r="V225" s="145">
        <f t="shared" si="30"/>
        <v>-100</v>
      </c>
      <c r="W225" s="146" t="str">
        <f t="shared" si="31"/>
        <v/>
      </c>
    </row>
    <row r="226" spans="1:23">
      <c r="A226" s="42">
        <v>188</v>
      </c>
      <c r="B226" s="78" t="s">
        <v>305</v>
      </c>
      <c r="C226" s="45">
        <v>10000</v>
      </c>
      <c r="D226" s="94">
        <v>12638</v>
      </c>
      <c r="E226" s="45">
        <v>14574</v>
      </c>
      <c r="F226" s="94">
        <v>8000</v>
      </c>
      <c r="G226" s="94">
        <v>13627</v>
      </c>
      <c r="H226" s="145">
        <f t="shared" si="24"/>
        <v>36.27000000000001</v>
      </c>
      <c r="I226" s="145">
        <f t="shared" si="25"/>
        <v>7.8256053172970326</v>
      </c>
      <c r="J226" s="145">
        <f t="shared" si="26"/>
        <v>-6.4978729243858879</v>
      </c>
      <c r="K226" s="146">
        <f t="shared" si="27"/>
        <v>70.337500000000006</v>
      </c>
      <c r="L226" s="46"/>
      <c r="M226" s="42">
        <v>188</v>
      </c>
      <c r="N226" s="78" t="s">
        <v>305</v>
      </c>
      <c r="O226" s="45">
        <v>341706</v>
      </c>
      <c r="P226" s="94">
        <v>299878</v>
      </c>
      <c r="Q226" s="45">
        <v>282830</v>
      </c>
      <c r="R226" s="94">
        <v>271362</v>
      </c>
      <c r="S226" s="94">
        <v>315439</v>
      </c>
      <c r="T226" s="145">
        <f t="shared" si="28"/>
        <v>-7.6870174945713643</v>
      </c>
      <c r="U226" s="145">
        <f t="shared" si="29"/>
        <v>5.1891102381635363</v>
      </c>
      <c r="V226" s="145">
        <f t="shared" si="30"/>
        <v>11.529540713502811</v>
      </c>
      <c r="W226" s="146">
        <f t="shared" si="31"/>
        <v>16.242878516520378</v>
      </c>
    </row>
    <row r="227" spans="1:23">
      <c r="A227" s="42">
        <v>189</v>
      </c>
      <c r="B227" s="78" t="s">
        <v>306</v>
      </c>
      <c r="C227" s="45"/>
      <c r="D227" s="94" t="s">
        <v>334</v>
      </c>
      <c r="E227" s="45"/>
      <c r="F227" s="94"/>
      <c r="G227" s="94">
        <v>0</v>
      </c>
      <c r="H227" s="145" t="str">
        <f t="shared" si="24"/>
        <v/>
      </c>
      <c r="I227" s="145" t="str">
        <f t="shared" si="25"/>
        <v/>
      </c>
      <c r="J227" s="145" t="str">
        <f t="shared" si="26"/>
        <v/>
      </c>
      <c r="K227" s="146" t="str">
        <f t="shared" si="27"/>
        <v/>
      </c>
      <c r="L227" s="46"/>
      <c r="M227" s="42">
        <v>189</v>
      </c>
      <c r="N227" s="78" t="s">
        <v>306</v>
      </c>
      <c r="O227" s="45"/>
      <c r="P227" s="94" t="s">
        <v>334</v>
      </c>
      <c r="Q227" s="45"/>
      <c r="R227" s="94"/>
      <c r="S227" s="94">
        <v>0</v>
      </c>
      <c r="T227" s="145" t="str">
        <f t="shared" si="28"/>
        <v/>
      </c>
      <c r="U227" s="145" t="str">
        <f t="shared" si="29"/>
        <v/>
      </c>
      <c r="V227" s="145" t="str">
        <f t="shared" si="30"/>
        <v/>
      </c>
      <c r="W227" s="146" t="str">
        <f t="shared" si="31"/>
        <v/>
      </c>
    </row>
    <row r="228" spans="1:23">
      <c r="A228" s="42">
        <v>190</v>
      </c>
      <c r="B228" s="78" t="s">
        <v>307</v>
      </c>
      <c r="C228" s="45" t="s">
        <v>334</v>
      </c>
      <c r="D228" s="94" t="s">
        <v>334</v>
      </c>
      <c r="E228" s="45"/>
      <c r="F228" s="94"/>
      <c r="G228" s="94">
        <v>0</v>
      </c>
      <c r="H228" s="145" t="str">
        <f t="shared" si="24"/>
        <v/>
      </c>
      <c r="I228" s="145" t="str">
        <f t="shared" si="25"/>
        <v/>
      </c>
      <c r="J228" s="145" t="str">
        <f t="shared" si="26"/>
        <v/>
      </c>
      <c r="K228" s="146" t="str">
        <f t="shared" si="27"/>
        <v/>
      </c>
      <c r="L228" s="46"/>
      <c r="M228" s="42">
        <v>190</v>
      </c>
      <c r="N228" s="78" t="s">
        <v>307</v>
      </c>
      <c r="O228" s="45" t="s">
        <v>334</v>
      </c>
      <c r="P228" s="94" t="s">
        <v>334</v>
      </c>
      <c r="Q228" s="45"/>
      <c r="R228" s="94"/>
      <c r="S228" s="94">
        <v>669426</v>
      </c>
      <c r="T228" s="145" t="str">
        <f t="shared" si="28"/>
        <v/>
      </c>
      <c r="U228" s="145" t="str">
        <f t="shared" si="29"/>
        <v/>
      </c>
      <c r="V228" s="145" t="str">
        <f t="shared" si="30"/>
        <v/>
      </c>
      <c r="W228" s="146" t="str">
        <f t="shared" si="31"/>
        <v/>
      </c>
    </row>
    <row r="229" spans="1:23">
      <c r="A229" s="42">
        <v>191</v>
      </c>
      <c r="B229" s="78" t="s">
        <v>308</v>
      </c>
      <c r="C229" s="45" t="s">
        <v>334</v>
      </c>
      <c r="D229" s="94" t="s">
        <v>334</v>
      </c>
      <c r="E229" s="45"/>
      <c r="F229" s="94"/>
      <c r="G229" s="94">
        <v>0</v>
      </c>
      <c r="H229" s="145" t="str">
        <f t="shared" si="24"/>
        <v/>
      </c>
      <c r="I229" s="145" t="str">
        <f t="shared" si="25"/>
        <v/>
      </c>
      <c r="J229" s="145" t="str">
        <f t="shared" si="26"/>
        <v/>
      </c>
      <c r="K229" s="146" t="str">
        <f t="shared" si="27"/>
        <v/>
      </c>
      <c r="L229" s="46"/>
      <c r="M229" s="42">
        <v>191</v>
      </c>
      <c r="N229" s="78" t="s">
        <v>308</v>
      </c>
      <c r="O229" s="45" t="s">
        <v>334</v>
      </c>
      <c r="P229" s="94" t="s">
        <v>334</v>
      </c>
      <c r="Q229" s="45"/>
      <c r="R229" s="94">
        <v>8172</v>
      </c>
      <c r="S229" s="94">
        <v>4062</v>
      </c>
      <c r="T229" s="145" t="str">
        <f t="shared" si="28"/>
        <v/>
      </c>
      <c r="U229" s="145" t="str">
        <f t="shared" si="29"/>
        <v/>
      </c>
      <c r="V229" s="145" t="str">
        <f t="shared" si="30"/>
        <v/>
      </c>
      <c r="W229" s="146">
        <f t="shared" si="31"/>
        <v>-50.293685756240826</v>
      </c>
    </row>
    <row r="230" spans="1:23">
      <c r="A230" s="42">
        <v>192</v>
      </c>
      <c r="B230" s="78" t="s">
        <v>309</v>
      </c>
      <c r="C230" s="45" t="s">
        <v>334</v>
      </c>
      <c r="D230" s="94" t="s">
        <v>334</v>
      </c>
      <c r="E230" s="45"/>
      <c r="F230" s="94"/>
      <c r="G230" s="94">
        <v>0</v>
      </c>
      <c r="H230" s="145" t="str">
        <f t="shared" si="24"/>
        <v/>
      </c>
      <c r="I230" s="145" t="str">
        <f t="shared" si="25"/>
        <v/>
      </c>
      <c r="J230" s="145" t="str">
        <f t="shared" si="26"/>
        <v/>
      </c>
      <c r="K230" s="146" t="str">
        <f t="shared" si="27"/>
        <v/>
      </c>
      <c r="L230" s="46"/>
      <c r="M230" s="42">
        <v>192</v>
      </c>
      <c r="N230" s="78" t="s">
        <v>309</v>
      </c>
      <c r="O230" s="45" t="s">
        <v>334</v>
      </c>
      <c r="P230" s="94">
        <v>11000</v>
      </c>
      <c r="Q230" s="45"/>
      <c r="R230" s="94"/>
      <c r="S230" s="94">
        <v>0</v>
      </c>
      <c r="T230" s="145" t="str">
        <f t="shared" si="28"/>
        <v/>
      </c>
      <c r="U230" s="145">
        <f t="shared" si="29"/>
        <v>-100</v>
      </c>
      <c r="V230" s="145" t="str">
        <f t="shared" si="30"/>
        <v/>
      </c>
      <c r="W230" s="146" t="str">
        <f t="shared" si="31"/>
        <v/>
      </c>
    </row>
    <row r="231" spans="1:23">
      <c r="A231" s="42">
        <v>193</v>
      </c>
      <c r="B231" s="78" t="s">
        <v>310</v>
      </c>
      <c r="C231" s="45" t="s">
        <v>334</v>
      </c>
      <c r="D231" s="94" t="s">
        <v>334</v>
      </c>
      <c r="E231" s="45"/>
      <c r="F231" s="94"/>
      <c r="G231" s="94">
        <v>0</v>
      </c>
      <c r="H231" s="145" t="str">
        <f t="shared" si="24"/>
        <v/>
      </c>
      <c r="I231" s="145" t="str">
        <f t="shared" si="25"/>
        <v/>
      </c>
      <c r="J231" s="145" t="str">
        <f t="shared" si="26"/>
        <v/>
      </c>
      <c r="K231" s="146" t="str">
        <f t="shared" si="27"/>
        <v/>
      </c>
      <c r="L231" s="46"/>
      <c r="M231" s="42">
        <v>193</v>
      </c>
      <c r="N231" s="78" t="s">
        <v>310</v>
      </c>
      <c r="O231" s="45">
        <v>9899</v>
      </c>
      <c r="P231" s="94">
        <v>14950</v>
      </c>
      <c r="Q231" s="45">
        <v>11018</v>
      </c>
      <c r="R231" s="94">
        <v>9790</v>
      </c>
      <c r="S231" s="94">
        <v>4040</v>
      </c>
      <c r="T231" s="145">
        <f t="shared" si="28"/>
        <v>-59.187796747146173</v>
      </c>
      <c r="U231" s="145">
        <f t="shared" si="29"/>
        <v>-72.976588628762542</v>
      </c>
      <c r="V231" s="145">
        <f t="shared" si="30"/>
        <v>-63.332728262842622</v>
      </c>
      <c r="W231" s="146">
        <f t="shared" si="31"/>
        <v>-58.733401430030646</v>
      </c>
    </row>
    <row r="232" spans="1:23">
      <c r="A232" s="42">
        <v>194</v>
      </c>
      <c r="B232" s="78" t="s">
        <v>311</v>
      </c>
      <c r="C232" s="45"/>
      <c r="D232" s="94" t="s">
        <v>334</v>
      </c>
      <c r="E232" s="45"/>
      <c r="F232" s="94"/>
      <c r="G232" s="94">
        <v>0</v>
      </c>
      <c r="H232" s="145" t="str">
        <f t="shared" si="24"/>
        <v/>
      </c>
      <c r="I232" s="145" t="str">
        <f t="shared" si="25"/>
        <v/>
      </c>
      <c r="J232" s="145" t="str">
        <f t="shared" si="26"/>
        <v/>
      </c>
      <c r="K232" s="146" t="str">
        <f t="shared" si="27"/>
        <v/>
      </c>
      <c r="L232" s="46"/>
      <c r="M232" s="42">
        <v>194</v>
      </c>
      <c r="N232" s="78" t="s">
        <v>311</v>
      </c>
      <c r="O232" s="45"/>
      <c r="P232" s="94" t="s">
        <v>334</v>
      </c>
      <c r="Q232" s="45"/>
      <c r="R232" s="94"/>
      <c r="S232" s="94">
        <v>0</v>
      </c>
      <c r="T232" s="145" t="str">
        <f t="shared" si="28"/>
        <v/>
      </c>
      <c r="U232" s="145" t="str">
        <f t="shared" si="29"/>
        <v/>
      </c>
      <c r="V232" s="145" t="str">
        <f t="shared" si="30"/>
        <v/>
      </c>
      <c r="W232" s="146" t="str">
        <f t="shared" si="31"/>
        <v/>
      </c>
    </row>
    <row r="233" spans="1:23">
      <c r="A233" s="42">
        <v>195</v>
      </c>
      <c r="B233" s="78" t="s">
        <v>312</v>
      </c>
      <c r="C233" s="45" t="s">
        <v>334</v>
      </c>
      <c r="D233" s="94" t="s">
        <v>334</v>
      </c>
      <c r="E233" s="45"/>
      <c r="F233" s="94"/>
      <c r="G233" s="94">
        <v>0</v>
      </c>
      <c r="H233" s="145" t="str">
        <f t="shared" si="24"/>
        <v/>
      </c>
      <c r="I233" s="145" t="str">
        <f t="shared" si="25"/>
        <v/>
      </c>
      <c r="J233" s="145" t="str">
        <f t="shared" si="26"/>
        <v/>
      </c>
      <c r="K233" s="146" t="str">
        <f t="shared" si="27"/>
        <v/>
      </c>
      <c r="L233" s="46"/>
      <c r="M233" s="42">
        <v>195</v>
      </c>
      <c r="N233" s="78" t="s">
        <v>312</v>
      </c>
      <c r="O233" s="45" t="s">
        <v>334</v>
      </c>
      <c r="P233" s="94" t="s">
        <v>334</v>
      </c>
      <c r="Q233" s="45"/>
      <c r="R233" s="94"/>
      <c r="S233" s="94">
        <v>0</v>
      </c>
      <c r="T233" s="145" t="str">
        <f t="shared" si="28"/>
        <v/>
      </c>
      <c r="U233" s="145" t="str">
        <f t="shared" si="29"/>
        <v/>
      </c>
      <c r="V233" s="145" t="str">
        <f t="shared" si="30"/>
        <v/>
      </c>
      <c r="W233" s="146" t="str">
        <f t="shared" si="31"/>
        <v/>
      </c>
    </row>
    <row r="234" spans="1:23">
      <c r="A234" s="42">
        <v>196</v>
      </c>
      <c r="B234" s="78" t="s">
        <v>333</v>
      </c>
      <c r="C234" s="45" t="s">
        <v>334</v>
      </c>
      <c r="D234" s="94"/>
      <c r="E234" s="45"/>
      <c r="F234" s="94"/>
      <c r="G234" s="94">
        <v>0</v>
      </c>
      <c r="H234" s="145" t="str">
        <f t="shared" si="24"/>
        <v/>
      </c>
      <c r="I234" s="145" t="str">
        <f t="shared" si="25"/>
        <v/>
      </c>
      <c r="J234" s="145" t="str">
        <f t="shared" si="26"/>
        <v/>
      </c>
      <c r="K234" s="146" t="str">
        <f t="shared" si="27"/>
        <v/>
      </c>
      <c r="L234" s="46"/>
      <c r="M234" s="42">
        <v>196</v>
      </c>
      <c r="N234" s="78" t="s">
        <v>333</v>
      </c>
      <c r="O234" s="45" t="s">
        <v>334</v>
      </c>
      <c r="P234" s="94"/>
      <c r="Q234" s="45"/>
      <c r="R234" s="94"/>
      <c r="S234" s="94"/>
      <c r="T234" s="145" t="str">
        <f t="shared" si="28"/>
        <v/>
      </c>
      <c r="U234" s="145" t="str">
        <f t="shared" si="29"/>
        <v/>
      </c>
      <c r="V234" s="145" t="str">
        <f t="shared" si="30"/>
        <v/>
      </c>
      <c r="W234" s="146" t="str">
        <f t="shared" si="31"/>
        <v/>
      </c>
    </row>
    <row r="235" spans="1:23">
      <c r="A235" s="42">
        <v>197</v>
      </c>
      <c r="B235" s="78" t="s">
        <v>327</v>
      </c>
      <c r="C235" s="45" t="s">
        <v>334</v>
      </c>
      <c r="D235" s="94"/>
      <c r="E235" s="45"/>
      <c r="F235" s="94"/>
      <c r="G235" s="94"/>
      <c r="H235" s="145" t="str">
        <f t="shared" ref="H235:H240" si="32">IFERROR(G235/C235*100-100,"")</f>
        <v/>
      </c>
      <c r="I235" s="145" t="str">
        <f t="shared" ref="I235:I240" si="33">IFERROR(G235/D235*100-100,"")</f>
        <v/>
      </c>
      <c r="J235" s="145" t="str">
        <f t="shared" ref="J235:J240" si="34">IFERROR(G235/E235*100-100,"")</f>
        <v/>
      </c>
      <c r="K235" s="146" t="str">
        <f t="shared" ref="K235:K240" si="35">IFERROR(G235/F235*100-100,"")</f>
        <v/>
      </c>
      <c r="L235" s="46"/>
      <c r="M235" s="42">
        <v>197</v>
      </c>
      <c r="N235" s="78" t="s">
        <v>327</v>
      </c>
      <c r="O235" s="45" t="s">
        <v>334</v>
      </c>
      <c r="P235" s="94"/>
      <c r="Q235" s="45"/>
      <c r="R235" s="94"/>
      <c r="S235" s="94"/>
      <c r="T235" s="145" t="str">
        <f t="shared" ref="T235:T240" si="36">IFERROR(S235/O235*100-100,"")</f>
        <v/>
      </c>
      <c r="U235" s="145" t="str">
        <f t="shared" ref="U235:U240" si="37">IFERROR(S235/P235*100-100,"")</f>
        <v/>
      </c>
      <c r="V235" s="145" t="str">
        <f t="shared" ref="V235:V240" si="38">IFERROR(S235/Q235*100-100,"")</f>
        <v/>
      </c>
      <c r="W235" s="146" t="str">
        <f t="shared" ref="W235:W240" si="39">IFERROR(S235/R235*100-100,"")</f>
        <v/>
      </c>
    </row>
    <row r="236" spans="1:23">
      <c r="A236" s="42">
        <v>198</v>
      </c>
      <c r="B236" s="78" t="s">
        <v>313</v>
      </c>
      <c r="C236" s="45"/>
      <c r="D236" s="94" t="s">
        <v>334</v>
      </c>
      <c r="E236" s="45"/>
      <c r="F236" s="94"/>
      <c r="G236" s="94"/>
      <c r="H236" s="145" t="str">
        <f t="shared" si="32"/>
        <v/>
      </c>
      <c r="I236" s="145" t="str">
        <f t="shared" si="33"/>
        <v/>
      </c>
      <c r="J236" s="145" t="str">
        <f t="shared" si="34"/>
        <v/>
      </c>
      <c r="K236" s="146" t="str">
        <f t="shared" si="35"/>
        <v/>
      </c>
      <c r="L236" s="46"/>
      <c r="M236" s="42">
        <v>198</v>
      </c>
      <c r="N236" s="78" t="s">
        <v>313</v>
      </c>
      <c r="O236" s="45"/>
      <c r="P236" s="94" t="s">
        <v>334</v>
      </c>
      <c r="Q236" s="45"/>
      <c r="R236" s="94"/>
      <c r="S236" s="94"/>
      <c r="T236" s="145" t="str">
        <f t="shared" si="36"/>
        <v/>
      </c>
      <c r="U236" s="145" t="str">
        <f t="shared" si="37"/>
        <v/>
      </c>
      <c r="V236" s="145" t="str">
        <f t="shared" si="38"/>
        <v/>
      </c>
      <c r="W236" s="146" t="str">
        <f t="shared" si="39"/>
        <v/>
      </c>
    </row>
    <row r="237" spans="1:23">
      <c r="A237" s="99">
        <v>200</v>
      </c>
      <c r="B237" s="43" t="s">
        <v>315</v>
      </c>
      <c r="C237" s="45" t="s">
        <v>334</v>
      </c>
      <c r="D237" s="94" t="s">
        <v>334</v>
      </c>
      <c r="E237" s="45"/>
      <c r="F237" s="94"/>
      <c r="G237" s="94"/>
      <c r="H237" s="145" t="str">
        <f t="shared" si="32"/>
        <v/>
      </c>
      <c r="I237" s="145" t="str">
        <f t="shared" si="33"/>
        <v/>
      </c>
      <c r="J237" s="145" t="str">
        <f t="shared" si="34"/>
        <v/>
      </c>
      <c r="K237" s="146" t="str">
        <f t="shared" si="35"/>
        <v/>
      </c>
      <c r="L237" s="46"/>
      <c r="M237" s="99">
        <v>200</v>
      </c>
      <c r="N237" s="70" t="s">
        <v>315</v>
      </c>
      <c r="O237" s="45">
        <v>33342639</v>
      </c>
      <c r="P237" s="94">
        <v>23455920</v>
      </c>
      <c r="Q237" s="45">
        <v>21659636.999999996</v>
      </c>
      <c r="R237" s="94">
        <v>16971622.999999996</v>
      </c>
      <c r="S237" s="94">
        <v>25149133.000000004</v>
      </c>
      <c r="T237" s="145">
        <f t="shared" si="36"/>
        <v>-24.573657771959788</v>
      </c>
      <c r="U237" s="145">
        <f t="shared" si="37"/>
        <v>7.2187021442774437</v>
      </c>
      <c r="V237" s="145">
        <f t="shared" si="38"/>
        <v>16.110593173837628</v>
      </c>
      <c r="W237" s="146">
        <f t="shared" si="39"/>
        <v>48.183429481081504</v>
      </c>
    </row>
    <row r="238" spans="1:23">
      <c r="A238" s="99">
        <v>202</v>
      </c>
      <c r="B238" s="98" t="s">
        <v>317</v>
      </c>
      <c r="C238" s="45" t="s">
        <v>334</v>
      </c>
      <c r="D238" s="94">
        <v>74010</v>
      </c>
      <c r="E238" s="45">
        <v>5983109</v>
      </c>
      <c r="F238" s="94">
        <v>318689</v>
      </c>
      <c r="G238" s="94">
        <v>16019932</v>
      </c>
      <c r="H238" s="145" t="str">
        <f t="shared" si="32"/>
        <v/>
      </c>
      <c r="I238" s="145">
        <f t="shared" si="33"/>
        <v>21545.631671395757</v>
      </c>
      <c r="J238" s="145">
        <f t="shared" si="34"/>
        <v>167.75263495951685</v>
      </c>
      <c r="K238" s="146">
        <f t="shared" si="35"/>
        <v>4926.8230155417978</v>
      </c>
      <c r="M238" s="99">
        <v>202</v>
      </c>
      <c r="N238" s="194" t="s">
        <v>317</v>
      </c>
      <c r="O238" s="45" t="s">
        <v>334</v>
      </c>
      <c r="P238" s="94">
        <v>302199</v>
      </c>
      <c r="Q238" s="45">
        <v>40119</v>
      </c>
      <c r="R238" s="94">
        <v>692038.99999999988</v>
      </c>
      <c r="S238" s="94">
        <v>1158314</v>
      </c>
      <c r="T238" s="145" t="str">
        <f t="shared" si="36"/>
        <v/>
      </c>
      <c r="U238" s="145">
        <f t="shared" si="37"/>
        <v>283.29511348482288</v>
      </c>
      <c r="V238" s="145">
        <f t="shared" si="38"/>
        <v>2787.1955931104962</v>
      </c>
      <c r="W238" s="146">
        <f t="shared" si="39"/>
        <v>67.376983089103391</v>
      </c>
    </row>
    <row r="239" spans="1:23">
      <c r="A239" s="99">
        <v>203</v>
      </c>
      <c r="B239" s="92" t="s">
        <v>318</v>
      </c>
      <c r="C239" s="45"/>
      <c r="D239" s="94" t="s">
        <v>334</v>
      </c>
      <c r="E239" s="45"/>
      <c r="F239" s="94"/>
      <c r="G239" s="94"/>
      <c r="H239" s="145" t="str">
        <f t="shared" si="32"/>
        <v/>
      </c>
      <c r="I239" s="145" t="str">
        <f t="shared" si="33"/>
        <v/>
      </c>
      <c r="J239" s="145" t="str">
        <f t="shared" si="34"/>
        <v/>
      </c>
      <c r="K239" s="146" t="str">
        <f t="shared" si="35"/>
        <v/>
      </c>
      <c r="M239" s="99">
        <v>203</v>
      </c>
      <c r="N239" s="177" t="s">
        <v>318</v>
      </c>
      <c r="O239" s="45"/>
      <c r="P239" s="94" t="s">
        <v>334</v>
      </c>
      <c r="Q239" s="45"/>
      <c r="R239" s="94"/>
      <c r="S239" s="94"/>
      <c r="T239" s="145" t="str">
        <f t="shared" si="36"/>
        <v/>
      </c>
      <c r="U239" s="145" t="str">
        <f t="shared" si="37"/>
        <v/>
      </c>
      <c r="V239" s="145" t="str">
        <f t="shared" si="38"/>
        <v/>
      </c>
      <c r="W239" s="146" t="str">
        <f t="shared" si="39"/>
        <v/>
      </c>
    </row>
    <row r="240" spans="1:23">
      <c r="A240" s="97"/>
      <c r="B240" s="174" t="s">
        <v>335</v>
      </c>
      <c r="C240" s="195">
        <f>SUM(C41:C239)</f>
        <v>2189799990</v>
      </c>
      <c r="D240" s="195">
        <f>SUM(D41:D239)</f>
        <v>2364330521</v>
      </c>
      <c r="E240" s="195">
        <f>SUM(E41:E239)</f>
        <v>2785865779.9999995</v>
      </c>
      <c r="F240" s="195">
        <f>SUM(F41:F239)</f>
        <v>2671996311.000001</v>
      </c>
      <c r="G240" s="195">
        <f>SUM(G41:G239)</f>
        <v>2082582383</v>
      </c>
      <c r="H240" s="192">
        <f t="shared" si="32"/>
        <v>-4.8962283080474407</v>
      </c>
      <c r="I240" s="192">
        <f t="shared" si="33"/>
        <v>-11.916613836242902</v>
      </c>
      <c r="J240" s="192">
        <f t="shared" si="34"/>
        <v>-25.244697790142624</v>
      </c>
      <c r="K240" s="193">
        <f t="shared" si="35"/>
        <v>-22.058934945887387</v>
      </c>
      <c r="M240" s="175"/>
      <c r="N240" s="174" t="s">
        <v>335</v>
      </c>
      <c r="O240" s="195">
        <f>SUM(O41:O239)</f>
        <v>1929060285</v>
      </c>
      <c r="P240" s="195">
        <f>SUM(P41:P239)</f>
        <v>1879434155</v>
      </c>
      <c r="Q240" s="195">
        <f>SUM(Q41:Q239)</f>
        <v>1802321204.9999995</v>
      </c>
      <c r="R240" s="195">
        <f>SUM(R41:R239)</f>
        <v>1908560319.9999983</v>
      </c>
      <c r="S240" s="195">
        <f>SUM(S41:S239)</f>
        <v>1764827412</v>
      </c>
      <c r="T240" s="192">
        <f t="shared" si="36"/>
        <v>-8.513620558001378</v>
      </c>
      <c r="U240" s="192">
        <f t="shared" si="37"/>
        <v>-6.0979387170922195</v>
      </c>
      <c r="V240" s="192">
        <f t="shared" si="38"/>
        <v>-2.0803058242883878</v>
      </c>
      <c r="W240" s="193">
        <f t="shared" si="39"/>
        <v>-7.5309596712142906</v>
      </c>
    </row>
    <row r="241" spans="1:19">
      <c r="A241" s="10" t="s">
        <v>45</v>
      </c>
    </row>
    <row r="243" spans="1:19">
      <c r="C243" s="197"/>
      <c r="D243" s="197"/>
      <c r="E243" s="197"/>
      <c r="F243" s="197"/>
      <c r="G243" s="197"/>
      <c r="H243" s="197"/>
      <c r="I243" s="197"/>
      <c r="J243" s="197"/>
      <c r="K243" s="197"/>
      <c r="L243" s="197"/>
      <c r="M243" s="197"/>
      <c r="N243" s="41" t="s">
        <v>577</v>
      </c>
      <c r="O243" s="197">
        <f>O240+O35</f>
        <v>4386136293</v>
      </c>
      <c r="P243" s="197">
        <f>P240+P35</f>
        <v>4595349889</v>
      </c>
      <c r="Q243" s="197">
        <f>Q240+Q35</f>
        <v>4717806726.9999981</v>
      </c>
      <c r="R243" s="197">
        <f>R240+R35</f>
        <v>5039401498.9999981</v>
      </c>
      <c r="S243" s="197"/>
    </row>
  </sheetData>
  <mergeCells count="14">
    <mergeCell ref="A2:B2"/>
    <mergeCell ref="A4:A5"/>
    <mergeCell ref="B4:B5"/>
    <mergeCell ref="M4:M5"/>
    <mergeCell ref="N4:N5"/>
    <mergeCell ref="C4:K4"/>
    <mergeCell ref="O4:W4"/>
    <mergeCell ref="O39:W39"/>
    <mergeCell ref="A39:A40"/>
    <mergeCell ref="B39:B40"/>
    <mergeCell ref="C39:K39"/>
    <mergeCell ref="M39:M40"/>
    <mergeCell ref="N39:N40"/>
    <mergeCell ref="A38:B38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  <ignoredErrors>
    <ignoredError sqref="O240 R24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W128"/>
  <sheetViews>
    <sheetView workbookViewId="0">
      <selection activeCell="B131" sqref="B131"/>
    </sheetView>
  </sheetViews>
  <sheetFormatPr defaultRowHeight="15"/>
  <cols>
    <col min="1" max="1" width="5.85546875" style="130" customWidth="1"/>
    <col min="2" max="2" width="44" style="41" customWidth="1"/>
    <col min="3" max="3" width="16.7109375" style="41" customWidth="1"/>
    <col min="4" max="7" width="16.7109375" style="51" customWidth="1"/>
    <col min="8" max="10" width="9.5703125" style="51" customWidth="1"/>
    <col min="11" max="11" width="9.5703125" style="52" customWidth="1"/>
    <col min="12" max="12" width="3.42578125" style="52" customWidth="1"/>
    <col min="13" max="13" width="5.7109375" style="41" customWidth="1"/>
    <col min="14" max="14" width="37.85546875" style="41" customWidth="1"/>
    <col min="15" max="15" width="16.7109375" style="41" customWidth="1"/>
    <col min="16" max="19" width="16.7109375" style="51" customWidth="1"/>
    <col min="20" max="22" width="9.5703125" style="51" customWidth="1"/>
    <col min="23" max="23" width="9.5703125" style="52" customWidth="1"/>
    <col min="24" max="16384" width="9.140625" style="41"/>
  </cols>
  <sheetData>
    <row r="1" spans="1:23" s="31" customFormat="1" ht="15" customHeight="1">
      <c r="A1" s="123" t="s">
        <v>589</v>
      </c>
      <c r="B1" s="26"/>
      <c r="C1" s="26"/>
      <c r="D1" s="27"/>
      <c r="E1" s="28"/>
      <c r="F1" s="28"/>
      <c r="G1" s="28"/>
      <c r="H1" s="28"/>
      <c r="I1" s="28"/>
      <c r="J1" s="28"/>
      <c r="K1" s="29"/>
      <c r="L1" s="29"/>
      <c r="M1" s="54"/>
      <c r="P1" s="32"/>
      <c r="Q1" s="32"/>
      <c r="R1" s="32"/>
      <c r="S1" s="32"/>
      <c r="T1" s="32"/>
      <c r="U1" s="32"/>
      <c r="V1" s="32"/>
      <c r="W1" s="62" t="s">
        <v>111</v>
      </c>
    </row>
    <row r="2" spans="1:23" s="31" customFormat="1" ht="15" customHeight="1">
      <c r="A2" s="124"/>
      <c r="B2" s="26"/>
      <c r="C2" s="26"/>
      <c r="D2" s="27"/>
      <c r="E2" s="28"/>
      <c r="F2" s="28"/>
      <c r="G2" s="28"/>
      <c r="H2" s="28"/>
      <c r="I2" s="28"/>
      <c r="J2" s="28"/>
      <c r="K2" s="29"/>
      <c r="L2" s="29"/>
      <c r="M2" s="54"/>
      <c r="P2" s="32"/>
      <c r="Q2" s="32"/>
      <c r="R2" s="32"/>
      <c r="S2" s="32"/>
      <c r="T2" s="32"/>
      <c r="U2" s="32"/>
      <c r="V2" s="32"/>
      <c r="W2" s="33"/>
    </row>
    <row r="3" spans="1:23" s="31" customFormat="1" ht="15" customHeight="1">
      <c r="A3" s="236" t="s">
        <v>87</v>
      </c>
      <c r="B3" s="236"/>
      <c r="C3" s="26"/>
      <c r="D3" s="27"/>
      <c r="E3" s="28"/>
      <c r="F3" s="28"/>
      <c r="G3" s="28"/>
      <c r="H3" s="28"/>
      <c r="I3" s="28"/>
      <c r="J3" s="28"/>
      <c r="K3" s="29"/>
      <c r="L3" s="29"/>
      <c r="M3" s="54"/>
      <c r="P3" s="32"/>
      <c r="Q3" s="32"/>
      <c r="R3" s="32"/>
      <c r="S3" s="32"/>
      <c r="T3" s="32"/>
      <c r="U3" s="32"/>
      <c r="V3" s="32"/>
      <c r="W3" s="33"/>
    </row>
    <row r="4" spans="1:23" s="31" customFormat="1" ht="15" customHeight="1">
      <c r="A4" s="237" t="s">
        <v>337</v>
      </c>
      <c r="B4" s="231" t="s">
        <v>85</v>
      </c>
      <c r="C4" s="220" t="s">
        <v>15</v>
      </c>
      <c r="D4" s="220"/>
      <c r="E4" s="220"/>
      <c r="F4" s="220"/>
      <c r="G4" s="220"/>
      <c r="H4" s="220"/>
      <c r="I4" s="220"/>
      <c r="J4" s="220"/>
      <c r="K4" s="235"/>
      <c r="L4" s="87"/>
      <c r="M4" s="239" t="s">
        <v>337</v>
      </c>
      <c r="N4" s="231" t="s">
        <v>85</v>
      </c>
      <c r="O4" s="228" t="s">
        <v>16</v>
      </c>
      <c r="P4" s="229"/>
      <c r="Q4" s="229"/>
      <c r="R4" s="229"/>
      <c r="S4" s="229"/>
      <c r="T4" s="229"/>
      <c r="U4" s="229"/>
      <c r="V4" s="229"/>
      <c r="W4" s="230"/>
    </row>
    <row r="5" spans="1:23" s="31" customFormat="1" ht="31.5" customHeight="1">
      <c r="A5" s="238"/>
      <c r="B5" s="232"/>
      <c r="C5" s="34">
        <v>2015</v>
      </c>
      <c r="D5" s="34">
        <v>2016</v>
      </c>
      <c r="E5" s="34">
        <v>2017</v>
      </c>
      <c r="F5" s="83">
        <v>2018</v>
      </c>
      <c r="G5" s="12">
        <v>2019</v>
      </c>
      <c r="H5" s="3" t="s">
        <v>592</v>
      </c>
      <c r="I5" s="3" t="s">
        <v>593</v>
      </c>
      <c r="J5" s="166" t="s">
        <v>594</v>
      </c>
      <c r="K5" s="3" t="s">
        <v>595</v>
      </c>
      <c r="L5" s="88"/>
      <c r="M5" s="232"/>
      <c r="N5" s="232"/>
      <c r="O5" s="34">
        <v>2015</v>
      </c>
      <c r="P5" s="34">
        <v>2016</v>
      </c>
      <c r="Q5" s="34">
        <v>2017</v>
      </c>
      <c r="R5" s="83">
        <v>2018</v>
      </c>
      <c r="S5" s="12">
        <v>2019</v>
      </c>
      <c r="T5" s="3" t="s">
        <v>592</v>
      </c>
      <c r="U5" s="3" t="s">
        <v>593</v>
      </c>
      <c r="V5" s="166" t="s">
        <v>594</v>
      </c>
      <c r="W5" s="3" t="s">
        <v>595</v>
      </c>
    </row>
    <row r="6" spans="1:23" ht="15" customHeight="1">
      <c r="A6" s="125" t="s">
        <v>340</v>
      </c>
      <c r="B6" s="102" t="s">
        <v>355</v>
      </c>
      <c r="C6" s="38">
        <v>111899010</v>
      </c>
      <c r="D6" s="38">
        <v>119863495</v>
      </c>
      <c r="E6" s="38">
        <v>130398295.00000009</v>
      </c>
      <c r="F6" s="38">
        <v>136757648.00000003</v>
      </c>
      <c r="G6" s="144">
        <v>130015831.00000003</v>
      </c>
      <c r="H6" s="145">
        <f>IFERROR(G6/C6*100-100,"")</f>
        <v>16.190331800075825</v>
      </c>
      <c r="I6" s="145">
        <f>IFERROR(G6/D6*100-100,"")</f>
        <v>8.4699148810903893</v>
      </c>
      <c r="J6" s="145">
        <f>IFERROR(G6/E6*100-100,"")</f>
        <v>-0.29330444849762216</v>
      </c>
      <c r="K6" s="203">
        <f>IFERROR(G6/F6*100-100,"")</f>
        <v>-4.9297550071934637</v>
      </c>
      <c r="L6" s="93"/>
      <c r="M6" s="69" t="s">
        <v>340</v>
      </c>
      <c r="N6" s="102" t="s">
        <v>355</v>
      </c>
      <c r="O6" s="45">
        <v>32242379</v>
      </c>
      <c r="P6" s="45">
        <v>29102027</v>
      </c>
      <c r="Q6" s="45">
        <v>30715215.000000004</v>
      </c>
      <c r="R6" s="108">
        <v>34175634</v>
      </c>
      <c r="S6" s="144">
        <v>35858717</v>
      </c>
      <c r="T6" s="145">
        <f>IFERROR(S6/O6*100-100,"")</f>
        <v>11.216101640638868</v>
      </c>
      <c r="U6" s="145">
        <f>IFERROR(S6/P6*100-100,"")</f>
        <v>23.21724875040492</v>
      </c>
      <c r="V6" s="145">
        <f>IFERROR(S6/Q6*100-100,"")</f>
        <v>16.745778924223686</v>
      </c>
      <c r="W6" s="203">
        <f>IFERROR(S6/R6*100-100,"")</f>
        <v>4.924804028507566</v>
      </c>
    </row>
    <row r="7" spans="1:23" ht="15" customHeight="1">
      <c r="A7" s="126" t="s">
        <v>341</v>
      </c>
      <c r="B7" s="13" t="s">
        <v>356</v>
      </c>
      <c r="C7" s="45">
        <v>9610564</v>
      </c>
      <c r="D7" s="45">
        <v>14801420</v>
      </c>
      <c r="E7" s="45">
        <v>16282313.999999998</v>
      </c>
      <c r="F7" s="45">
        <v>16813822.999999996</v>
      </c>
      <c r="G7" s="144">
        <v>10297348</v>
      </c>
      <c r="H7" s="145">
        <f>IFERROR(G7/C7*100-100,"")</f>
        <v>7.1461362725434157</v>
      </c>
      <c r="I7" s="145">
        <f>IFERROR(G7/D7*100-100,"")</f>
        <v>-30.429999283852496</v>
      </c>
      <c r="J7" s="145">
        <f>IFERROR(G7/E7*100-100,"")</f>
        <v>-36.757465800008518</v>
      </c>
      <c r="K7" s="146">
        <f>IFERROR(G7/F7*100-100,"")</f>
        <v>-38.756652785032877</v>
      </c>
      <c r="L7" s="86"/>
      <c r="M7" s="70" t="s">
        <v>341</v>
      </c>
      <c r="N7" s="13" t="s">
        <v>356</v>
      </c>
      <c r="O7" s="45">
        <v>5816257</v>
      </c>
      <c r="P7" s="45">
        <v>1778855</v>
      </c>
      <c r="Q7" s="45">
        <v>2292438.9999999986</v>
      </c>
      <c r="R7" s="108">
        <v>1270899.9999999995</v>
      </c>
      <c r="S7" s="144">
        <v>1431626</v>
      </c>
      <c r="T7" s="145">
        <f>IFERROR(S7/O7*100-100,"")</f>
        <v>-75.385785050419884</v>
      </c>
      <c r="U7" s="145">
        <f>IFERROR(S7/P7*100-100,"")</f>
        <v>-19.519803469085446</v>
      </c>
      <c r="V7" s="145">
        <f>IFERROR(S7/Q7*100-100,"")</f>
        <v>-37.550094026493142</v>
      </c>
      <c r="W7" s="146">
        <f>IFERROR(S7/R7*100-100,"")</f>
        <v>12.646628373593558</v>
      </c>
    </row>
    <row r="8" spans="1:23" ht="15" customHeight="1">
      <c r="A8" s="126" t="s">
        <v>342</v>
      </c>
      <c r="B8" s="13" t="s">
        <v>357</v>
      </c>
      <c r="C8" s="45">
        <v>4460769</v>
      </c>
      <c r="D8" s="45">
        <v>3843015</v>
      </c>
      <c r="E8" s="45">
        <v>2559511.0000000005</v>
      </c>
      <c r="F8" s="45">
        <v>2370509.9999999995</v>
      </c>
      <c r="G8" s="44">
        <v>2462047</v>
      </c>
      <c r="H8" s="145">
        <f t="shared" ref="H8:H71" si="0">IFERROR(G8/C8*100-100,"")</f>
        <v>-44.806668984652646</v>
      </c>
      <c r="I8" s="145">
        <f t="shared" ref="I8:I71" si="1">IFERROR(G8/D8*100-100,"")</f>
        <v>-35.934494140668193</v>
      </c>
      <c r="J8" s="145">
        <f t="shared" ref="J8:J71" si="2">IFERROR(G8/E8*100-100,"")</f>
        <v>-3.8079148712390918</v>
      </c>
      <c r="K8" s="146">
        <f t="shared" ref="K8:K71" si="3">IFERROR(G8/F8*100-100,"")</f>
        <v>3.8614897216210977</v>
      </c>
      <c r="L8" s="86"/>
      <c r="M8" s="70" t="s">
        <v>342</v>
      </c>
      <c r="N8" s="13" t="s">
        <v>357</v>
      </c>
      <c r="O8" s="45">
        <v>3367226</v>
      </c>
      <c r="P8" s="45">
        <v>3199372</v>
      </c>
      <c r="Q8" s="45">
        <v>2989862.0000000009</v>
      </c>
      <c r="R8" s="108">
        <v>2343491</v>
      </c>
      <c r="S8" s="108">
        <v>2925677.9999999995</v>
      </c>
      <c r="T8" s="145">
        <f t="shared" ref="T8:T71" si="4">IFERROR(S8/O8*100-100,"")</f>
        <v>-13.113108535037469</v>
      </c>
      <c r="U8" s="145">
        <f t="shared" ref="U8:U71" si="5">IFERROR(S8/P8*100-100,"")</f>
        <v>-8.5546163434574254</v>
      </c>
      <c r="V8" s="145">
        <f t="shared" ref="V8:V71" si="6">IFERROR(S8/Q8*100-100,"")</f>
        <v>-2.1467211530164718</v>
      </c>
      <c r="W8" s="146">
        <f t="shared" ref="W8:W71" si="7">IFERROR(S8/R8*100-100,"")</f>
        <v>24.842723953281649</v>
      </c>
    </row>
    <row r="9" spans="1:23" ht="15" customHeight="1">
      <c r="A9" s="126" t="s">
        <v>343</v>
      </c>
      <c r="B9" s="13" t="s">
        <v>358</v>
      </c>
      <c r="C9" s="45">
        <v>41780748</v>
      </c>
      <c r="D9" s="45">
        <v>35577932</v>
      </c>
      <c r="E9" s="45">
        <v>43090112.999999993</v>
      </c>
      <c r="F9" s="45">
        <v>40583952.999999993</v>
      </c>
      <c r="G9" s="44">
        <v>40049379</v>
      </c>
      <c r="H9" s="145">
        <f t="shared" si="0"/>
        <v>-4.143939692032319</v>
      </c>
      <c r="I9" s="145">
        <f t="shared" si="1"/>
        <v>12.568035151677719</v>
      </c>
      <c r="J9" s="145">
        <f t="shared" si="2"/>
        <v>-7.0566860662444668</v>
      </c>
      <c r="K9" s="146">
        <f t="shared" si="3"/>
        <v>-1.3172053496119389</v>
      </c>
      <c r="L9" s="86"/>
      <c r="M9" s="70" t="s">
        <v>343</v>
      </c>
      <c r="N9" s="13" t="s">
        <v>358</v>
      </c>
      <c r="O9" s="45">
        <v>220991</v>
      </c>
      <c r="P9" s="45">
        <v>1116291</v>
      </c>
      <c r="Q9" s="45">
        <v>1584643.9999999998</v>
      </c>
      <c r="R9" s="108">
        <v>1178270</v>
      </c>
      <c r="S9" s="108">
        <v>1290530</v>
      </c>
      <c r="T9" s="145">
        <f t="shared" si="4"/>
        <v>483.97400799127558</v>
      </c>
      <c r="U9" s="145">
        <f t="shared" si="5"/>
        <v>15.608743598219462</v>
      </c>
      <c r="V9" s="145">
        <f t="shared" si="6"/>
        <v>-18.560257067202471</v>
      </c>
      <c r="W9" s="146">
        <f t="shared" si="7"/>
        <v>9.5275276464647334</v>
      </c>
    </row>
    <row r="10" spans="1:23" ht="15" customHeight="1">
      <c r="A10" s="126" t="s">
        <v>344</v>
      </c>
      <c r="B10" s="13" t="s">
        <v>359</v>
      </c>
      <c r="C10" s="45">
        <v>22277</v>
      </c>
      <c r="D10" s="45">
        <v>31539</v>
      </c>
      <c r="E10" s="45">
        <v>32851</v>
      </c>
      <c r="F10" s="45">
        <v>38736</v>
      </c>
      <c r="G10" s="44">
        <v>18251</v>
      </c>
      <c r="H10" s="145">
        <f t="shared" si="0"/>
        <v>-18.072451407281051</v>
      </c>
      <c r="I10" s="145">
        <f t="shared" si="1"/>
        <v>-42.131963600621461</v>
      </c>
      <c r="J10" s="145">
        <f t="shared" si="2"/>
        <v>-44.443091534504276</v>
      </c>
      <c r="K10" s="146">
        <f t="shared" si="3"/>
        <v>-52.883622470053702</v>
      </c>
      <c r="L10" s="86"/>
      <c r="M10" s="70" t="s">
        <v>344</v>
      </c>
      <c r="N10" s="13" t="s">
        <v>359</v>
      </c>
      <c r="O10" s="45" t="s">
        <v>338</v>
      </c>
      <c r="P10" s="45" t="s">
        <v>338</v>
      </c>
      <c r="Q10" s="45">
        <v>20872</v>
      </c>
      <c r="R10" s="108">
        <v>3865</v>
      </c>
      <c r="S10" s="108">
        <v>0</v>
      </c>
      <c r="T10" s="145" t="str">
        <f t="shared" si="4"/>
        <v/>
      </c>
      <c r="U10" s="145" t="str">
        <f t="shared" si="5"/>
        <v/>
      </c>
      <c r="V10" s="145">
        <f t="shared" si="6"/>
        <v>-100</v>
      </c>
      <c r="W10" s="146">
        <f t="shared" si="7"/>
        <v>-100</v>
      </c>
    </row>
    <row r="11" spans="1:23" ht="15" customHeight="1">
      <c r="A11" s="126" t="s">
        <v>345</v>
      </c>
      <c r="B11" s="13" t="s">
        <v>360</v>
      </c>
      <c r="C11" s="45">
        <v>6868050</v>
      </c>
      <c r="D11" s="45">
        <v>7370064</v>
      </c>
      <c r="E11" s="45">
        <v>7058516.0000000019</v>
      </c>
      <c r="F11" s="45">
        <v>9083195.0000000056</v>
      </c>
      <c r="G11" s="44">
        <v>5947399</v>
      </c>
      <c r="H11" s="145">
        <f t="shared" si="0"/>
        <v>-13.40483834567307</v>
      </c>
      <c r="I11" s="145">
        <f t="shared" si="1"/>
        <v>-19.303292345900928</v>
      </c>
      <c r="J11" s="145">
        <f t="shared" si="2"/>
        <v>-15.741509971784467</v>
      </c>
      <c r="K11" s="146">
        <f t="shared" si="3"/>
        <v>-34.523050534531123</v>
      </c>
      <c r="L11" s="86"/>
      <c r="M11" s="70" t="s">
        <v>345</v>
      </c>
      <c r="N11" s="13" t="s">
        <v>360</v>
      </c>
      <c r="O11" s="45">
        <v>36988</v>
      </c>
      <c r="P11" s="45">
        <v>98361</v>
      </c>
      <c r="Q11" s="45">
        <v>92645</v>
      </c>
      <c r="R11" s="108">
        <v>247711</v>
      </c>
      <c r="S11" s="108">
        <v>2548022</v>
      </c>
      <c r="T11" s="145">
        <f t="shared" si="4"/>
        <v>6788.7801449118624</v>
      </c>
      <c r="U11" s="145">
        <f t="shared" si="5"/>
        <v>2490.47996665345</v>
      </c>
      <c r="V11" s="145">
        <f t="shared" si="6"/>
        <v>2650.307086189217</v>
      </c>
      <c r="W11" s="146">
        <f t="shared" si="7"/>
        <v>928.62690796936749</v>
      </c>
    </row>
    <row r="12" spans="1:23" ht="15" customHeight="1">
      <c r="A12" s="126" t="s">
        <v>346</v>
      </c>
      <c r="B12" s="13" t="s">
        <v>361</v>
      </c>
      <c r="C12" s="45">
        <v>161637</v>
      </c>
      <c r="D12" s="45">
        <v>228050</v>
      </c>
      <c r="E12" s="45">
        <v>180663.00000000003</v>
      </c>
      <c r="F12" s="45">
        <v>309219.00000000006</v>
      </c>
      <c r="G12" s="44">
        <v>281414</v>
      </c>
      <c r="H12" s="145">
        <f t="shared" si="0"/>
        <v>74.102464163526918</v>
      </c>
      <c r="I12" s="145">
        <f t="shared" si="1"/>
        <v>23.400131550098664</v>
      </c>
      <c r="J12" s="145">
        <f t="shared" si="2"/>
        <v>55.7673679724127</v>
      </c>
      <c r="K12" s="146">
        <f t="shared" si="3"/>
        <v>-8.992008899841224</v>
      </c>
      <c r="L12" s="86"/>
      <c r="M12" s="70" t="s">
        <v>346</v>
      </c>
      <c r="N12" s="13" t="s">
        <v>361</v>
      </c>
      <c r="O12" s="45">
        <v>24651</v>
      </c>
      <c r="P12" s="45">
        <v>36859</v>
      </c>
      <c r="Q12" s="45">
        <v>31813.999999999993</v>
      </c>
      <c r="R12" s="108">
        <v>108548</v>
      </c>
      <c r="S12" s="108">
        <v>160262</v>
      </c>
      <c r="T12" s="145">
        <f t="shared" si="4"/>
        <v>550.12372723216095</v>
      </c>
      <c r="U12" s="145">
        <f t="shared" si="5"/>
        <v>334.79747144523725</v>
      </c>
      <c r="V12" s="145">
        <f t="shared" si="6"/>
        <v>403.74677814798525</v>
      </c>
      <c r="W12" s="146">
        <f t="shared" si="7"/>
        <v>47.641596344474323</v>
      </c>
    </row>
    <row r="13" spans="1:23" ht="15" customHeight="1">
      <c r="A13" s="127" t="s">
        <v>336</v>
      </c>
      <c r="B13" s="13" t="s">
        <v>362</v>
      </c>
      <c r="C13" s="45">
        <v>169733612</v>
      </c>
      <c r="D13" s="45">
        <v>185978296</v>
      </c>
      <c r="E13" s="45">
        <v>182767557</v>
      </c>
      <c r="F13" s="45">
        <v>177394727.99999979</v>
      </c>
      <c r="G13" s="44">
        <v>168989364.00000003</v>
      </c>
      <c r="H13" s="145">
        <f t="shared" si="0"/>
        <v>-0.43848003423150317</v>
      </c>
      <c r="I13" s="145">
        <f t="shared" si="1"/>
        <v>-9.1349003434250022</v>
      </c>
      <c r="J13" s="145">
        <f t="shared" si="2"/>
        <v>-7.5386426487059595</v>
      </c>
      <c r="K13" s="146">
        <f t="shared" si="3"/>
        <v>-4.7382264934050227</v>
      </c>
      <c r="L13" s="86"/>
      <c r="M13" s="70" t="s">
        <v>336</v>
      </c>
      <c r="N13" s="13" t="s">
        <v>362</v>
      </c>
      <c r="O13" s="45">
        <v>31441882</v>
      </c>
      <c r="P13" s="45">
        <v>31224712</v>
      </c>
      <c r="Q13" s="45">
        <v>31038942.000000007</v>
      </c>
      <c r="R13" s="108">
        <v>28408469</v>
      </c>
      <c r="S13" s="108">
        <v>28104885</v>
      </c>
      <c r="T13" s="145">
        <f t="shared" si="4"/>
        <v>-10.613222834434652</v>
      </c>
      <c r="U13" s="145">
        <f t="shared" si="5"/>
        <v>-9.991531707322082</v>
      </c>
      <c r="V13" s="145">
        <f t="shared" si="6"/>
        <v>-9.4528254216912728</v>
      </c>
      <c r="W13" s="146">
        <f t="shared" si="7"/>
        <v>-1.0686390737916867</v>
      </c>
    </row>
    <row r="14" spans="1:23" ht="15" customHeight="1">
      <c r="A14" s="126" t="s">
        <v>347</v>
      </c>
      <c r="B14" s="13" t="s">
        <v>363</v>
      </c>
      <c r="C14" s="45">
        <v>46430908</v>
      </c>
      <c r="D14" s="45">
        <v>41318786</v>
      </c>
      <c r="E14" s="45">
        <v>40019086.999999993</v>
      </c>
      <c r="F14" s="45">
        <v>35972058</v>
      </c>
      <c r="G14" s="44">
        <v>15473572.999999991</v>
      </c>
      <c r="H14" s="145">
        <f t="shared" si="0"/>
        <v>-66.673981478027542</v>
      </c>
      <c r="I14" s="145">
        <f t="shared" si="1"/>
        <v>-62.550755968483706</v>
      </c>
      <c r="J14" s="145">
        <f t="shared" si="2"/>
        <v>-61.334517701515793</v>
      </c>
      <c r="K14" s="146">
        <f t="shared" si="3"/>
        <v>-56.984465553791807</v>
      </c>
      <c r="L14" s="86"/>
      <c r="M14" s="70" t="s">
        <v>347</v>
      </c>
      <c r="N14" s="13" t="s">
        <v>363</v>
      </c>
      <c r="O14" s="45">
        <v>1080780</v>
      </c>
      <c r="P14" s="45">
        <v>761497</v>
      </c>
      <c r="Q14" s="45">
        <v>1597230</v>
      </c>
      <c r="R14" s="108">
        <v>1357629</v>
      </c>
      <c r="S14" s="108">
        <v>487832</v>
      </c>
      <c r="T14" s="145">
        <f t="shared" si="4"/>
        <v>-54.86296933696034</v>
      </c>
      <c r="U14" s="145">
        <f t="shared" si="5"/>
        <v>-35.937764692441334</v>
      </c>
      <c r="V14" s="145">
        <f t="shared" si="6"/>
        <v>-69.457623510702902</v>
      </c>
      <c r="W14" s="146">
        <f t="shared" si="7"/>
        <v>-64.067355661966559</v>
      </c>
    </row>
    <row r="15" spans="1:23" ht="15" customHeight="1">
      <c r="A15" s="128" t="s">
        <v>348</v>
      </c>
      <c r="B15" s="13" t="s">
        <v>364</v>
      </c>
      <c r="C15" s="45" t="s">
        <v>338</v>
      </c>
      <c r="D15" s="45" t="s">
        <v>338</v>
      </c>
      <c r="E15" s="45"/>
      <c r="F15" s="45"/>
      <c r="G15" s="44">
        <v>0</v>
      </c>
      <c r="H15" s="145" t="str">
        <f t="shared" si="0"/>
        <v/>
      </c>
      <c r="I15" s="145" t="str">
        <f t="shared" si="1"/>
        <v/>
      </c>
      <c r="J15" s="145" t="str">
        <f t="shared" si="2"/>
        <v/>
      </c>
      <c r="K15" s="146" t="str">
        <f t="shared" si="3"/>
        <v/>
      </c>
      <c r="L15" s="46"/>
      <c r="M15" s="101" t="s">
        <v>348</v>
      </c>
      <c r="N15" s="13" t="s">
        <v>364</v>
      </c>
      <c r="O15" s="45" t="s">
        <v>338</v>
      </c>
      <c r="P15" s="45" t="s">
        <v>338</v>
      </c>
      <c r="Q15" s="45"/>
      <c r="R15" s="108"/>
      <c r="S15" s="108">
        <v>0</v>
      </c>
      <c r="T15" s="145" t="str">
        <f t="shared" si="4"/>
        <v/>
      </c>
      <c r="U15" s="145" t="str">
        <f t="shared" si="5"/>
        <v/>
      </c>
      <c r="V15" s="145" t="str">
        <f t="shared" si="6"/>
        <v/>
      </c>
      <c r="W15" s="146" t="str">
        <f t="shared" si="7"/>
        <v/>
      </c>
    </row>
    <row r="16" spans="1:23" ht="15" customHeight="1">
      <c r="A16" s="129" t="s">
        <v>349</v>
      </c>
      <c r="B16" s="96" t="s">
        <v>365</v>
      </c>
      <c r="C16" s="45">
        <v>24147</v>
      </c>
      <c r="D16" s="45">
        <v>42</v>
      </c>
      <c r="E16" s="45"/>
      <c r="F16" s="45"/>
      <c r="G16" s="44">
        <v>0</v>
      </c>
      <c r="H16" s="145">
        <f t="shared" si="0"/>
        <v>-100</v>
      </c>
      <c r="I16" s="145">
        <f t="shared" si="1"/>
        <v>-100</v>
      </c>
      <c r="J16" s="145" t="str">
        <f t="shared" si="2"/>
        <v/>
      </c>
      <c r="K16" s="146" t="str">
        <f t="shared" si="3"/>
        <v/>
      </c>
      <c r="L16" s="46"/>
      <c r="M16" s="41" t="s">
        <v>349</v>
      </c>
      <c r="N16" s="96" t="s">
        <v>365</v>
      </c>
      <c r="O16" s="45" t="s">
        <v>338</v>
      </c>
      <c r="P16" s="45" t="s">
        <v>338</v>
      </c>
      <c r="Q16" s="45">
        <v>5083077</v>
      </c>
      <c r="R16" s="137"/>
      <c r="S16" s="137">
        <v>0</v>
      </c>
      <c r="T16" s="145" t="str">
        <f t="shared" si="4"/>
        <v/>
      </c>
      <c r="U16" s="145" t="str">
        <f t="shared" si="5"/>
        <v/>
      </c>
      <c r="V16" s="145">
        <f t="shared" si="6"/>
        <v>-100</v>
      </c>
      <c r="W16" s="146" t="str">
        <f t="shared" si="7"/>
        <v/>
      </c>
    </row>
    <row r="17" spans="1:23">
      <c r="B17" s="208" t="s">
        <v>366</v>
      </c>
      <c r="C17" s="96"/>
      <c r="D17" s="96"/>
      <c r="E17" s="96"/>
      <c r="F17" s="96">
        <v>68810</v>
      </c>
      <c r="G17" s="177">
        <v>240181</v>
      </c>
      <c r="H17" s="145" t="str">
        <f t="shared" si="0"/>
        <v/>
      </c>
      <c r="I17" s="145" t="str">
        <f t="shared" si="1"/>
        <v/>
      </c>
      <c r="J17" s="145" t="str">
        <f t="shared" si="2"/>
        <v/>
      </c>
      <c r="K17" s="146">
        <f t="shared" si="3"/>
        <v>249.04955675047233</v>
      </c>
      <c r="N17" s="41" t="s">
        <v>366</v>
      </c>
      <c r="R17" s="137"/>
      <c r="S17" s="137">
        <v>0</v>
      </c>
      <c r="T17" s="145" t="str">
        <f t="shared" si="4"/>
        <v/>
      </c>
      <c r="U17" s="145" t="str">
        <f t="shared" si="5"/>
        <v/>
      </c>
      <c r="V17" s="145" t="str">
        <f t="shared" si="6"/>
        <v/>
      </c>
      <c r="W17" s="146" t="str">
        <f t="shared" si="7"/>
        <v/>
      </c>
    </row>
    <row r="18" spans="1:23">
      <c r="A18" s="129" t="s">
        <v>351</v>
      </c>
      <c r="B18" s="96" t="s">
        <v>367</v>
      </c>
      <c r="C18" s="45" t="s">
        <v>338</v>
      </c>
      <c r="D18" s="45" t="s">
        <v>338</v>
      </c>
      <c r="E18" s="45"/>
      <c r="F18" s="45"/>
      <c r="G18" s="44">
        <v>0</v>
      </c>
      <c r="H18" s="145" t="str">
        <f t="shared" si="0"/>
        <v/>
      </c>
      <c r="I18" s="145" t="str">
        <f t="shared" si="1"/>
        <v/>
      </c>
      <c r="J18" s="145" t="str">
        <f t="shared" si="2"/>
        <v/>
      </c>
      <c r="K18" s="146" t="str">
        <f t="shared" si="3"/>
        <v/>
      </c>
      <c r="L18" s="46"/>
      <c r="M18" s="41" t="s">
        <v>351</v>
      </c>
      <c r="N18" s="96" t="s">
        <v>367</v>
      </c>
      <c r="O18" s="45" t="s">
        <v>338</v>
      </c>
      <c r="P18" s="45">
        <v>4200</v>
      </c>
      <c r="Q18" s="45">
        <v>4200</v>
      </c>
      <c r="R18" s="137">
        <v>4200</v>
      </c>
      <c r="S18" s="137">
        <v>0</v>
      </c>
      <c r="T18" s="145" t="str">
        <f t="shared" si="4"/>
        <v/>
      </c>
      <c r="U18" s="145">
        <f t="shared" si="5"/>
        <v>-100</v>
      </c>
      <c r="V18" s="145">
        <f t="shared" si="6"/>
        <v>-100</v>
      </c>
      <c r="W18" s="146">
        <f t="shared" si="7"/>
        <v>-100</v>
      </c>
    </row>
    <row r="19" spans="1:23">
      <c r="A19" s="129" t="s">
        <v>352</v>
      </c>
      <c r="B19" s="96" t="s">
        <v>368</v>
      </c>
      <c r="C19" s="45">
        <v>48535</v>
      </c>
      <c r="D19" s="45">
        <v>443532</v>
      </c>
      <c r="E19" s="45">
        <v>169565</v>
      </c>
      <c r="F19" s="45">
        <v>12877</v>
      </c>
      <c r="G19" s="44">
        <v>15974</v>
      </c>
      <c r="H19" s="145">
        <f t="shared" si="0"/>
        <v>-67.087668692695985</v>
      </c>
      <c r="I19" s="145">
        <f t="shared" si="1"/>
        <v>-96.398456030230065</v>
      </c>
      <c r="J19" s="145">
        <f t="shared" si="2"/>
        <v>-90.579423819774121</v>
      </c>
      <c r="K19" s="146">
        <f t="shared" si="3"/>
        <v>24.050632911392398</v>
      </c>
      <c r="L19" s="46"/>
      <c r="M19" s="41" t="s">
        <v>352</v>
      </c>
      <c r="N19" s="96" t="s">
        <v>368</v>
      </c>
      <c r="O19" s="45">
        <v>11200</v>
      </c>
      <c r="P19" s="45">
        <v>45020</v>
      </c>
      <c r="Q19" s="45">
        <v>46191</v>
      </c>
      <c r="R19" s="137">
        <v>8501</v>
      </c>
      <c r="S19" s="137">
        <v>3499</v>
      </c>
      <c r="T19" s="145">
        <f t="shared" si="4"/>
        <v>-68.758928571428569</v>
      </c>
      <c r="U19" s="145">
        <f t="shared" si="5"/>
        <v>-92.227898711683693</v>
      </c>
      <c r="V19" s="145">
        <f t="shared" si="6"/>
        <v>-92.424931263666082</v>
      </c>
      <c r="W19" s="146">
        <f t="shared" si="7"/>
        <v>-58.840136454534758</v>
      </c>
    </row>
    <row r="20" spans="1:23">
      <c r="A20" s="129" t="s">
        <v>353</v>
      </c>
      <c r="B20" s="96" t="s">
        <v>369</v>
      </c>
      <c r="C20" s="45">
        <v>10134220</v>
      </c>
      <c r="D20" s="45">
        <v>11169679</v>
      </c>
      <c r="E20" s="45">
        <v>9287927.9999999925</v>
      </c>
      <c r="F20" s="45">
        <v>10645536.000000002</v>
      </c>
      <c r="G20" s="44">
        <v>8399842</v>
      </c>
      <c r="H20" s="145">
        <f t="shared" si="0"/>
        <v>-17.114074886868451</v>
      </c>
      <c r="I20" s="145">
        <f t="shared" si="1"/>
        <v>-24.797820957970231</v>
      </c>
      <c r="J20" s="145">
        <f t="shared" si="2"/>
        <v>-9.5617235620258185</v>
      </c>
      <c r="K20" s="146">
        <f t="shared" si="3"/>
        <v>-21.095170783321777</v>
      </c>
      <c r="L20" s="46"/>
      <c r="M20" s="41" t="s">
        <v>353</v>
      </c>
      <c r="N20" s="96" t="s">
        <v>369</v>
      </c>
      <c r="O20" s="45">
        <v>1562857</v>
      </c>
      <c r="P20" s="45">
        <v>671489</v>
      </c>
      <c r="Q20" s="45">
        <v>788792</v>
      </c>
      <c r="R20" s="137">
        <v>367044.00000000023</v>
      </c>
      <c r="S20" s="137">
        <v>799828</v>
      </c>
      <c r="T20" s="145">
        <f t="shared" si="4"/>
        <v>-48.822700989277969</v>
      </c>
      <c r="U20" s="145">
        <f t="shared" si="5"/>
        <v>19.112599015024827</v>
      </c>
      <c r="V20" s="145">
        <f t="shared" si="6"/>
        <v>1.3991014107648283</v>
      </c>
      <c r="W20" s="146">
        <f t="shared" si="7"/>
        <v>117.91065921251933</v>
      </c>
    </row>
    <row r="21" spans="1:23">
      <c r="A21" s="129" t="s">
        <v>354</v>
      </c>
      <c r="B21" s="96" t="s">
        <v>370</v>
      </c>
      <c r="C21" s="45">
        <v>7272296</v>
      </c>
      <c r="D21" s="45">
        <v>5678108</v>
      </c>
      <c r="E21" s="45">
        <v>4966017.9999999981</v>
      </c>
      <c r="F21" s="45">
        <v>5832934.0000000019</v>
      </c>
      <c r="G21" s="44">
        <v>1017319</v>
      </c>
      <c r="H21" s="145">
        <f t="shared" si="0"/>
        <v>-86.011034204328311</v>
      </c>
      <c r="I21" s="145">
        <f t="shared" si="1"/>
        <v>-82.083486259859797</v>
      </c>
      <c r="J21" s="145">
        <f t="shared" si="2"/>
        <v>-79.514391611145982</v>
      </c>
      <c r="K21" s="146">
        <f t="shared" si="3"/>
        <v>-82.559051756800272</v>
      </c>
      <c r="L21" s="46"/>
      <c r="M21" s="41" t="s">
        <v>354</v>
      </c>
      <c r="N21" s="96" t="s">
        <v>370</v>
      </c>
      <c r="O21" s="45">
        <v>946930</v>
      </c>
      <c r="P21" s="45">
        <v>682666</v>
      </c>
      <c r="Q21" s="45">
        <v>423637.99999999994</v>
      </c>
      <c r="R21" s="137">
        <v>62877.000000000007</v>
      </c>
      <c r="S21" s="137">
        <v>1817307</v>
      </c>
      <c r="T21" s="145">
        <f t="shared" si="4"/>
        <v>91.915664304647663</v>
      </c>
      <c r="U21" s="145">
        <f t="shared" si="5"/>
        <v>166.20734004623051</v>
      </c>
      <c r="V21" s="145">
        <f t="shared" si="6"/>
        <v>328.97639021995201</v>
      </c>
      <c r="W21" s="146">
        <f t="shared" si="7"/>
        <v>2790.2571687580512</v>
      </c>
    </row>
    <row r="22" spans="1:23">
      <c r="A22" s="130" t="s">
        <v>465</v>
      </c>
      <c r="B22" s="96" t="s">
        <v>371</v>
      </c>
      <c r="C22" s="45">
        <v>29917330</v>
      </c>
      <c r="D22" s="45">
        <v>28326982</v>
      </c>
      <c r="E22" s="45">
        <v>35530485.000000015</v>
      </c>
      <c r="F22" s="45">
        <v>40604862.000000037</v>
      </c>
      <c r="G22" s="44">
        <v>46123644.999999993</v>
      </c>
      <c r="H22" s="145">
        <f t="shared" si="0"/>
        <v>54.170325359916802</v>
      </c>
      <c r="I22" s="145">
        <f t="shared" si="1"/>
        <v>62.825835099552762</v>
      </c>
      <c r="J22" s="145">
        <f t="shared" si="2"/>
        <v>29.81428483174372</v>
      </c>
      <c r="K22" s="146">
        <f t="shared" si="3"/>
        <v>13.591433951924145</v>
      </c>
      <c r="L22" s="46"/>
      <c r="M22" s="41" t="s">
        <v>465</v>
      </c>
      <c r="N22" s="96" t="s">
        <v>371</v>
      </c>
      <c r="O22" s="45">
        <v>10184814</v>
      </c>
      <c r="P22" s="45">
        <v>10370087</v>
      </c>
      <c r="Q22" s="45">
        <v>10766033.999999987</v>
      </c>
      <c r="R22" s="137">
        <v>10270113.999999998</v>
      </c>
      <c r="S22" s="137">
        <v>10592208</v>
      </c>
      <c r="T22" s="145">
        <f t="shared" si="4"/>
        <v>4.0000141386970824</v>
      </c>
      <c r="U22" s="145">
        <f t="shared" si="5"/>
        <v>2.1419395999281505</v>
      </c>
      <c r="V22" s="145">
        <f t="shared" si="6"/>
        <v>-1.6145778473297412</v>
      </c>
      <c r="W22" s="146">
        <f t="shared" si="7"/>
        <v>3.136226141209363</v>
      </c>
    </row>
    <row r="23" spans="1:23">
      <c r="A23" s="130" t="s">
        <v>466</v>
      </c>
      <c r="B23" s="96" t="s">
        <v>372</v>
      </c>
      <c r="C23" s="45">
        <v>210676055</v>
      </c>
      <c r="D23" s="45">
        <v>258942801</v>
      </c>
      <c r="E23" s="45">
        <v>281863734.00000006</v>
      </c>
      <c r="F23" s="45">
        <v>270765389.0000003</v>
      </c>
      <c r="G23" s="44">
        <v>247645955.00000009</v>
      </c>
      <c r="H23" s="145">
        <f t="shared" si="0"/>
        <v>17.548221130303631</v>
      </c>
      <c r="I23" s="145">
        <f t="shared" si="1"/>
        <v>-4.3626800808414572</v>
      </c>
      <c r="J23" s="145">
        <f t="shared" si="2"/>
        <v>-12.139830305377259</v>
      </c>
      <c r="K23" s="146">
        <f t="shared" si="3"/>
        <v>-8.5385484774792104</v>
      </c>
      <c r="L23" s="46"/>
      <c r="M23" s="41" t="s">
        <v>466</v>
      </c>
      <c r="N23" s="96" t="s">
        <v>372</v>
      </c>
      <c r="O23" s="45">
        <v>25047598</v>
      </c>
      <c r="P23" s="45">
        <v>28140494</v>
      </c>
      <c r="Q23" s="45">
        <v>28785040.999999993</v>
      </c>
      <c r="R23" s="137">
        <v>28824245.000000007</v>
      </c>
      <c r="S23" s="137">
        <v>28068645.999999993</v>
      </c>
      <c r="T23" s="145">
        <f t="shared" si="4"/>
        <v>12.061228386051198</v>
      </c>
      <c r="U23" s="145">
        <f t="shared" si="5"/>
        <v>-0.25531890094042353</v>
      </c>
      <c r="V23" s="145">
        <f t="shared" si="6"/>
        <v>-2.4887753329932707</v>
      </c>
      <c r="W23" s="146">
        <f t="shared" si="7"/>
        <v>-2.6214008380792393</v>
      </c>
    </row>
    <row r="24" spans="1:23">
      <c r="A24" s="130" t="s">
        <v>467</v>
      </c>
      <c r="B24" s="96" t="s">
        <v>373</v>
      </c>
      <c r="C24" s="45">
        <v>13658174</v>
      </c>
      <c r="D24" s="45">
        <v>15731220</v>
      </c>
      <c r="E24" s="45">
        <v>19062007</v>
      </c>
      <c r="F24" s="45">
        <v>18369498.999999996</v>
      </c>
      <c r="G24" s="44">
        <v>19380992</v>
      </c>
      <c r="H24" s="145">
        <f t="shared" si="0"/>
        <v>41.900315518018743</v>
      </c>
      <c r="I24" s="145">
        <f t="shared" si="1"/>
        <v>23.20081977113027</v>
      </c>
      <c r="J24" s="145">
        <f t="shared" si="2"/>
        <v>1.6734072125773594</v>
      </c>
      <c r="K24" s="146">
        <f t="shared" si="3"/>
        <v>5.5063722750413859</v>
      </c>
      <c r="L24" s="46"/>
      <c r="M24" s="41" t="s">
        <v>467</v>
      </c>
      <c r="N24" s="96" t="s">
        <v>373</v>
      </c>
      <c r="O24" s="45">
        <v>13461223</v>
      </c>
      <c r="P24" s="45">
        <v>6203683</v>
      </c>
      <c r="Q24" s="45">
        <v>6807517.0000000009</v>
      </c>
      <c r="R24" s="137">
        <v>6632696.0000000047</v>
      </c>
      <c r="S24" s="137">
        <v>5383601</v>
      </c>
      <c r="T24" s="145">
        <f t="shared" si="4"/>
        <v>-60.006598211767241</v>
      </c>
      <c r="U24" s="145">
        <f t="shared" si="5"/>
        <v>-13.219276355674523</v>
      </c>
      <c r="V24" s="145">
        <f t="shared" si="6"/>
        <v>-20.916818863617976</v>
      </c>
      <c r="W24" s="146">
        <f t="shared" si="7"/>
        <v>-18.832387312791113</v>
      </c>
    </row>
    <row r="25" spans="1:23">
      <c r="A25" s="130" t="s">
        <v>468</v>
      </c>
      <c r="B25" s="96" t="s">
        <v>374</v>
      </c>
      <c r="C25" s="45">
        <v>179841047</v>
      </c>
      <c r="D25" s="45">
        <v>156776040</v>
      </c>
      <c r="E25" s="45">
        <v>196928869.00000003</v>
      </c>
      <c r="F25" s="45">
        <v>151391202.00000009</v>
      </c>
      <c r="G25" s="44">
        <v>149607987.99999997</v>
      </c>
      <c r="H25" s="145">
        <f t="shared" si="0"/>
        <v>-16.810989206485232</v>
      </c>
      <c r="I25" s="145">
        <f t="shared" si="1"/>
        <v>-4.5721603887941171</v>
      </c>
      <c r="J25" s="145">
        <f t="shared" si="2"/>
        <v>-24.029428107871809</v>
      </c>
      <c r="K25" s="146">
        <f t="shared" si="3"/>
        <v>-1.1778848284724717</v>
      </c>
      <c r="L25" s="46"/>
      <c r="M25" s="41" t="s">
        <v>468</v>
      </c>
      <c r="N25" s="96" t="s">
        <v>374</v>
      </c>
      <c r="O25" s="45">
        <v>43414564</v>
      </c>
      <c r="P25" s="45">
        <v>32252306</v>
      </c>
      <c r="Q25" s="45">
        <v>23812497.999999996</v>
      </c>
      <c r="R25" s="137">
        <v>26288523.999999989</v>
      </c>
      <c r="S25" s="137">
        <v>22352453.000000004</v>
      </c>
      <c r="T25" s="145">
        <f t="shared" si="4"/>
        <v>-48.513929565203043</v>
      </c>
      <c r="U25" s="145">
        <f t="shared" si="5"/>
        <v>-30.695023791477098</v>
      </c>
      <c r="V25" s="145">
        <f t="shared" si="6"/>
        <v>-6.1314230871536211</v>
      </c>
      <c r="W25" s="146">
        <f t="shared" si="7"/>
        <v>-14.972582713278186</v>
      </c>
    </row>
    <row r="26" spans="1:23">
      <c r="A26" s="130" t="s">
        <v>469</v>
      </c>
      <c r="B26" s="96" t="s">
        <v>375</v>
      </c>
      <c r="C26" s="45">
        <v>33376678</v>
      </c>
      <c r="D26" s="45">
        <v>35217921</v>
      </c>
      <c r="E26" s="45">
        <v>38823322.999999978</v>
      </c>
      <c r="F26" s="45">
        <v>38409228.999999993</v>
      </c>
      <c r="G26" s="44">
        <v>36717305</v>
      </c>
      <c r="H26" s="145">
        <f t="shared" si="0"/>
        <v>10.008866071093124</v>
      </c>
      <c r="I26" s="145">
        <f t="shared" si="1"/>
        <v>4.2574460883139551</v>
      </c>
      <c r="J26" s="145">
        <f t="shared" si="2"/>
        <v>-5.4246206590815973</v>
      </c>
      <c r="K26" s="146">
        <f t="shared" si="3"/>
        <v>-4.4049933936450429</v>
      </c>
      <c r="L26" s="46"/>
      <c r="M26" s="41" t="s">
        <v>469</v>
      </c>
      <c r="N26" s="96" t="s">
        <v>375</v>
      </c>
      <c r="O26" s="45">
        <v>9061811</v>
      </c>
      <c r="P26" s="45">
        <v>10445003</v>
      </c>
      <c r="Q26" s="45">
        <v>10050995.999999994</v>
      </c>
      <c r="R26" s="137">
        <v>10276731.000000004</v>
      </c>
      <c r="S26" s="137">
        <v>11059614</v>
      </c>
      <c r="T26" s="145">
        <f t="shared" si="4"/>
        <v>22.046398893113079</v>
      </c>
      <c r="U26" s="145">
        <f t="shared" si="5"/>
        <v>5.8842587216107063</v>
      </c>
      <c r="V26" s="145">
        <f t="shared" si="6"/>
        <v>10.035005486023536</v>
      </c>
      <c r="W26" s="146">
        <f t="shared" si="7"/>
        <v>7.6180158846231905</v>
      </c>
    </row>
    <row r="27" spans="1:23">
      <c r="A27" s="130" t="s">
        <v>470</v>
      </c>
      <c r="B27" s="96" t="s">
        <v>376</v>
      </c>
      <c r="C27" s="45">
        <v>8083119</v>
      </c>
      <c r="D27" s="45">
        <v>12267773</v>
      </c>
      <c r="E27" s="45">
        <v>16142527.999999994</v>
      </c>
      <c r="F27" s="45">
        <v>20110054.000000004</v>
      </c>
      <c r="G27" s="44">
        <v>25430396</v>
      </c>
      <c r="H27" s="145">
        <f t="shared" si="0"/>
        <v>214.61117917477151</v>
      </c>
      <c r="I27" s="145">
        <f t="shared" si="1"/>
        <v>107.2943149502359</v>
      </c>
      <c r="J27" s="145">
        <f t="shared" si="2"/>
        <v>57.53663862314508</v>
      </c>
      <c r="K27" s="146">
        <f t="shared" si="3"/>
        <v>26.456129854250989</v>
      </c>
      <c r="L27" s="46"/>
      <c r="M27" s="41" t="s">
        <v>470</v>
      </c>
      <c r="N27" s="96" t="s">
        <v>376</v>
      </c>
      <c r="O27" s="45">
        <v>27975673</v>
      </c>
      <c r="P27" s="45">
        <v>28182242</v>
      </c>
      <c r="Q27" s="45">
        <v>29279903.999999989</v>
      </c>
      <c r="R27" s="137">
        <v>30716803.999999989</v>
      </c>
      <c r="S27" s="137">
        <v>35177380.999999985</v>
      </c>
      <c r="T27" s="145">
        <f t="shared" si="4"/>
        <v>25.742751568478738</v>
      </c>
      <c r="U27" s="145">
        <f t="shared" si="5"/>
        <v>24.821087690610227</v>
      </c>
      <c r="V27" s="145">
        <f t="shared" si="6"/>
        <v>20.141722459199315</v>
      </c>
      <c r="W27" s="146">
        <f t="shared" si="7"/>
        <v>14.521618199601733</v>
      </c>
    </row>
    <row r="28" spans="1:23">
      <c r="A28" s="130" t="s">
        <v>471</v>
      </c>
      <c r="B28" s="96" t="s">
        <v>377</v>
      </c>
      <c r="C28" s="45">
        <v>2735569</v>
      </c>
      <c r="D28" s="45">
        <v>2607167</v>
      </c>
      <c r="E28" s="45">
        <v>4776606.9999999991</v>
      </c>
      <c r="F28" s="45">
        <v>2873988.0000000005</v>
      </c>
      <c r="G28" s="44">
        <v>3035299</v>
      </c>
      <c r="H28" s="145">
        <f t="shared" si="0"/>
        <v>10.956769871277231</v>
      </c>
      <c r="I28" s="145">
        <f t="shared" si="1"/>
        <v>16.421349303669459</v>
      </c>
      <c r="J28" s="145">
        <f t="shared" si="2"/>
        <v>-36.454914544989769</v>
      </c>
      <c r="K28" s="146">
        <f t="shared" si="3"/>
        <v>5.6127930944735738</v>
      </c>
      <c r="L28" s="46"/>
      <c r="M28" s="41" t="s">
        <v>471</v>
      </c>
      <c r="N28" s="96" t="s">
        <v>377</v>
      </c>
      <c r="O28" s="45">
        <v>26969923</v>
      </c>
      <c r="P28" s="45">
        <v>30846948</v>
      </c>
      <c r="Q28" s="45">
        <v>23410326.999999974</v>
      </c>
      <c r="R28" s="137">
        <v>22865399.000000011</v>
      </c>
      <c r="S28" s="137">
        <v>27556041.999999996</v>
      </c>
      <c r="T28" s="145">
        <f t="shared" si="4"/>
        <v>2.1732320110813674</v>
      </c>
      <c r="U28" s="145">
        <f t="shared" si="5"/>
        <v>-10.668497901315888</v>
      </c>
      <c r="V28" s="145">
        <f t="shared" si="6"/>
        <v>17.70891538593213</v>
      </c>
      <c r="W28" s="146">
        <f t="shared" si="7"/>
        <v>20.51415328462005</v>
      </c>
    </row>
    <row r="29" spans="1:23">
      <c r="A29" s="130" t="s">
        <v>472</v>
      </c>
      <c r="B29" s="96" t="s">
        <v>378</v>
      </c>
      <c r="C29" s="45">
        <v>18065442</v>
      </c>
      <c r="D29" s="45">
        <v>19862208</v>
      </c>
      <c r="E29" s="45">
        <v>21295004.000000004</v>
      </c>
      <c r="F29" s="45">
        <v>22688556.00000003</v>
      </c>
      <c r="G29" s="44">
        <v>24752750.999999985</v>
      </c>
      <c r="H29" s="145">
        <f t="shared" si="0"/>
        <v>37.017134703928008</v>
      </c>
      <c r="I29" s="145">
        <f t="shared" si="1"/>
        <v>24.622353164361101</v>
      </c>
      <c r="J29" s="145">
        <f t="shared" si="2"/>
        <v>16.237362528788353</v>
      </c>
      <c r="K29" s="146">
        <f t="shared" si="3"/>
        <v>9.0979566967591694</v>
      </c>
      <c r="L29" s="46"/>
      <c r="M29" s="41" t="s">
        <v>472</v>
      </c>
      <c r="N29" s="96" t="s">
        <v>378</v>
      </c>
      <c r="O29" s="45">
        <v>36302014</v>
      </c>
      <c r="P29" s="45">
        <v>35994338</v>
      </c>
      <c r="Q29" s="45">
        <v>36772018.00000003</v>
      </c>
      <c r="R29" s="137">
        <v>40640022.999999985</v>
      </c>
      <c r="S29" s="137">
        <v>46010845</v>
      </c>
      <c r="T29" s="145">
        <f t="shared" si="4"/>
        <v>26.744607062296865</v>
      </c>
      <c r="U29" s="145">
        <f t="shared" si="5"/>
        <v>27.828007282700966</v>
      </c>
      <c r="V29" s="145">
        <f t="shared" si="6"/>
        <v>25.124612415886347</v>
      </c>
      <c r="W29" s="146">
        <f t="shared" si="7"/>
        <v>13.215597835660702</v>
      </c>
    </row>
    <row r="30" spans="1:23">
      <c r="A30" s="130" t="s">
        <v>473</v>
      </c>
      <c r="B30" s="96" t="s">
        <v>379</v>
      </c>
      <c r="C30" s="45">
        <v>15035591</v>
      </c>
      <c r="D30" s="45">
        <v>17023497</v>
      </c>
      <c r="E30" s="45">
        <v>16993258.999999996</v>
      </c>
      <c r="F30" s="45">
        <v>18962504.000000004</v>
      </c>
      <c r="G30" s="44">
        <v>19962514.000000004</v>
      </c>
      <c r="H30" s="145">
        <f t="shared" si="0"/>
        <v>32.768402652080681</v>
      </c>
      <c r="I30" s="145">
        <f t="shared" si="1"/>
        <v>17.264472746110897</v>
      </c>
      <c r="J30" s="145">
        <f t="shared" si="2"/>
        <v>17.473134494095618</v>
      </c>
      <c r="K30" s="146">
        <f t="shared" si="3"/>
        <v>5.27361787240757</v>
      </c>
      <c r="L30" s="46"/>
      <c r="M30" s="41" t="s">
        <v>473</v>
      </c>
      <c r="N30" s="96" t="s">
        <v>379</v>
      </c>
      <c r="O30" s="45">
        <v>3863183</v>
      </c>
      <c r="P30" s="45">
        <v>65790279</v>
      </c>
      <c r="Q30" s="45">
        <v>67371143.999999985</v>
      </c>
      <c r="R30" s="137">
        <v>76265277.000000015</v>
      </c>
      <c r="S30" s="137">
        <v>86788595</v>
      </c>
      <c r="T30" s="145">
        <f t="shared" si="4"/>
        <v>2146.5566606603934</v>
      </c>
      <c r="U30" s="145">
        <f t="shared" si="5"/>
        <v>31.917049629778887</v>
      </c>
      <c r="V30" s="145">
        <f t="shared" si="6"/>
        <v>28.821613894518435</v>
      </c>
      <c r="W30" s="146">
        <f t="shared" si="7"/>
        <v>13.798308239279038</v>
      </c>
    </row>
    <row r="31" spans="1:23">
      <c r="A31" s="130" t="s">
        <v>474</v>
      </c>
      <c r="B31" s="96" t="s">
        <v>21</v>
      </c>
      <c r="C31" s="45">
        <v>12922391</v>
      </c>
      <c r="D31" s="45">
        <v>13740641</v>
      </c>
      <c r="E31" s="45">
        <v>20269168.000000011</v>
      </c>
      <c r="F31" s="45">
        <v>19865961.999999989</v>
      </c>
      <c r="G31" s="44">
        <v>31266497.999999996</v>
      </c>
      <c r="H31" s="145">
        <f t="shared" si="0"/>
        <v>141.95598167552737</v>
      </c>
      <c r="I31" s="145">
        <f t="shared" si="1"/>
        <v>127.54759403145749</v>
      </c>
      <c r="J31" s="145">
        <f t="shared" si="2"/>
        <v>54.256445059806993</v>
      </c>
      <c r="K31" s="146">
        <f t="shared" si="3"/>
        <v>57.387283837550967</v>
      </c>
      <c r="L31" s="46"/>
      <c r="M31" s="41" t="s">
        <v>474</v>
      </c>
      <c r="N31" s="96" t="s">
        <v>21</v>
      </c>
      <c r="O31" s="45">
        <v>290239681</v>
      </c>
      <c r="P31" s="45">
        <v>327611543</v>
      </c>
      <c r="Q31" s="45">
        <v>361075526.99999923</v>
      </c>
      <c r="R31" s="137">
        <v>382682438.99999976</v>
      </c>
      <c r="S31" s="137">
        <v>392482130.99999988</v>
      </c>
      <c r="T31" s="145">
        <f t="shared" si="4"/>
        <v>35.226902692192482</v>
      </c>
      <c r="U31" s="145">
        <f t="shared" si="5"/>
        <v>19.801069097250902</v>
      </c>
      <c r="V31" s="145">
        <f t="shared" si="6"/>
        <v>8.6980705286073601</v>
      </c>
      <c r="W31" s="146">
        <f t="shared" si="7"/>
        <v>2.5607895741461419</v>
      </c>
    </row>
    <row r="32" spans="1:23">
      <c r="A32" s="130" t="s">
        <v>475</v>
      </c>
      <c r="B32" s="96" t="s">
        <v>380</v>
      </c>
      <c r="C32" s="45">
        <v>2367</v>
      </c>
      <c r="D32" s="45">
        <v>19374</v>
      </c>
      <c r="E32" s="45">
        <v>25999</v>
      </c>
      <c r="F32" s="45">
        <v>56632</v>
      </c>
      <c r="G32" s="44">
        <v>17</v>
      </c>
      <c r="H32" s="145">
        <f t="shared" si="0"/>
        <v>-99.281791297000424</v>
      </c>
      <c r="I32" s="145">
        <f t="shared" si="1"/>
        <v>-99.912253535666352</v>
      </c>
      <c r="J32" s="145">
        <f t="shared" si="2"/>
        <v>-99.934612869725754</v>
      </c>
      <c r="K32" s="146">
        <f t="shared" si="3"/>
        <v>-99.969981635824269</v>
      </c>
      <c r="L32" s="46"/>
      <c r="M32" s="41" t="s">
        <v>475</v>
      </c>
      <c r="N32" s="96" t="s">
        <v>380</v>
      </c>
      <c r="O32" s="45" t="s">
        <v>338</v>
      </c>
      <c r="P32" s="45">
        <v>2424</v>
      </c>
      <c r="Q32" s="45">
        <v>398241.99999999994</v>
      </c>
      <c r="R32" s="137">
        <v>1404007</v>
      </c>
      <c r="S32" s="137">
        <v>1324626</v>
      </c>
      <c r="T32" s="145" t="str">
        <f t="shared" si="4"/>
        <v/>
      </c>
      <c r="U32" s="145">
        <f t="shared" si="5"/>
        <v>54546.287128712866</v>
      </c>
      <c r="V32" s="145">
        <f t="shared" si="6"/>
        <v>232.61835768201252</v>
      </c>
      <c r="W32" s="146">
        <f t="shared" si="7"/>
        <v>-5.6538891900111565</v>
      </c>
    </row>
    <row r="33" spans="1:23">
      <c r="A33" s="130" t="s">
        <v>476</v>
      </c>
      <c r="B33" s="96" t="s">
        <v>381</v>
      </c>
      <c r="C33" s="45">
        <v>486015</v>
      </c>
      <c r="D33" s="45">
        <v>680479</v>
      </c>
      <c r="E33" s="45">
        <v>848567.99999999977</v>
      </c>
      <c r="F33" s="45">
        <v>574442.99999999977</v>
      </c>
      <c r="G33" s="44">
        <v>583366</v>
      </c>
      <c r="H33" s="145">
        <f t="shared" si="0"/>
        <v>20.030451735028748</v>
      </c>
      <c r="I33" s="145">
        <f t="shared" si="1"/>
        <v>-14.271270678448573</v>
      </c>
      <c r="J33" s="145">
        <f t="shared" si="2"/>
        <v>-31.252887217052702</v>
      </c>
      <c r="K33" s="146">
        <f t="shared" si="3"/>
        <v>1.5533307917409189</v>
      </c>
      <c r="L33" s="46"/>
      <c r="M33" s="41" t="s">
        <v>476</v>
      </c>
      <c r="N33" s="96" t="s">
        <v>381</v>
      </c>
      <c r="O33" s="45">
        <v>13404196</v>
      </c>
      <c r="P33" s="45">
        <v>11809997</v>
      </c>
      <c r="Q33" s="45">
        <v>12121911.999999998</v>
      </c>
      <c r="R33" s="137">
        <v>14837235.999999996</v>
      </c>
      <c r="S33" s="137">
        <v>13649229.000000004</v>
      </c>
      <c r="T33" s="145">
        <f t="shared" si="4"/>
        <v>1.8280320580212646</v>
      </c>
      <c r="U33" s="145">
        <f t="shared" si="5"/>
        <v>15.573517927227272</v>
      </c>
      <c r="V33" s="145">
        <f t="shared" si="6"/>
        <v>12.599637746916542</v>
      </c>
      <c r="W33" s="146">
        <f t="shared" si="7"/>
        <v>-8.0069293229547185</v>
      </c>
    </row>
    <row r="34" spans="1:23">
      <c r="A34" s="130" t="s">
        <v>477</v>
      </c>
      <c r="B34" s="96" t="s">
        <v>382</v>
      </c>
      <c r="C34" s="45">
        <v>13737866</v>
      </c>
      <c r="D34" s="45">
        <v>12791060</v>
      </c>
      <c r="E34" s="45">
        <v>12830989</v>
      </c>
      <c r="F34" s="45">
        <v>10414691.999999998</v>
      </c>
      <c r="G34" s="44">
        <v>10582159.999999998</v>
      </c>
      <c r="H34" s="145">
        <f t="shared" si="0"/>
        <v>-22.970860248600488</v>
      </c>
      <c r="I34" s="145">
        <f t="shared" si="1"/>
        <v>-17.269092631885101</v>
      </c>
      <c r="J34" s="145">
        <f t="shared" si="2"/>
        <v>-17.526544524354293</v>
      </c>
      <c r="K34" s="146">
        <f t="shared" si="3"/>
        <v>1.6079976248937697</v>
      </c>
      <c r="L34" s="46"/>
      <c r="M34" s="41" t="s">
        <v>477</v>
      </c>
      <c r="N34" s="96" t="s">
        <v>382</v>
      </c>
      <c r="O34" s="45">
        <v>42538325</v>
      </c>
      <c r="P34" s="45">
        <v>42750378</v>
      </c>
      <c r="Q34" s="45">
        <v>41738277.000000052</v>
      </c>
      <c r="R34" s="137">
        <v>37702749.00000003</v>
      </c>
      <c r="S34" s="137">
        <v>37424281</v>
      </c>
      <c r="T34" s="145">
        <f t="shared" si="4"/>
        <v>-12.022203507072732</v>
      </c>
      <c r="U34" s="145">
        <f t="shared" si="5"/>
        <v>-12.458596272528865</v>
      </c>
      <c r="V34" s="145">
        <f t="shared" si="6"/>
        <v>-10.335826752024403</v>
      </c>
      <c r="W34" s="146">
        <f t="shared" si="7"/>
        <v>-0.73858805361919622</v>
      </c>
    </row>
    <row r="35" spans="1:23">
      <c r="A35" s="130" t="s">
        <v>478</v>
      </c>
      <c r="B35" s="96" t="s">
        <v>383</v>
      </c>
      <c r="C35" s="45">
        <v>50316185</v>
      </c>
      <c r="D35" s="45">
        <v>45546403</v>
      </c>
      <c r="E35" s="45">
        <v>52099869.000000007</v>
      </c>
      <c r="F35" s="45">
        <v>48350546.999999985</v>
      </c>
      <c r="G35" s="44">
        <v>50033571.999999985</v>
      </c>
      <c r="H35" s="145">
        <f t="shared" si="0"/>
        <v>-0.56167414123311232</v>
      </c>
      <c r="I35" s="145">
        <f t="shared" si="1"/>
        <v>9.8518625060248723</v>
      </c>
      <c r="J35" s="145">
        <f t="shared" si="2"/>
        <v>-3.9660310854141017</v>
      </c>
      <c r="K35" s="146">
        <f t="shared" si="3"/>
        <v>3.4808809918944803</v>
      </c>
      <c r="L35" s="46"/>
      <c r="M35" s="41" t="s">
        <v>478</v>
      </c>
      <c r="N35" s="96" t="s">
        <v>383</v>
      </c>
      <c r="O35" s="45">
        <v>34021062</v>
      </c>
      <c r="P35" s="45">
        <v>37088400</v>
      </c>
      <c r="Q35" s="45">
        <v>46833930.99999997</v>
      </c>
      <c r="R35" s="137">
        <v>44147974.999999955</v>
      </c>
      <c r="S35" s="137">
        <v>27259893.000000011</v>
      </c>
      <c r="T35" s="145">
        <f t="shared" si="4"/>
        <v>-19.873480140037927</v>
      </c>
      <c r="U35" s="145">
        <f t="shared" si="5"/>
        <v>-26.500218397126829</v>
      </c>
      <c r="V35" s="145">
        <f t="shared" si="6"/>
        <v>-41.794565568284185</v>
      </c>
      <c r="W35" s="146">
        <f t="shared" si="7"/>
        <v>-38.253355901374775</v>
      </c>
    </row>
    <row r="36" spans="1:23">
      <c r="A36" s="130" t="s">
        <v>479</v>
      </c>
      <c r="B36" s="96" t="s">
        <v>384</v>
      </c>
      <c r="C36" s="45">
        <v>574346428</v>
      </c>
      <c r="D36" s="45">
        <v>631164470</v>
      </c>
      <c r="E36" s="45">
        <v>666278322.00000262</v>
      </c>
      <c r="F36" s="45">
        <v>681125607</v>
      </c>
      <c r="G36" s="44">
        <v>624125363.99999964</v>
      </c>
      <c r="H36" s="145">
        <f t="shared" si="0"/>
        <v>8.6670576455643271</v>
      </c>
      <c r="I36" s="145">
        <f t="shared" si="1"/>
        <v>-1.1152570105855943</v>
      </c>
      <c r="J36" s="145">
        <f t="shared" si="2"/>
        <v>-6.3266290689857954</v>
      </c>
      <c r="K36" s="146">
        <f t="shared" si="3"/>
        <v>-8.3685362015761626</v>
      </c>
      <c r="L36" s="46"/>
      <c r="M36" s="41" t="s">
        <v>479</v>
      </c>
      <c r="N36" s="96" t="s">
        <v>384</v>
      </c>
      <c r="O36" s="45">
        <v>141558091</v>
      </c>
      <c r="P36" s="45">
        <v>154004864</v>
      </c>
      <c r="Q36" s="45">
        <v>200463579.99999967</v>
      </c>
      <c r="R36" s="137">
        <v>218401581.99999896</v>
      </c>
      <c r="S36" s="137">
        <v>184143874</v>
      </c>
      <c r="T36" s="145">
        <f t="shared" si="4"/>
        <v>30.083609279528929</v>
      </c>
      <c r="U36" s="145">
        <f t="shared" si="5"/>
        <v>19.570167601979122</v>
      </c>
      <c r="V36" s="145">
        <f t="shared" si="6"/>
        <v>-8.1409830154682936</v>
      </c>
      <c r="W36" s="146">
        <f t="shared" si="7"/>
        <v>-15.685650115849043</v>
      </c>
    </row>
    <row r="37" spans="1:23">
      <c r="A37" s="130" t="s">
        <v>480</v>
      </c>
      <c r="B37" s="96" t="s">
        <v>385</v>
      </c>
      <c r="C37" s="45">
        <v>1773350</v>
      </c>
      <c r="D37" s="45">
        <v>2416914</v>
      </c>
      <c r="E37" s="45">
        <v>2663018.0000000005</v>
      </c>
      <c r="F37" s="45">
        <v>2612506.0000000005</v>
      </c>
      <c r="G37" s="44">
        <v>1857452</v>
      </c>
      <c r="H37" s="145">
        <f t="shared" si="0"/>
        <v>4.7425494121295912</v>
      </c>
      <c r="I37" s="145">
        <f t="shared" si="1"/>
        <v>-23.147782668311748</v>
      </c>
      <c r="J37" s="145">
        <f t="shared" si="2"/>
        <v>-30.250114719464918</v>
      </c>
      <c r="K37" s="146">
        <f t="shared" si="3"/>
        <v>-28.901522140044861</v>
      </c>
      <c r="L37" s="46"/>
      <c r="M37" s="41" t="s">
        <v>480</v>
      </c>
      <c r="N37" s="96" t="s">
        <v>385</v>
      </c>
      <c r="O37" s="45">
        <v>1920686</v>
      </c>
      <c r="P37" s="45">
        <v>2811569</v>
      </c>
      <c r="Q37" s="45">
        <v>3632131.9999999986</v>
      </c>
      <c r="R37" s="137">
        <v>2426156</v>
      </c>
      <c r="S37" s="137">
        <v>4352355.9999999991</v>
      </c>
      <c r="T37" s="145">
        <f t="shared" si="4"/>
        <v>126.60424452513314</v>
      </c>
      <c r="U37" s="145">
        <f t="shared" si="5"/>
        <v>54.801678351127038</v>
      </c>
      <c r="V37" s="145">
        <f t="shared" si="6"/>
        <v>19.829235281096629</v>
      </c>
      <c r="W37" s="146">
        <f t="shared" si="7"/>
        <v>79.393081071456209</v>
      </c>
    </row>
    <row r="38" spans="1:23">
      <c r="A38" s="130" t="s">
        <v>481</v>
      </c>
      <c r="B38" s="96" t="s">
        <v>386</v>
      </c>
      <c r="C38" s="45">
        <v>95490109</v>
      </c>
      <c r="D38" s="45">
        <v>110395053</v>
      </c>
      <c r="E38" s="45">
        <v>110691275.00000003</v>
      </c>
      <c r="F38" s="45">
        <v>111281005.00000004</v>
      </c>
      <c r="G38" s="44">
        <v>108628070.99999999</v>
      </c>
      <c r="H38" s="145">
        <f t="shared" si="0"/>
        <v>13.758453244618238</v>
      </c>
      <c r="I38" s="145">
        <f t="shared" si="1"/>
        <v>-1.6005988964016495</v>
      </c>
      <c r="J38" s="145">
        <f t="shared" si="2"/>
        <v>-1.8639264928514478</v>
      </c>
      <c r="K38" s="146">
        <f t="shared" si="3"/>
        <v>-2.3839953638089924</v>
      </c>
      <c r="L38" s="46"/>
      <c r="M38" s="41" t="s">
        <v>481</v>
      </c>
      <c r="N38" s="96" t="s">
        <v>386</v>
      </c>
      <c r="O38" s="45">
        <v>13800129</v>
      </c>
      <c r="P38" s="45">
        <v>15993544</v>
      </c>
      <c r="Q38" s="45">
        <v>30857276.999999985</v>
      </c>
      <c r="R38" s="137">
        <v>26395865.999999985</v>
      </c>
      <c r="S38" s="137">
        <v>21859527</v>
      </c>
      <c r="T38" s="145">
        <f t="shared" si="4"/>
        <v>58.400888861256306</v>
      </c>
      <c r="U38" s="145">
        <f t="shared" si="5"/>
        <v>36.677192997374448</v>
      </c>
      <c r="V38" s="145">
        <f t="shared" si="6"/>
        <v>-29.159248238268049</v>
      </c>
      <c r="W38" s="146">
        <f t="shared" si="7"/>
        <v>-17.185793411741031</v>
      </c>
    </row>
    <row r="39" spans="1:23">
      <c r="A39" s="130" t="s">
        <v>482</v>
      </c>
      <c r="B39" s="96" t="s">
        <v>387</v>
      </c>
      <c r="C39" s="45">
        <v>73279643</v>
      </c>
      <c r="D39" s="45">
        <v>81786537</v>
      </c>
      <c r="E39" s="45">
        <v>89900747.000000119</v>
      </c>
      <c r="F39" s="45">
        <v>97411907.999999881</v>
      </c>
      <c r="G39" s="44">
        <v>99431076</v>
      </c>
      <c r="H39" s="145">
        <f t="shared" si="0"/>
        <v>35.687173039311887</v>
      </c>
      <c r="I39" s="145">
        <f t="shared" si="1"/>
        <v>21.573891800798478</v>
      </c>
      <c r="J39" s="145">
        <f t="shared" si="2"/>
        <v>10.600945284692529</v>
      </c>
      <c r="K39" s="146">
        <f t="shared" si="3"/>
        <v>2.0728143421645342</v>
      </c>
      <c r="L39" s="46"/>
      <c r="M39" s="41" t="s">
        <v>482</v>
      </c>
      <c r="N39" s="96" t="s">
        <v>387</v>
      </c>
      <c r="O39" s="45">
        <v>68630587</v>
      </c>
      <c r="P39" s="45">
        <v>64552691</v>
      </c>
      <c r="Q39" s="45">
        <v>61990972.999999978</v>
      </c>
      <c r="R39" s="137">
        <v>65605287.999999948</v>
      </c>
      <c r="S39" s="137">
        <v>63186303.00000003</v>
      </c>
      <c r="T39" s="145">
        <f t="shared" si="4"/>
        <v>-7.9327370462385431</v>
      </c>
      <c r="U39" s="145">
        <f t="shared" si="5"/>
        <v>-2.1167018428402571</v>
      </c>
      <c r="V39" s="145">
        <f t="shared" si="6"/>
        <v>1.9282323573144282</v>
      </c>
      <c r="W39" s="146">
        <f t="shared" si="7"/>
        <v>-3.6871799114728674</v>
      </c>
    </row>
    <row r="40" spans="1:23">
      <c r="A40" s="130" t="s">
        <v>483</v>
      </c>
      <c r="B40" s="96" t="s">
        <v>26</v>
      </c>
      <c r="C40" s="45">
        <v>79092206</v>
      </c>
      <c r="D40" s="45">
        <v>88790910</v>
      </c>
      <c r="E40" s="45">
        <v>79092194.999999925</v>
      </c>
      <c r="F40" s="45">
        <v>75782890.999999925</v>
      </c>
      <c r="G40" s="44">
        <v>80843776.00000003</v>
      </c>
      <c r="H40" s="145">
        <f t="shared" si="0"/>
        <v>2.2145924214075308</v>
      </c>
      <c r="I40" s="145">
        <f t="shared" si="1"/>
        <v>-8.9503914308344861</v>
      </c>
      <c r="J40" s="145">
        <f t="shared" si="2"/>
        <v>2.2146066372290107</v>
      </c>
      <c r="K40" s="146">
        <f t="shared" si="3"/>
        <v>6.6781366258514794</v>
      </c>
      <c r="L40" s="46"/>
      <c r="M40" s="41" t="s">
        <v>483</v>
      </c>
      <c r="N40" s="96" t="s">
        <v>26</v>
      </c>
      <c r="O40" s="45">
        <v>415259108</v>
      </c>
      <c r="P40" s="45">
        <v>436787735</v>
      </c>
      <c r="Q40" s="45">
        <v>478791690.00000006</v>
      </c>
      <c r="R40" s="137">
        <v>540128937.9999994</v>
      </c>
      <c r="S40" s="137">
        <v>571877349</v>
      </c>
      <c r="T40" s="145">
        <f t="shared" si="4"/>
        <v>37.715787079136135</v>
      </c>
      <c r="U40" s="145">
        <f t="shared" si="5"/>
        <v>30.927977865495706</v>
      </c>
      <c r="V40" s="145">
        <f t="shared" si="6"/>
        <v>19.441786677625899</v>
      </c>
      <c r="W40" s="146">
        <f t="shared" si="7"/>
        <v>5.8779318726301284</v>
      </c>
    </row>
    <row r="41" spans="1:23">
      <c r="A41" s="130" t="s">
        <v>484</v>
      </c>
      <c r="B41" s="96" t="s">
        <v>388</v>
      </c>
      <c r="C41" s="45">
        <v>16970218</v>
      </c>
      <c r="D41" s="45">
        <v>15946082</v>
      </c>
      <c r="E41" s="45">
        <v>15205262.000000015</v>
      </c>
      <c r="F41" s="45">
        <v>17429001</v>
      </c>
      <c r="G41" s="44">
        <v>15869581.000000004</v>
      </c>
      <c r="H41" s="145">
        <f t="shared" si="0"/>
        <v>-6.485697473067205</v>
      </c>
      <c r="I41" s="145">
        <f t="shared" si="1"/>
        <v>-0.47974794059128101</v>
      </c>
      <c r="J41" s="145">
        <f t="shared" si="2"/>
        <v>4.3690072555145036</v>
      </c>
      <c r="K41" s="146">
        <f t="shared" si="3"/>
        <v>-8.9472712750432208</v>
      </c>
      <c r="L41" s="46"/>
      <c r="M41" s="41" t="s">
        <v>484</v>
      </c>
      <c r="N41" s="96" t="s">
        <v>388</v>
      </c>
      <c r="O41" s="45">
        <v>11324926</v>
      </c>
      <c r="P41" s="45">
        <v>9819694</v>
      </c>
      <c r="Q41" s="45">
        <v>6928980.9999999944</v>
      </c>
      <c r="R41" s="137">
        <v>9232434.0000000019</v>
      </c>
      <c r="S41" s="137">
        <v>12358417</v>
      </c>
      <c r="T41" s="145">
        <f t="shared" si="4"/>
        <v>9.1258079743744105</v>
      </c>
      <c r="U41" s="145">
        <f t="shared" si="5"/>
        <v>25.85338198929621</v>
      </c>
      <c r="V41" s="145">
        <f t="shared" si="6"/>
        <v>78.358361785088022</v>
      </c>
      <c r="W41" s="146">
        <f t="shared" si="7"/>
        <v>33.858709415090317</v>
      </c>
    </row>
    <row r="42" spans="1:23">
      <c r="A42" s="130" t="s">
        <v>485</v>
      </c>
      <c r="B42" s="96" t="s">
        <v>389</v>
      </c>
      <c r="C42" s="45">
        <v>23214358</v>
      </c>
      <c r="D42" s="45">
        <v>25845300</v>
      </c>
      <c r="E42" s="45">
        <v>24612014.000000015</v>
      </c>
      <c r="F42" s="45">
        <v>28746924.999999981</v>
      </c>
      <c r="G42" s="44">
        <v>26476303.999999989</v>
      </c>
      <c r="H42" s="145">
        <f t="shared" si="0"/>
        <v>14.051415938360165</v>
      </c>
      <c r="I42" s="145">
        <f t="shared" si="1"/>
        <v>2.441465179355589</v>
      </c>
      <c r="J42" s="145">
        <f t="shared" si="2"/>
        <v>7.5747153402398055</v>
      </c>
      <c r="K42" s="146">
        <f t="shared" si="3"/>
        <v>-7.8986569867907406</v>
      </c>
      <c r="L42" s="46"/>
      <c r="M42" s="41" t="s">
        <v>485</v>
      </c>
      <c r="N42" s="96" t="s">
        <v>389</v>
      </c>
      <c r="O42" s="45">
        <v>21249809</v>
      </c>
      <c r="P42" s="45">
        <v>21566040</v>
      </c>
      <c r="Q42" s="45">
        <v>20310256.99999997</v>
      </c>
      <c r="R42" s="137">
        <v>22091887.000000004</v>
      </c>
      <c r="S42" s="137">
        <v>20955815.999999993</v>
      </c>
      <c r="T42" s="145">
        <f t="shared" si="4"/>
        <v>-1.3835089058918442</v>
      </c>
      <c r="U42" s="145">
        <f t="shared" si="5"/>
        <v>-2.829559807920262</v>
      </c>
      <c r="V42" s="145">
        <f t="shared" si="6"/>
        <v>3.1784875986553089</v>
      </c>
      <c r="W42" s="146">
        <f t="shared" si="7"/>
        <v>-5.1424805857462985</v>
      </c>
    </row>
    <row r="43" spans="1:23">
      <c r="A43" s="130" t="s">
        <v>486</v>
      </c>
      <c r="B43" s="96" t="s">
        <v>390</v>
      </c>
      <c r="C43" s="45">
        <v>90324492</v>
      </c>
      <c r="D43" s="45">
        <v>92072158</v>
      </c>
      <c r="E43" s="45">
        <v>94001065.00000003</v>
      </c>
      <c r="F43" s="45">
        <v>100990009.99999996</v>
      </c>
      <c r="G43" s="44">
        <v>92952451.99999997</v>
      </c>
      <c r="H43" s="145">
        <f t="shared" si="0"/>
        <v>2.9094655744091824</v>
      </c>
      <c r="I43" s="145">
        <f t="shared" si="1"/>
        <v>0.95609141690799504</v>
      </c>
      <c r="J43" s="145">
        <f t="shared" si="2"/>
        <v>-1.115533105928165</v>
      </c>
      <c r="K43" s="146">
        <f t="shared" si="3"/>
        <v>-7.9587654264020671</v>
      </c>
      <c r="L43" s="46"/>
      <c r="M43" s="41" t="s">
        <v>486</v>
      </c>
      <c r="N43" s="96" t="s">
        <v>390</v>
      </c>
      <c r="O43" s="45">
        <v>2620012</v>
      </c>
      <c r="P43" s="45">
        <v>3127231</v>
      </c>
      <c r="Q43" s="45">
        <v>5102350.0000000019</v>
      </c>
      <c r="R43" s="137">
        <v>4074343.9999999991</v>
      </c>
      <c r="S43" s="137">
        <v>4305564.0000000009</v>
      </c>
      <c r="T43" s="145">
        <f t="shared" si="4"/>
        <v>64.333751143124573</v>
      </c>
      <c r="U43" s="145">
        <f t="shared" si="5"/>
        <v>37.679755668832939</v>
      </c>
      <c r="V43" s="145">
        <f t="shared" si="6"/>
        <v>-15.616059266808449</v>
      </c>
      <c r="W43" s="146">
        <f t="shared" si="7"/>
        <v>5.6750240038642374</v>
      </c>
    </row>
    <row r="44" spans="1:23">
      <c r="A44" s="130" t="s">
        <v>487</v>
      </c>
      <c r="B44" s="96" t="s">
        <v>391</v>
      </c>
      <c r="C44" s="45">
        <v>11666037</v>
      </c>
      <c r="D44" s="45">
        <v>12866332</v>
      </c>
      <c r="E44" s="45">
        <v>14373659.000000015</v>
      </c>
      <c r="F44" s="45">
        <v>13161747.999999987</v>
      </c>
      <c r="G44" s="44">
        <v>12065198.000000007</v>
      </c>
      <c r="H44" s="145">
        <f t="shared" si="0"/>
        <v>3.4215646667330617</v>
      </c>
      <c r="I44" s="145">
        <f t="shared" si="1"/>
        <v>-6.2265920077298773</v>
      </c>
      <c r="J44" s="145">
        <f t="shared" si="2"/>
        <v>-16.060357352292868</v>
      </c>
      <c r="K44" s="146">
        <f t="shared" si="3"/>
        <v>-8.3313401836897327</v>
      </c>
      <c r="L44" s="46"/>
      <c r="M44" s="41" t="s">
        <v>487</v>
      </c>
      <c r="N44" s="96" t="s">
        <v>391</v>
      </c>
      <c r="O44" s="45">
        <v>30317152</v>
      </c>
      <c r="P44" s="45">
        <v>44461311</v>
      </c>
      <c r="Q44" s="45">
        <v>51635850.99999997</v>
      </c>
      <c r="R44" s="137">
        <v>53048199.000000097</v>
      </c>
      <c r="S44" s="137">
        <v>54001151.00000003</v>
      </c>
      <c r="T44" s="145">
        <f t="shared" si="4"/>
        <v>78.120791161386251</v>
      </c>
      <c r="U44" s="145">
        <f t="shared" si="5"/>
        <v>21.456497312911054</v>
      </c>
      <c r="V44" s="145">
        <f t="shared" si="6"/>
        <v>4.5807320963879619</v>
      </c>
      <c r="W44" s="146">
        <f t="shared" si="7"/>
        <v>1.796388978257184</v>
      </c>
    </row>
    <row r="45" spans="1:23">
      <c r="A45" s="130" t="s">
        <v>488</v>
      </c>
      <c r="B45" s="96" t="s">
        <v>392</v>
      </c>
      <c r="C45" s="45">
        <v>13927</v>
      </c>
      <c r="D45" s="45">
        <v>1367</v>
      </c>
      <c r="E45" s="45">
        <v>29749</v>
      </c>
      <c r="F45" s="45">
        <v>3453</v>
      </c>
      <c r="G45" s="44">
        <v>10086</v>
      </c>
      <c r="H45" s="145">
        <f t="shared" si="0"/>
        <v>-27.5795217922022</v>
      </c>
      <c r="I45" s="145">
        <f t="shared" si="1"/>
        <v>637.8200438917338</v>
      </c>
      <c r="J45" s="145">
        <f t="shared" si="2"/>
        <v>-66.096339372752027</v>
      </c>
      <c r="K45" s="146">
        <f t="shared" si="3"/>
        <v>192.09383145091226</v>
      </c>
      <c r="L45" s="46"/>
      <c r="M45" s="41" t="s">
        <v>488</v>
      </c>
      <c r="N45" s="96" t="s">
        <v>392</v>
      </c>
      <c r="O45" s="45">
        <v>30117</v>
      </c>
      <c r="P45" s="45">
        <v>11613</v>
      </c>
      <c r="Q45" s="45">
        <v>921</v>
      </c>
      <c r="R45" s="137">
        <v>72836</v>
      </c>
      <c r="S45" s="137">
        <v>3006</v>
      </c>
      <c r="T45" s="145">
        <f t="shared" si="4"/>
        <v>-90.018926187867322</v>
      </c>
      <c r="U45" s="145">
        <f t="shared" si="5"/>
        <v>-74.115215706535778</v>
      </c>
      <c r="V45" s="145">
        <f t="shared" si="6"/>
        <v>226.38436482084694</v>
      </c>
      <c r="W45" s="146">
        <f t="shared" si="7"/>
        <v>-95.872919984622996</v>
      </c>
    </row>
    <row r="46" spans="1:23">
      <c r="A46" s="130" t="s">
        <v>489</v>
      </c>
      <c r="B46" s="96" t="s">
        <v>393</v>
      </c>
      <c r="C46" s="45">
        <v>26155</v>
      </c>
      <c r="D46" s="45">
        <v>22998</v>
      </c>
      <c r="E46" s="45">
        <v>24192</v>
      </c>
      <c r="F46" s="45">
        <v>16639</v>
      </c>
      <c r="G46" s="44">
        <v>104103</v>
      </c>
      <c r="H46" s="145">
        <f t="shared" si="0"/>
        <v>298.02332250047795</v>
      </c>
      <c r="I46" s="145">
        <f t="shared" si="1"/>
        <v>352.66110096530133</v>
      </c>
      <c r="J46" s="145">
        <f t="shared" si="2"/>
        <v>330.31994047619048</v>
      </c>
      <c r="K46" s="146">
        <f t="shared" si="3"/>
        <v>525.65658993929924</v>
      </c>
      <c r="L46" s="46"/>
      <c r="M46" s="41" t="s">
        <v>489</v>
      </c>
      <c r="N46" s="96" t="s">
        <v>393</v>
      </c>
      <c r="O46" s="45" t="s">
        <v>338</v>
      </c>
      <c r="P46" s="45" t="s">
        <v>338</v>
      </c>
      <c r="Q46" s="45">
        <v>525</v>
      </c>
      <c r="R46" s="137">
        <v>25382</v>
      </c>
      <c r="S46" s="137">
        <v>0</v>
      </c>
      <c r="T46" s="145" t="str">
        <f t="shared" si="4"/>
        <v/>
      </c>
      <c r="U46" s="145" t="str">
        <f t="shared" si="5"/>
        <v/>
      </c>
      <c r="V46" s="145">
        <f t="shared" si="6"/>
        <v>-100</v>
      </c>
      <c r="W46" s="146">
        <f t="shared" si="7"/>
        <v>-100</v>
      </c>
    </row>
    <row r="47" spans="1:23">
      <c r="A47" s="130" t="s">
        <v>490</v>
      </c>
      <c r="B47" s="96" t="s">
        <v>394</v>
      </c>
      <c r="C47" s="45">
        <v>781897775</v>
      </c>
      <c r="D47" s="45">
        <v>941053588</v>
      </c>
      <c r="E47" s="45">
        <v>1124890842.000001</v>
      </c>
      <c r="F47" s="45">
        <v>1155532822.0000007</v>
      </c>
      <c r="G47" s="44">
        <v>860498248</v>
      </c>
      <c r="H47" s="145">
        <f t="shared" si="0"/>
        <v>10.052525472399495</v>
      </c>
      <c r="I47" s="145">
        <f t="shared" si="1"/>
        <v>-8.5601225081350094</v>
      </c>
      <c r="J47" s="145">
        <f t="shared" si="2"/>
        <v>-23.503844473471204</v>
      </c>
      <c r="K47" s="146">
        <f t="shared" si="3"/>
        <v>-25.532340439222978</v>
      </c>
      <c r="L47" s="46"/>
      <c r="M47" s="41" t="s">
        <v>490</v>
      </c>
      <c r="N47" s="96" t="s">
        <v>394</v>
      </c>
      <c r="O47" s="45">
        <v>138485384</v>
      </c>
      <c r="P47" s="45">
        <v>143615521</v>
      </c>
      <c r="Q47" s="45">
        <v>178721048.00000003</v>
      </c>
      <c r="R47" s="137">
        <v>229497855.00000009</v>
      </c>
      <c r="S47" s="137">
        <v>208105198</v>
      </c>
      <c r="T47" s="145">
        <f t="shared" si="4"/>
        <v>50.27231899071748</v>
      </c>
      <c r="U47" s="145">
        <f t="shared" si="5"/>
        <v>44.904392332358015</v>
      </c>
      <c r="V47" s="145">
        <f t="shared" si="6"/>
        <v>16.441348307223436</v>
      </c>
      <c r="W47" s="146">
        <f t="shared" si="7"/>
        <v>-9.3215062946885041</v>
      </c>
    </row>
    <row r="48" spans="1:23">
      <c r="A48" s="130" t="s">
        <v>491</v>
      </c>
      <c r="B48" s="96" t="s">
        <v>395</v>
      </c>
      <c r="C48" s="45">
        <v>398576767</v>
      </c>
      <c r="D48" s="45">
        <v>392954893</v>
      </c>
      <c r="E48" s="45">
        <v>443004037.99999994</v>
      </c>
      <c r="F48" s="45">
        <v>522247771.00000072</v>
      </c>
      <c r="G48" s="44">
        <v>495306504.99999958</v>
      </c>
      <c r="H48" s="145">
        <f t="shared" si="0"/>
        <v>24.268784838630481</v>
      </c>
      <c r="I48" s="145">
        <f t="shared" si="1"/>
        <v>26.046656708763678</v>
      </c>
      <c r="J48" s="145">
        <f t="shared" si="2"/>
        <v>11.806318343310366</v>
      </c>
      <c r="K48" s="146">
        <f t="shared" si="3"/>
        <v>-5.1587134490615369</v>
      </c>
      <c r="L48" s="46"/>
      <c r="M48" s="41" t="s">
        <v>491</v>
      </c>
      <c r="N48" s="96" t="s">
        <v>395</v>
      </c>
      <c r="O48" s="45">
        <v>174050602</v>
      </c>
      <c r="P48" s="45">
        <v>166381466</v>
      </c>
      <c r="Q48" s="45">
        <v>123362284.99999988</v>
      </c>
      <c r="R48" s="137">
        <v>155140333</v>
      </c>
      <c r="S48" s="137">
        <v>109355676</v>
      </c>
      <c r="T48" s="145">
        <f t="shared" si="4"/>
        <v>-37.170182266878918</v>
      </c>
      <c r="U48" s="145">
        <f t="shared" si="5"/>
        <v>-34.274124018116296</v>
      </c>
      <c r="V48" s="145">
        <f t="shared" si="6"/>
        <v>-11.354044714719663</v>
      </c>
      <c r="W48" s="146">
        <f t="shared" si="7"/>
        <v>-29.511769192863596</v>
      </c>
    </row>
    <row r="49" spans="1:23">
      <c r="A49" s="130" t="s">
        <v>492</v>
      </c>
      <c r="B49" s="96" t="s">
        <v>396</v>
      </c>
      <c r="C49" s="45">
        <v>10497021</v>
      </c>
      <c r="D49" s="45">
        <v>3781923</v>
      </c>
      <c r="E49" s="45">
        <v>3037751</v>
      </c>
      <c r="F49" s="45">
        <v>2698121.0000000005</v>
      </c>
      <c r="G49" s="44">
        <v>2456580.9999999995</v>
      </c>
      <c r="H49" s="145">
        <f t="shared" si="0"/>
        <v>-76.5973508102918</v>
      </c>
      <c r="I49" s="145">
        <f t="shared" si="1"/>
        <v>-35.044129666309985</v>
      </c>
      <c r="J49" s="145">
        <f t="shared" si="2"/>
        <v>-19.131587809534111</v>
      </c>
      <c r="K49" s="146">
        <f t="shared" si="3"/>
        <v>-8.952155963353789</v>
      </c>
      <c r="L49" s="46"/>
      <c r="M49" s="41" t="s">
        <v>492</v>
      </c>
      <c r="N49" s="96" t="s">
        <v>396</v>
      </c>
      <c r="O49" s="45">
        <v>3220810</v>
      </c>
      <c r="P49" s="45">
        <v>4509283</v>
      </c>
      <c r="Q49" s="45">
        <v>10879560.000000002</v>
      </c>
      <c r="R49" s="137">
        <v>1174615.9999999995</v>
      </c>
      <c r="S49" s="137">
        <v>1168091</v>
      </c>
      <c r="T49" s="145">
        <f t="shared" si="4"/>
        <v>-63.733005051524302</v>
      </c>
      <c r="U49" s="145">
        <f t="shared" si="5"/>
        <v>-74.095859585659184</v>
      </c>
      <c r="V49" s="145">
        <f t="shared" si="6"/>
        <v>-89.263435285985835</v>
      </c>
      <c r="W49" s="146">
        <f t="shared" si="7"/>
        <v>-0.55550069128970847</v>
      </c>
    </row>
    <row r="50" spans="1:23">
      <c r="A50" s="130" t="s">
        <v>493</v>
      </c>
      <c r="B50" s="96" t="s">
        <v>397</v>
      </c>
      <c r="C50" s="45">
        <v>9003020</v>
      </c>
      <c r="D50" s="45">
        <v>10216076</v>
      </c>
      <c r="E50" s="45">
        <v>11567022</v>
      </c>
      <c r="F50" s="45">
        <v>9918454.9999999981</v>
      </c>
      <c r="G50" s="44">
        <v>10132718.999999998</v>
      </c>
      <c r="H50" s="145">
        <f t="shared" si="0"/>
        <v>12.548000559812138</v>
      </c>
      <c r="I50" s="145">
        <f t="shared" si="1"/>
        <v>-0.81593950554011485</v>
      </c>
      <c r="J50" s="145">
        <f t="shared" si="2"/>
        <v>-12.399933189372362</v>
      </c>
      <c r="K50" s="146">
        <f t="shared" si="3"/>
        <v>2.1602558059697969</v>
      </c>
      <c r="L50" s="46"/>
      <c r="M50" s="41" t="s">
        <v>493</v>
      </c>
      <c r="N50" s="96" t="s">
        <v>397</v>
      </c>
      <c r="O50" s="45">
        <v>31915710</v>
      </c>
      <c r="P50" s="45">
        <v>34832289</v>
      </c>
      <c r="Q50" s="45">
        <v>38168259.00000006</v>
      </c>
      <c r="R50" s="137">
        <v>35276789</v>
      </c>
      <c r="S50" s="137">
        <v>37232889</v>
      </c>
      <c r="T50" s="145">
        <f t="shared" si="4"/>
        <v>16.660068035459659</v>
      </c>
      <c r="U50" s="145">
        <f t="shared" si="5"/>
        <v>6.8918812656842476</v>
      </c>
      <c r="V50" s="145">
        <f t="shared" si="6"/>
        <v>-2.4506488493490366</v>
      </c>
      <c r="W50" s="146">
        <f t="shared" si="7"/>
        <v>5.54500581104476</v>
      </c>
    </row>
    <row r="51" spans="1:23">
      <c r="A51" s="130" t="s">
        <v>494</v>
      </c>
      <c r="B51" s="96" t="s">
        <v>398</v>
      </c>
      <c r="C51" s="45">
        <v>84718049</v>
      </c>
      <c r="D51" s="45">
        <v>87348629</v>
      </c>
      <c r="E51" s="45">
        <v>91012474.000000075</v>
      </c>
      <c r="F51" s="45">
        <v>106715050.00000001</v>
      </c>
      <c r="G51" s="44">
        <v>96425440</v>
      </c>
      <c r="H51" s="145">
        <f t="shared" si="0"/>
        <v>13.819240572926788</v>
      </c>
      <c r="I51" s="145">
        <f t="shared" si="1"/>
        <v>10.391475062533615</v>
      </c>
      <c r="J51" s="145">
        <f t="shared" si="2"/>
        <v>5.9474990208484115</v>
      </c>
      <c r="K51" s="146">
        <f t="shared" si="3"/>
        <v>-9.6421357624815016</v>
      </c>
      <c r="L51" s="46"/>
      <c r="M51" s="41" t="s">
        <v>494</v>
      </c>
      <c r="N51" s="96" t="s">
        <v>398</v>
      </c>
      <c r="O51" s="45">
        <v>81280971</v>
      </c>
      <c r="P51" s="45">
        <v>81739375</v>
      </c>
      <c r="Q51" s="45">
        <v>82011166.999999925</v>
      </c>
      <c r="R51" s="137">
        <v>82433006.000000134</v>
      </c>
      <c r="S51" s="137">
        <v>85043567.000000015</v>
      </c>
      <c r="T51" s="145">
        <f t="shared" si="4"/>
        <v>4.6291228484463005</v>
      </c>
      <c r="U51" s="145">
        <f t="shared" si="5"/>
        <v>4.0423504583929173</v>
      </c>
      <c r="V51" s="145">
        <f t="shared" si="6"/>
        <v>3.6975452379553388</v>
      </c>
      <c r="W51" s="146">
        <f t="shared" si="7"/>
        <v>3.1668880302628821</v>
      </c>
    </row>
    <row r="52" spans="1:23">
      <c r="A52" s="130" t="s">
        <v>495</v>
      </c>
      <c r="B52" s="96" t="s">
        <v>399</v>
      </c>
      <c r="C52" s="45">
        <v>114597502</v>
      </c>
      <c r="D52" s="45">
        <v>85905501</v>
      </c>
      <c r="E52" s="45">
        <v>86847480.999999836</v>
      </c>
      <c r="F52" s="45">
        <v>88479314.000000179</v>
      </c>
      <c r="G52" s="44">
        <v>113726624.99999996</v>
      </c>
      <c r="H52" s="145">
        <f t="shared" si="0"/>
        <v>-0.75994413909654668</v>
      </c>
      <c r="I52" s="145">
        <f t="shared" si="1"/>
        <v>32.385730455142749</v>
      </c>
      <c r="J52" s="145">
        <f t="shared" si="2"/>
        <v>30.949825706516663</v>
      </c>
      <c r="K52" s="146">
        <f t="shared" si="3"/>
        <v>28.534704733356904</v>
      </c>
      <c r="L52" s="46"/>
      <c r="M52" s="41" t="s">
        <v>495</v>
      </c>
      <c r="N52" s="96" t="s">
        <v>399</v>
      </c>
      <c r="O52" s="45">
        <v>7495696</v>
      </c>
      <c r="P52" s="45">
        <v>7502384</v>
      </c>
      <c r="Q52" s="45">
        <v>9794104.9999999981</v>
      </c>
      <c r="R52" s="137">
        <v>8466556.0000000019</v>
      </c>
      <c r="S52" s="137">
        <v>9385590.9999999981</v>
      </c>
      <c r="T52" s="145">
        <f t="shared" si="4"/>
        <v>25.213068939828915</v>
      </c>
      <c r="U52" s="145">
        <f t="shared" si="5"/>
        <v>25.101447753140846</v>
      </c>
      <c r="V52" s="145">
        <f t="shared" si="6"/>
        <v>-4.1710191998145802</v>
      </c>
      <c r="W52" s="146">
        <f t="shared" si="7"/>
        <v>10.854885977249722</v>
      </c>
    </row>
    <row r="53" spans="1:23">
      <c r="A53" s="130" t="s">
        <v>496</v>
      </c>
      <c r="B53" s="96" t="s">
        <v>400</v>
      </c>
      <c r="C53" s="45">
        <v>7365356</v>
      </c>
      <c r="D53" s="45">
        <v>5887822</v>
      </c>
      <c r="E53" s="45">
        <v>6733886.9999999991</v>
      </c>
      <c r="F53" s="45">
        <v>8395366</v>
      </c>
      <c r="G53" s="44">
        <v>6996952</v>
      </c>
      <c r="H53" s="145">
        <f t="shared" si="0"/>
        <v>-5.001849197784864</v>
      </c>
      <c r="I53" s="145">
        <f t="shared" si="1"/>
        <v>18.837695840669099</v>
      </c>
      <c r="J53" s="145">
        <f t="shared" si="2"/>
        <v>3.9065847110294669</v>
      </c>
      <c r="K53" s="146">
        <f t="shared" si="3"/>
        <v>-16.65697481205703</v>
      </c>
      <c r="L53" s="46"/>
      <c r="M53" s="41" t="s">
        <v>496</v>
      </c>
      <c r="N53" s="96" t="s">
        <v>400</v>
      </c>
      <c r="O53" s="45">
        <v>510758</v>
      </c>
      <c r="P53" s="45">
        <v>464503</v>
      </c>
      <c r="Q53" s="45">
        <v>146363</v>
      </c>
      <c r="R53" s="137">
        <v>421868.99999999983</v>
      </c>
      <c r="S53" s="137">
        <v>463806.99999999994</v>
      </c>
      <c r="T53" s="145">
        <f t="shared" si="4"/>
        <v>-9.1924159778212129</v>
      </c>
      <c r="U53" s="145">
        <f t="shared" si="5"/>
        <v>-0.14983756832572226</v>
      </c>
      <c r="V53" s="145">
        <f t="shared" si="6"/>
        <v>216.88814796089173</v>
      </c>
      <c r="W53" s="146">
        <f t="shared" si="7"/>
        <v>9.941000642379521</v>
      </c>
    </row>
    <row r="54" spans="1:23">
      <c r="A54" s="130" t="s">
        <v>497</v>
      </c>
      <c r="B54" s="96" t="s">
        <v>401</v>
      </c>
      <c r="C54" s="45">
        <v>9282282</v>
      </c>
      <c r="D54" s="45">
        <v>7140329</v>
      </c>
      <c r="E54" s="45">
        <v>8144705.9999999991</v>
      </c>
      <c r="F54" s="45">
        <v>4975398.0000000009</v>
      </c>
      <c r="G54" s="44">
        <v>7355754.0000000009</v>
      </c>
      <c r="H54" s="145">
        <f t="shared" si="0"/>
        <v>-20.754896263655837</v>
      </c>
      <c r="I54" s="145">
        <f t="shared" si="1"/>
        <v>3.0170178432954629</v>
      </c>
      <c r="J54" s="145">
        <f t="shared" si="2"/>
        <v>-9.686684823245912</v>
      </c>
      <c r="K54" s="146">
        <f t="shared" si="3"/>
        <v>47.842524356845416</v>
      </c>
      <c r="L54" s="46"/>
      <c r="M54" s="41" t="s">
        <v>497</v>
      </c>
      <c r="N54" s="96" t="s">
        <v>401</v>
      </c>
      <c r="O54" s="45">
        <v>987719</v>
      </c>
      <c r="P54" s="45">
        <v>1360293</v>
      </c>
      <c r="Q54" s="45">
        <v>1748030.0000000002</v>
      </c>
      <c r="R54" s="137">
        <v>2129240.0000000009</v>
      </c>
      <c r="S54" s="137">
        <v>2704969</v>
      </c>
      <c r="T54" s="145">
        <f t="shared" si="4"/>
        <v>173.86017683166972</v>
      </c>
      <c r="U54" s="145">
        <f t="shared" si="5"/>
        <v>98.851938516187317</v>
      </c>
      <c r="V54" s="145">
        <f t="shared" si="6"/>
        <v>54.743854510506083</v>
      </c>
      <c r="W54" s="146">
        <f t="shared" si="7"/>
        <v>27.039178298359914</v>
      </c>
    </row>
    <row r="55" spans="1:23">
      <c r="A55" s="130" t="s">
        <v>498</v>
      </c>
      <c r="B55" s="96" t="s">
        <v>402</v>
      </c>
      <c r="C55" s="45">
        <v>7219983</v>
      </c>
      <c r="D55" s="45">
        <v>6759652</v>
      </c>
      <c r="E55" s="45">
        <v>7247155</v>
      </c>
      <c r="F55" s="45">
        <v>6646119</v>
      </c>
      <c r="G55" s="44">
        <v>7809394</v>
      </c>
      <c r="H55" s="145">
        <f t="shared" si="0"/>
        <v>8.1636064794058427</v>
      </c>
      <c r="I55" s="145">
        <f t="shared" si="1"/>
        <v>15.529527259687328</v>
      </c>
      <c r="J55" s="145">
        <f t="shared" si="2"/>
        <v>7.7580650613930544</v>
      </c>
      <c r="K55" s="146">
        <f t="shared" si="3"/>
        <v>17.503072093653444</v>
      </c>
      <c r="L55" s="46"/>
      <c r="M55" s="41" t="s">
        <v>498</v>
      </c>
      <c r="N55" s="96" t="s">
        <v>402</v>
      </c>
      <c r="O55" s="45">
        <v>17421071</v>
      </c>
      <c r="P55" s="45">
        <v>21448654</v>
      </c>
      <c r="Q55" s="45">
        <v>14075621.999999998</v>
      </c>
      <c r="R55" s="137">
        <v>10877499.999999998</v>
      </c>
      <c r="S55" s="137">
        <v>8589101</v>
      </c>
      <c r="T55" s="145">
        <f t="shared" si="4"/>
        <v>-50.697055307334431</v>
      </c>
      <c r="U55" s="145">
        <f t="shared" si="5"/>
        <v>-59.955058252140205</v>
      </c>
      <c r="V55" s="145">
        <f t="shared" si="6"/>
        <v>-38.978888464040871</v>
      </c>
      <c r="W55" s="146">
        <f t="shared" si="7"/>
        <v>-21.037913123419898</v>
      </c>
    </row>
    <row r="56" spans="1:23">
      <c r="A56" s="130" t="s">
        <v>499</v>
      </c>
      <c r="B56" s="96" t="s">
        <v>403</v>
      </c>
      <c r="C56" s="45">
        <v>24751317</v>
      </c>
      <c r="D56" s="45">
        <v>20952307</v>
      </c>
      <c r="E56" s="45">
        <v>22737519.000000007</v>
      </c>
      <c r="F56" s="45">
        <v>26464583.000000022</v>
      </c>
      <c r="G56" s="44">
        <v>25572031.999999993</v>
      </c>
      <c r="H56" s="145">
        <f t="shared" si="0"/>
        <v>3.3158437589401331</v>
      </c>
      <c r="I56" s="145">
        <f t="shared" si="1"/>
        <v>22.048765322119394</v>
      </c>
      <c r="J56" s="145">
        <f t="shared" si="2"/>
        <v>12.466236971588614</v>
      </c>
      <c r="K56" s="146">
        <f t="shared" si="3"/>
        <v>-3.3726244619083161</v>
      </c>
      <c r="L56" s="46"/>
      <c r="M56" s="41" t="s">
        <v>499</v>
      </c>
      <c r="N56" s="96" t="s">
        <v>403</v>
      </c>
      <c r="O56" s="45">
        <v>15220721</v>
      </c>
      <c r="P56" s="45">
        <v>14763690</v>
      </c>
      <c r="Q56" s="45">
        <v>11964910.000000004</v>
      </c>
      <c r="R56" s="137">
        <v>11313205.000000004</v>
      </c>
      <c r="S56" s="137">
        <v>8993790.9999999981</v>
      </c>
      <c r="T56" s="145">
        <f t="shared" si="4"/>
        <v>-40.910874064375804</v>
      </c>
      <c r="U56" s="145">
        <f t="shared" si="5"/>
        <v>-39.081686218011903</v>
      </c>
      <c r="V56" s="145">
        <f t="shared" si="6"/>
        <v>-24.831937724562948</v>
      </c>
      <c r="W56" s="146">
        <f t="shared" si="7"/>
        <v>-20.501829499244508</v>
      </c>
    </row>
    <row r="57" spans="1:23">
      <c r="A57" s="130" t="s">
        <v>500</v>
      </c>
      <c r="B57" s="96" t="s">
        <v>404</v>
      </c>
      <c r="C57" s="45">
        <v>72444043</v>
      </c>
      <c r="D57" s="45">
        <v>75899466</v>
      </c>
      <c r="E57" s="45">
        <v>82307195.999999925</v>
      </c>
      <c r="F57" s="45">
        <v>87055566.000000045</v>
      </c>
      <c r="G57" s="44">
        <v>91788779.00000006</v>
      </c>
      <c r="H57" s="145">
        <f t="shared" si="0"/>
        <v>26.703004414041402</v>
      </c>
      <c r="I57" s="145">
        <f t="shared" si="1"/>
        <v>20.93468351938084</v>
      </c>
      <c r="J57" s="145">
        <f t="shared" si="2"/>
        <v>11.519749743388346</v>
      </c>
      <c r="K57" s="146">
        <f t="shared" si="3"/>
        <v>5.4370021556117649</v>
      </c>
      <c r="L57" s="46"/>
      <c r="M57" s="41" t="s">
        <v>500</v>
      </c>
      <c r="N57" s="96" t="s">
        <v>404</v>
      </c>
      <c r="O57" s="45">
        <v>108855564</v>
      </c>
      <c r="P57" s="45">
        <v>118116456</v>
      </c>
      <c r="Q57" s="45">
        <v>139667342.99999964</v>
      </c>
      <c r="R57" s="137">
        <v>138341048.00000009</v>
      </c>
      <c r="S57" s="137">
        <v>124966272.00000006</v>
      </c>
      <c r="T57" s="145">
        <f t="shared" si="4"/>
        <v>14.800077651519999</v>
      </c>
      <c r="U57" s="145">
        <f t="shared" si="5"/>
        <v>5.7992054891996361</v>
      </c>
      <c r="V57" s="145">
        <f t="shared" si="6"/>
        <v>-10.525775520766956</v>
      </c>
      <c r="W57" s="146">
        <f t="shared" si="7"/>
        <v>-9.6679736010096065</v>
      </c>
    </row>
    <row r="58" spans="1:23">
      <c r="A58" s="130" t="s">
        <v>501</v>
      </c>
      <c r="B58" s="96" t="s">
        <v>34</v>
      </c>
      <c r="C58" s="45">
        <v>46773166</v>
      </c>
      <c r="D58" s="45">
        <v>47297991</v>
      </c>
      <c r="E58" s="45">
        <v>47903008.999999985</v>
      </c>
      <c r="F58" s="45">
        <v>39438119.000000075</v>
      </c>
      <c r="G58" s="44">
        <v>34462533</v>
      </c>
      <c r="H58" s="145">
        <f t="shared" si="0"/>
        <v>-26.319862546828659</v>
      </c>
      <c r="I58" s="145">
        <f t="shared" si="1"/>
        <v>-27.137427464942434</v>
      </c>
      <c r="J58" s="145">
        <f t="shared" si="2"/>
        <v>-28.05768631360921</v>
      </c>
      <c r="K58" s="146">
        <f t="shared" si="3"/>
        <v>-12.616184864192093</v>
      </c>
      <c r="L58" s="46"/>
      <c r="M58" s="41" t="s">
        <v>501</v>
      </c>
      <c r="N58" s="96" t="s">
        <v>34</v>
      </c>
      <c r="O58" s="45">
        <v>106361096</v>
      </c>
      <c r="P58" s="45">
        <v>103343378</v>
      </c>
      <c r="Q58" s="45">
        <v>108220901.99999967</v>
      </c>
      <c r="R58" s="137">
        <v>134316451.99999985</v>
      </c>
      <c r="S58" s="137">
        <v>120053351</v>
      </c>
      <c r="T58" s="145">
        <f t="shared" si="4"/>
        <v>12.873367720844087</v>
      </c>
      <c r="U58" s="145">
        <f t="shared" si="5"/>
        <v>16.169369845835703</v>
      </c>
      <c r="V58" s="145">
        <f t="shared" si="6"/>
        <v>10.9336078163536</v>
      </c>
      <c r="W58" s="146">
        <f t="shared" si="7"/>
        <v>-10.619027518683907</v>
      </c>
    </row>
    <row r="59" spans="1:23">
      <c r="A59" s="130" t="s">
        <v>502</v>
      </c>
      <c r="B59" s="96" t="s">
        <v>405</v>
      </c>
      <c r="C59" s="45">
        <v>1560402</v>
      </c>
      <c r="D59" s="45">
        <v>2172319</v>
      </c>
      <c r="E59" s="45">
        <v>4651636.9999999991</v>
      </c>
      <c r="F59" s="45">
        <v>4860046.0000000009</v>
      </c>
      <c r="G59" s="44">
        <v>1647438</v>
      </c>
      <c r="H59" s="145">
        <f t="shared" si="0"/>
        <v>5.5777934147738932</v>
      </c>
      <c r="I59" s="145">
        <f t="shared" si="1"/>
        <v>-24.162243206453553</v>
      </c>
      <c r="J59" s="145">
        <f t="shared" si="2"/>
        <v>-64.583693869491526</v>
      </c>
      <c r="K59" s="146">
        <f t="shared" si="3"/>
        <v>-66.102419606728006</v>
      </c>
      <c r="L59" s="46"/>
      <c r="M59" s="41" t="s">
        <v>502</v>
      </c>
      <c r="N59" s="96" t="s">
        <v>405</v>
      </c>
      <c r="O59" s="45">
        <v>1390103</v>
      </c>
      <c r="P59" s="45">
        <v>1034045</v>
      </c>
      <c r="Q59" s="45">
        <v>2367396.9999999995</v>
      </c>
      <c r="R59" s="137">
        <v>412504.99999999971</v>
      </c>
      <c r="S59" s="137">
        <v>496863.00000000006</v>
      </c>
      <c r="T59" s="145">
        <f t="shared" si="4"/>
        <v>-64.257109005591673</v>
      </c>
      <c r="U59" s="145">
        <f t="shared" si="5"/>
        <v>-51.949576662524358</v>
      </c>
      <c r="V59" s="145">
        <f t="shared" si="6"/>
        <v>-79.012265369940053</v>
      </c>
      <c r="W59" s="146">
        <f t="shared" si="7"/>
        <v>20.450176361498748</v>
      </c>
    </row>
    <row r="60" spans="1:23">
      <c r="A60" s="130" t="s">
        <v>503</v>
      </c>
      <c r="B60" s="96" t="s">
        <v>406</v>
      </c>
      <c r="C60" s="45">
        <v>2010311</v>
      </c>
      <c r="D60" s="45">
        <v>1892024</v>
      </c>
      <c r="E60" s="45">
        <v>958541.00000000012</v>
      </c>
      <c r="F60" s="45">
        <v>204654.00000000003</v>
      </c>
      <c r="G60" s="44">
        <v>214669</v>
      </c>
      <c r="H60" s="145">
        <f t="shared" si="0"/>
        <v>-89.321602478422491</v>
      </c>
      <c r="I60" s="145">
        <f t="shared" si="1"/>
        <v>-88.654002274812584</v>
      </c>
      <c r="J60" s="145">
        <f t="shared" si="2"/>
        <v>-77.604609505488028</v>
      </c>
      <c r="K60" s="146">
        <f t="shared" si="3"/>
        <v>4.8936253383759833</v>
      </c>
      <c r="L60" s="46"/>
      <c r="M60" s="41" t="s">
        <v>503</v>
      </c>
      <c r="N60" s="96" t="s">
        <v>406</v>
      </c>
      <c r="O60" s="45">
        <v>928871</v>
      </c>
      <c r="P60" s="45">
        <v>1056832</v>
      </c>
      <c r="Q60" s="45">
        <v>1034092</v>
      </c>
      <c r="R60" s="137">
        <v>1637766.9999999998</v>
      </c>
      <c r="S60" s="137">
        <v>1906690</v>
      </c>
      <c r="T60" s="145">
        <f t="shared" si="4"/>
        <v>105.26962301546718</v>
      </c>
      <c r="U60" s="145">
        <f t="shared" si="5"/>
        <v>80.415619511899706</v>
      </c>
      <c r="V60" s="145">
        <f t="shared" si="6"/>
        <v>84.383014277259662</v>
      </c>
      <c r="W60" s="146">
        <f t="shared" si="7"/>
        <v>16.420101272036874</v>
      </c>
    </row>
    <row r="61" spans="1:23">
      <c r="A61" s="130" t="s">
        <v>504</v>
      </c>
      <c r="B61" s="96" t="s">
        <v>407</v>
      </c>
      <c r="C61" s="45">
        <v>12207889</v>
      </c>
      <c r="D61" s="45">
        <v>13075183</v>
      </c>
      <c r="E61" s="45">
        <v>18621598.000000015</v>
      </c>
      <c r="F61" s="45">
        <v>24642225.000000011</v>
      </c>
      <c r="G61" s="44">
        <v>20805968.000000004</v>
      </c>
      <c r="H61" s="145">
        <f t="shared" si="0"/>
        <v>70.4305142355079</v>
      </c>
      <c r="I61" s="145">
        <f t="shared" si="1"/>
        <v>59.125635182314483</v>
      </c>
      <c r="J61" s="145">
        <f t="shared" si="2"/>
        <v>11.730303704332925</v>
      </c>
      <c r="K61" s="146">
        <f t="shared" si="3"/>
        <v>-15.567819058546888</v>
      </c>
      <c r="L61" s="46"/>
      <c r="M61" s="41" t="s">
        <v>504</v>
      </c>
      <c r="N61" s="96" t="s">
        <v>407</v>
      </c>
      <c r="O61" s="45">
        <v>3257424</v>
      </c>
      <c r="P61" s="45">
        <v>3746947</v>
      </c>
      <c r="Q61" s="45">
        <v>4349338.9999999981</v>
      </c>
      <c r="R61" s="137">
        <v>4729539.0000000019</v>
      </c>
      <c r="S61" s="137">
        <v>4747032</v>
      </c>
      <c r="T61" s="145">
        <f t="shared" si="4"/>
        <v>45.729631758100879</v>
      </c>
      <c r="U61" s="145">
        <f t="shared" si="5"/>
        <v>26.690663091845181</v>
      </c>
      <c r="V61" s="145">
        <f t="shared" si="6"/>
        <v>9.1437572467908836</v>
      </c>
      <c r="W61" s="146">
        <f t="shared" si="7"/>
        <v>0.36986691514751158</v>
      </c>
    </row>
    <row r="62" spans="1:23">
      <c r="A62" s="130" t="s">
        <v>505</v>
      </c>
      <c r="B62" s="96" t="s">
        <v>408</v>
      </c>
      <c r="C62" s="45">
        <v>14844632</v>
      </c>
      <c r="D62" s="45">
        <v>17365462</v>
      </c>
      <c r="E62" s="45">
        <v>15030746.999999998</v>
      </c>
      <c r="F62" s="45">
        <v>18260888.000000004</v>
      </c>
      <c r="G62" s="44">
        <v>17283112</v>
      </c>
      <c r="H62" s="145">
        <f t="shared" si="0"/>
        <v>16.426678680886113</v>
      </c>
      <c r="I62" s="145">
        <f t="shared" si="1"/>
        <v>-0.47421715586951052</v>
      </c>
      <c r="J62" s="145">
        <f t="shared" si="2"/>
        <v>14.985050310540132</v>
      </c>
      <c r="K62" s="146">
        <f t="shared" si="3"/>
        <v>-5.3544822135703498</v>
      </c>
      <c r="L62" s="46"/>
      <c r="M62" s="41" t="s">
        <v>505</v>
      </c>
      <c r="N62" s="96" t="s">
        <v>408</v>
      </c>
      <c r="O62" s="45">
        <v>33259</v>
      </c>
      <c r="P62" s="45">
        <v>21309</v>
      </c>
      <c r="Q62" s="45">
        <v>47690</v>
      </c>
      <c r="R62" s="137">
        <v>4710</v>
      </c>
      <c r="S62" s="137">
        <v>12397</v>
      </c>
      <c r="T62" s="145">
        <f t="shared" si="4"/>
        <v>-62.725878709522235</v>
      </c>
      <c r="U62" s="145">
        <f t="shared" si="5"/>
        <v>-41.82270402177484</v>
      </c>
      <c r="V62" s="145">
        <f t="shared" si="6"/>
        <v>-74.005032501572657</v>
      </c>
      <c r="W62" s="146">
        <f t="shared" si="7"/>
        <v>163.20594479830152</v>
      </c>
    </row>
    <row r="63" spans="1:23">
      <c r="A63" s="130" t="s">
        <v>506</v>
      </c>
      <c r="B63" s="96" t="s">
        <v>409</v>
      </c>
      <c r="C63" s="45">
        <v>8269093</v>
      </c>
      <c r="D63" s="45">
        <v>6990523</v>
      </c>
      <c r="E63" s="45">
        <v>9016999.9999999925</v>
      </c>
      <c r="F63" s="45">
        <v>5539371</v>
      </c>
      <c r="G63" s="44">
        <v>4553549</v>
      </c>
      <c r="H63" s="145">
        <f t="shared" si="0"/>
        <v>-44.932908603156349</v>
      </c>
      <c r="I63" s="145">
        <f t="shared" si="1"/>
        <v>-34.861111250188287</v>
      </c>
      <c r="J63" s="145">
        <f t="shared" si="2"/>
        <v>-49.500399245868877</v>
      </c>
      <c r="K63" s="146">
        <f t="shared" si="3"/>
        <v>-17.796641532043978</v>
      </c>
      <c r="L63" s="46"/>
      <c r="M63" s="41" t="s">
        <v>506</v>
      </c>
      <c r="N63" s="96" t="s">
        <v>409</v>
      </c>
      <c r="O63" s="45">
        <v>2836183</v>
      </c>
      <c r="P63" s="45">
        <v>1963787</v>
      </c>
      <c r="Q63" s="45">
        <v>1706412.0000000012</v>
      </c>
      <c r="R63" s="137">
        <v>2957069.0000000014</v>
      </c>
      <c r="S63" s="137">
        <v>2082769</v>
      </c>
      <c r="T63" s="145">
        <f t="shared" si="4"/>
        <v>-26.564364852338514</v>
      </c>
      <c r="U63" s="145">
        <f t="shared" si="5"/>
        <v>6.0588037297324036</v>
      </c>
      <c r="V63" s="145">
        <f t="shared" si="6"/>
        <v>22.055459056781032</v>
      </c>
      <c r="W63" s="146">
        <f t="shared" si="7"/>
        <v>-29.566438929899874</v>
      </c>
    </row>
    <row r="64" spans="1:23">
      <c r="A64" s="130" t="s">
        <v>507</v>
      </c>
      <c r="B64" s="96" t="s">
        <v>35</v>
      </c>
      <c r="C64" s="45">
        <v>841155</v>
      </c>
      <c r="D64" s="45">
        <v>811227</v>
      </c>
      <c r="E64" s="45">
        <v>823549.00000000012</v>
      </c>
      <c r="F64" s="45">
        <v>821642.99999999953</v>
      </c>
      <c r="G64" s="44">
        <v>790817</v>
      </c>
      <c r="H64" s="145">
        <f t="shared" si="0"/>
        <v>-5.9843905106668842</v>
      </c>
      <c r="I64" s="145">
        <f t="shared" si="1"/>
        <v>-2.5159419003558838</v>
      </c>
      <c r="J64" s="145">
        <f t="shared" si="2"/>
        <v>-3.9745054635486241</v>
      </c>
      <c r="K64" s="146">
        <f t="shared" si="3"/>
        <v>-3.7517510646350729</v>
      </c>
      <c r="L64" s="46"/>
      <c r="M64" s="41" t="s">
        <v>507</v>
      </c>
      <c r="N64" s="96" t="s">
        <v>35</v>
      </c>
      <c r="O64" s="45">
        <v>2686767</v>
      </c>
      <c r="P64" s="45">
        <v>1569292</v>
      </c>
      <c r="Q64" s="45">
        <v>2850727.9999999995</v>
      </c>
      <c r="R64" s="137">
        <v>2616974.0000000005</v>
      </c>
      <c r="S64" s="137">
        <v>2730416.0000000005</v>
      </c>
      <c r="T64" s="145">
        <f t="shared" si="4"/>
        <v>1.6245919352143403</v>
      </c>
      <c r="U64" s="145">
        <f t="shared" si="5"/>
        <v>73.990309005589808</v>
      </c>
      <c r="V64" s="145">
        <f t="shared" si="6"/>
        <v>-4.2203956322735507</v>
      </c>
      <c r="W64" s="146">
        <f t="shared" si="7"/>
        <v>4.3348539190683653</v>
      </c>
    </row>
    <row r="65" spans="1:23">
      <c r="A65" s="130" t="s">
        <v>508</v>
      </c>
      <c r="B65" s="96" t="s">
        <v>410</v>
      </c>
      <c r="C65" s="45">
        <v>16126153</v>
      </c>
      <c r="D65" s="45">
        <v>16815450</v>
      </c>
      <c r="E65" s="45">
        <v>18213263.999999985</v>
      </c>
      <c r="F65" s="45">
        <v>17613153.999999996</v>
      </c>
      <c r="G65" s="44">
        <v>18495446</v>
      </c>
      <c r="H65" s="145">
        <f t="shared" si="0"/>
        <v>14.692239370418974</v>
      </c>
      <c r="I65" s="145">
        <f t="shared" si="1"/>
        <v>9.9907882334400853</v>
      </c>
      <c r="J65" s="145">
        <f t="shared" si="2"/>
        <v>1.5493214176218686</v>
      </c>
      <c r="K65" s="146">
        <f t="shared" si="3"/>
        <v>5.0092788605607126</v>
      </c>
      <c r="L65" s="46"/>
      <c r="M65" s="41" t="s">
        <v>508</v>
      </c>
      <c r="N65" s="96" t="s">
        <v>410</v>
      </c>
      <c r="O65" s="45">
        <v>26391829</v>
      </c>
      <c r="P65" s="45">
        <v>26611127</v>
      </c>
      <c r="Q65" s="45">
        <v>25810608.999999978</v>
      </c>
      <c r="R65" s="137">
        <v>28050502.99999997</v>
      </c>
      <c r="S65" s="137">
        <v>26011902.999999996</v>
      </c>
      <c r="T65" s="145">
        <f t="shared" si="4"/>
        <v>-1.4395591908389633</v>
      </c>
      <c r="U65" s="145">
        <f t="shared" si="5"/>
        <v>-2.2517798663694464</v>
      </c>
      <c r="V65" s="145">
        <f t="shared" si="6"/>
        <v>0.77988861091971273</v>
      </c>
      <c r="W65" s="146">
        <f t="shared" si="7"/>
        <v>-7.2676058607575698</v>
      </c>
    </row>
    <row r="66" spans="1:23">
      <c r="A66" s="130" t="s">
        <v>509</v>
      </c>
      <c r="B66" s="96" t="s">
        <v>411</v>
      </c>
      <c r="C66" s="45">
        <v>120471973</v>
      </c>
      <c r="D66" s="45">
        <v>149956379</v>
      </c>
      <c r="E66" s="45">
        <v>210351965.00000003</v>
      </c>
      <c r="F66" s="45">
        <v>239930705.00000003</v>
      </c>
      <c r="G66" s="44">
        <v>193870615.99999994</v>
      </c>
      <c r="H66" s="145">
        <f t="shared" si="0"/>
        <v>60.925907638285253</v>
      </c>
      <c r="I66" s="145">
        <f t="shared" si="1"/>
        <v>29.28467417848222</v>
      </c>
      <c r="J66" s="145">
        <f t="shared" si="2"/>
        <v>-7.8351295648700443</v>
      </c>
      <c r="K66" s="146">
        <f t="shared" si="3"/>
        <v>-19.197246555000163</v>
      </c>
      <c r="L66" s="46"/>
      <c r="M66" s="41" t="s">
        <v>509</v>
      </c>
      <c r="N66" s="96" t="s">
        <v>411</v>
      </c>
      <c r="O66" s="45">
        <v>37386839</v>
      </c>
      <c r="P66" s="45">
        <v>35400507</v>
      </c>
      <c r="Q66" s="45">
        <v>44601056.00000003</v>
      </c>
      <c r="R66" s="137">
        <v>64025485.99999994</v>
      </c>
      <c r="S66" s="137">
        <v>53139048.999999993</v>
      </c>
      <c r="T66" s="145">
        <f t="shared" si="4"/>
        <v>42.133035103609586</v>
      </c>
      <c r="U66" s="145">
        <f t="shared" si="5"/>
        <v>50.108158055476423</v>
      </c>
      <c r="V66" s="145">
        <f t="shared" si="6"/>
        <v>19.143028810797574</v>
      </c>
      <c r="W66" s="146">
        <f t="shared" si="7"/>
        <v>-17.003286784890562</v>
      </c>
    </row>
    <row r="67" spans="1:23">
      <c r="A67" s="130" t="s">
        <v>510</v>
      </c>
      <c r="B67" s="96" t="s">
        <v>412</v>
      </c>
      <c r="C67" s="45">
        <v>14211511</v>
      </c>
      <c r="D67" s="45">
        <v>13626162</v>
      </c>
      <c r="E67" s="45">
        <v>17469084.000000007</v>
      </c>
      <c r="F67" s="45">
        <v>21773521.999999989</v>
      </c>
      <c r="G67" s="44">
        <v>13325041.000000002</v>
      </c>
      <c r="H67" s="145">
        <f t="shared" si="0"/>
        <v>-6.2376899965105679</v>
      </c>
      <c r="I67" s="145">
        <f t="shared" si="1"/>
        <v>-2.2098739175418558</v>
      </c>
      <c r="J67" s="145">
        <f t="shared" si="2"/>
        <v>-23.722153949228272</v>
      </c>
      <c r="K67" s="146">
        <f t="shared" si="3"/>
        <v>-38.801627958949368</v>
      </c>
      <c r="L67" s="46"/>
      <c r="M67" s="41" t="s">
        <v>510</v>
      </c>
      <c r="N67" s="96" t="s">
        <v>412</v>
      </c>
      <c r="O67" s="45">
        <v>3607432</v>
      </c>
      <c r="P67" s="45">
        <v>4073023</v>
      </c>
      <c r="Q67" s="45">
        <v>5528625.0000000028</v>
      </c>
      <c r="R67" s="137">
        <v>2791623</v>
      </c>
      <c r="S67" s="137">
        <v>4356312</v>
      </c>
      <c r="T67" s="145">
        <f t="shared" si="4"/>
        <v>20.759365665104696</v>
      </c>
      <c r="U67" s="145">
        <f t="shared" si="5"/>
        <v>6.9552516644271378</v>
      </c>
      <c r="V67" s="145">
        <f t="shared" si="6"/>
        <v>-21.204422437767107</v>
      </c>
      <c r="W67" s="146">
        <f t="shared" si="7"/>
        <v>56.049437907625787</v>
      </c>
    </row>
    <row r="68" spans="1:23">
      <c r="A68" s="130" t="s">
        <v>511</v>
      </c>
      <c r="B68" s="96" t="s">
        <v>413</v>
      </c>
      <c r="C68" s="45">
        <v>3384196</v>
      </c>
      <c r="D68" s="45">
        <v>3871324</v>
      </c>
      <c r="E68" s="45">
        <v>4917143.0000000028</v>
      </c>
      <c r="F68" s="45">
        <v>6154598.0000000047</v>
      </c>
      <c r="G68" s="44">
        <v>7437199</v>
      </c>
      <c r="H68" s="145">
        <f t="shared" si="0"/>
        <v>119.76265559087005</v>
      </c>
      <c r="I68" s="145">
        <f t="shared" si="1"/>
        <v>92.109960313319164</v>
      </c>
      <c r="J68" s="145">
        <f t="shared" si="2"/>
        <v>51.250411061870608</v>
      </c>
      <c r="K68" s="146">
        <f t="shared" si="3"/>
        <v>20.839720157189717</v>
      </c>
      <c r="L68" s="46"/>
      <c r="M68" s="41" t="s">
        <v>511</v>
      </c>
      <c r="N68" s="96" t="s">
        <v>413</v>
      </c>
      <c r="O68" s="45">
        <v>16025375</v>
      </c>
      <c r="P68" s="45">
        <v>11696410</v>
      </c>
      <c r="Q68" s="45">
        <v>5216198.9999999981</v>
      </c>
      <c r="R68" s="137">
        <v>11682603.999999998</v>
      </c>
      <c r="S68" s="137">
        <v>9002767.9999999981</v>
      </c>
      <c r="T68" s="145">
        <f t="shared" si="4"/>
        <v>-43.821795121799035</v>
      </c>
      <c r="U68" s="145">
        <f t="shared" si="5"/>
        <v>-23.029647558524374</v>
      </c>
      <c r="V68" s="145">
        <f t="shared" si="6"/>
        <v>72.592495033260832</v>
      </c>
      <c r="W68" s="146">
        <f t="shared" si="7"/>
        <v>-22.938687299509596</v>
      </c>
    </row>
    <row r="69" spans="1:23">
      <c r="A69" s="130" t="s">
        <v>512</v>
      </c>
      <c r="B69" s="96" t="s">
        <v>414</v>
      </c>
      <c r="C69" s="45">
        <v>93472076</v>
      </c>
      <c r="D69" s="45">
        <v>81318301</v>
      </c>
      <c r="E69" s="45">
        <v>121569941.00000003</v>
      </c>
      <c r="F69" s="45">
        <v>133931272.99999982</v>
      </c>
      <c r="G69" s="44">
        <v>115369752.99999999</v>
      </c>
      <c r="H69" s="145">
        <f t="shared" si="0"/>
        <v>23.426971922609255</v>
      </c>
      <c r="I69" s="145">
        <f t="shared" si="1"/>
        <v>41.874278706339396</v>
      </c>
      <c r="J69" s="145">
        <f t="shared" si="2"/>
        <v>-5.100099538585809</v>
      </c>
      <c r="K69" s="146">
        <f t="shared" si="3"/>
        <v>-13.858988706842098</v>
      </c>
      <c r="L69" s="46"/>
      <c r="M69" s="41" t="s">
        <v>512</v>
      </c>
      <c r="N69" s="96" t="s">
        <v>414</v>
      </c>
      <c r="O69" s="45">
        <v>248173284</v>
      </c>
      <c r="P69" s="45">
        <v>213254531</v>
      </c>
      <c r="Q69" s="45">
        <v>238020020.00000024</v>
      </c>
      <c r="R69" s="137">
        <v>263650272.99999991</v>
      </c>
      <c r="S69" s="137">
        <v>256051714.99999997</v>
      </c>
      <c r="T69" s="145">
        <f t="shared" si="4"/>
        <v>3.1745685405847155</v>
      </c>
      <c r="U69" s="145">
        <f t="shared" si="5"/>
        <v>20.068593056060308</v>
      </c>
      <c r="V69" s="145">
        <f t="shared" si="6"/>
        <v>7.575705186479567</v>
      </c>
      <c r="W69" s="146">
        <f t="shared" si="7"/>
        <v>-2.8820595987017867</v>
      </c>
    </row>
    <row r="70" spans="1:23">
      <c r="A70" s="130" t="s">
        <v>513</v>
      </c>
      <c r="B70" s="96" t="s">
        <v>415</v>
      </c>
      <c r="C70" s="45">
        <v>1818926</v>
      </c>
      <c r="D70" s="45">
        <v>752825</v>
      </c>
      <c r="E70" s="45">
        <v>1062553</v>
      </c>
      <c r="F70" s="45">
        <v>671268</v>
      </c>
      <c r="G70" s="44">
        <v>667505</v>
      </c>
      <c r="H70" s="145">
        <f t="shared" si="0"/>
        <v>-63.302245390961481</v>
      </c>
      <c r="I70" s="145">
        <f t="shared" si="1"/>
        <v>-11.333311194500723</v>
      </c>
      <c r="J70" s="145">
        <f t="shared" si="2"/>
        <v>-37.179133652627208</v>
      </c>
      <c r="K70" s="146">
        <f t="shared" si="3"/>
        <v>-0.56058087082952568</v>
      </c>
      <c r="L70" s="46"/>
      <c r="M70" s="41" t="s">
        <v>513</v>
      </c>
      <c r="N70" s="96" t="s">
        <v>415</v>
      </c>
      <c r="O70" s="45">
        <v>370454</v>
      </c>
      <c r="P70" s="45">
        <v>333311</v>
      </c>
      <c r="Q70" s="45">
        <v>328421.00000000012</v>
      </c>
      <c r="R70" s="137">
        <v>146382.99999999997</v>
      </c>
      <c r="S70" s="137">
        <v>50079</v>
      </c>
      <c r="T70" s="145">
        <f t="shared" si="4"/>
        <v>-86.481722427075965</v>
      </c>
      <c r="U70" s="145">
        <f t="shared" si="5"/>
        <v>-84.975293344654091</v>
      </c>
      <c r="V70" s="145">
        <f t="shared" si="6"/>
        <v>-84.751584094805153</v>
      </c>
      <c r="W70" s="146">
        <f t="shared" si="7"/>
        <v>-65.789060205078457</v>
      </c>
    </row>
    <row r="71" spans="1:23">
      <c r="A71" s="130" t="s">
        <v>514</v>
      </c>
      <c r="B71" s="96" t="s">
        <v>416</v>
      </c>
      <c r="C71" s="45">
        <v>9369811</v>
      </c>
      <c r="D71" s="45">
        <v>8657525</v>
      </c>
      <c r="E71" s="45">
        <v>11309719.000000002</v>
      </c>
      <c r="F71" s="45">
        <v>65050091.000000015</v>
      </c>
      <c r="G71" s="44">
        <v>12805254</v>
      </c>
      <c r="H71" s="145">
        <f t="shared" si="0"/>
        <v>36.665019177014358</v>
      </c>
      <c r="I71" s="145">
        <f t="shared" si="1"/>
        <v>47.908946263510643</v>
      </c>
      <c r="J71" s="145">
        <f t="shared" si="2"/>
        <v>13.223449671914906</v>
      </c>
      <c r="K71" s="146">
        <f t="shared" si="3"/>
        <v>-80.314779267564745</v>
      </c>
      <c r="L71" s="46"/>
      <c r="M71" s="41" t="s">
        <v>514</v>
      </c>
      <c r="N71" s="96" t="s">
        <v>416</v>
      </c>
      <c r="O71" s="45">
        <v>46885225</v>
      </c>
      <c r="P71" s="45">
        <v>68149033</v>
      </c>
      <c r="Q71" s="45">
        <v>89135763</v>
      </c>
      <c r="R71" s="137">
        <v>79364118.00000003</v>
      </c>
      <c r="S71" s="137">
        <v>78124127.999999985</v>
      </c>
      <c r="T71" s="145">
        <f t="shared" si="4"/>
        <v>66.628459178771124</v>
      </c>
      <c r="U71" s="145">
        <f t="shared" si="5"/>
        <v>14.637177610429177</v>
      </c>
      <c r="V71" s="145">
        <f t="shared" si="6"/>
        <v>-12.353778808176031</v>
      </c>
      <c r="W71" s="146">
        <f t="shared" si="7"/>
        <v>-1.5624063257403691</v>
      </c>
    </row>
    <row r="72" spans="1:23">
      <c r="A72" s="130" t="s">
        <v>515</v>
      </c>
      <c r="B72" s="96" t="s">
        <v>417</v>
      </c>
      <c r="C72" s="45">
        <v>1825463</v>
      </c>
      <c r="D72" s="45">
        <v>1855776</v>
      </c>
      <c r="E72" s="45">
        <v>10943544.000000006</v>
      </c>
      <c r="F72" s="45">
        <v>2658002.9999999995</v>
      </c>
      <c r="G72" s="44">
        <v>5923447</v>
      </c>
      <c r="H72" s="145">
        <f t="shared" ref="H72:H123" si="8">IFERROR(G72/C72*100-100,"")</f>
        <v>224.49011565832888</v>
      </c>
      <c r="I72" s="145">
        <f t="shared" ref="I72:I124" si="9">IFERROR(G72/D72*100-100,"")</f>
        <v>219.18976212646351</v>
      </c>
      <c r="J72" s="145">
        <f t="shared" ref="J72:J124" si="10">IFERROR(G72/E72*100-100,"")</f>
        <v>-45.872680733042273</v>
      </c>
      <c r="K72" s="146">
        <f t="shared" ref="K72:K124" si="11">IFERROR(G72/F72*100-100,"")</f>
        <v>122.85328496619456</v>
      </c>
      <c r="L72" s="46"/>
      <c r="M72" s="41" t="s">
        <v>515</v>
      </c>
      <c r="N72" s="96" t="s">
        <v>417</v>
      </c>
      <c r="O72" s="45">
        <v>7722966</v>
      </c>
      <c r="P72" s="45">
        <v>13982703</v>
      </c>
      <c r="Q72" s="45">
        <v>8763699</v>
      </c>
      <c r="R72" s="137">
        <v>8387169.9999999991</v>
      </c>
      <c r="S72" s="137">
        <v>5902546</v>
      </c>
      <c r="T72" s="145">
        <f t="shared" ref="T72:T126" si="12">IFERROR(S72/O72*100-100,"")</f>
        <v>-23.571513845846269</v>
      </c>
      <c r="U72" s="145">
        <f t="shared" ref="U72:U126" si="13">IFERROR(S72/P72*100-100,"")</f>
        <v>-57.786802737639498</v>
      </c>
      <c r="V72" s="145">
        <f t="shared" ref="V72:V126" si="14">IFERROR(S72/Q72*100-100,"")</f>
        <v>-32.647778067229368</v>
      </c>
      <c r="W72" s="146">
        <f t="shared" ref="W72:W126" si="15">IFERROR(S72/R72*100-100,"")</f>
        <v>-29.624104435703572</v>
      </c>
    </row>
    <row r="73" spans="1:23">
      <c r="A73" s="130" t="s">
        <v>516</v>
      </c>
      <c r="B73" s="96" t="s">
        <v>418</v>
      </c>
      <c r="C73" s="45">
        <v>2237328</v>
      </c>
      <c r="D73" s="45">
        <v>1836787</v>
      </c>
      <c r="E73" s="45">
        <v>1887985.0000000002</v>
      </c>
      <c r="F73" s="45">
        <v>1102776</v>
      </c>
      <c r="G73" s="44">
        <v>1110855</v>
      </c>
      <c r="H73" s="145">
        <f t="shared" si="8"/>
        <v>-50.349032417240565</v>
      </c>
      <c r="I73" s="145">
        <f t="shared" si="9"/>
        <v>-39.52183895029745</v>
      </c>
      <c r="J73" s="145">
        <f t="shared" si="10"/>
        <v>-41.161873637767258</v>
      </c>
      <c r="K73" s="146">
        <f t="shared" si="11"/>
        <v>0.73260571503188032</v>
      </c>
      <c r="L73" s="46"/>
      <c r="M73" s="41" t="s">
        <v>516</v>
      </c>
      <c r="N73" s="96" t="s">
        <v>418</v>
      </c>
      <c r="O73" s="45">
        <v>1258182</v>
      </c>
      <c r="P73" s="45">
        <v>671495</v>
      </c>
      <c r="Q73" s="45">
        <v>918011.99999999977</v>
      </c>
      <c r="R73" s="137">
        <v>1258203.9999999998</v>
      </c>
      <c r="S73" s="137">
        <v>1282339</v>
      </c>
      <c r="T73" s="145">
        <f t="shared" si="12"/>
        <v>1.919992497110897</v>
      </c>
      <c r="U73" s="145">
        <f t="shared" si="13"/>
        <v>90.967765955070405</v>
      </c>
      <c r="V73" s="145">
        <f t="shared" si="14"/>
        <v>39.686518259020602</v>
      </c>
      <c r="W73" s="146">
        <f t="shared" si="15"/>
        <v>1.9182104014929422</v>
      </c>
    </row>
    <row r="74" spans="1:23">
      <c r="A74" s="130" t="s">
        <v>517</v>
      </c>
      <c r="B74" s="96" t="s">
        <v>419</v>
      </c>
      <c r="C74" s="45">
        <v>78888</v>
      </c>
      <c r="D74" s="45">
        <v>62230</v>
      </c>
      <c r="E74" s="45">
        <v>118154.99999999999</v>
      </c>
      <c r="F74" s="45">
        <v>119146.00000000001</v>
      </c>
      <c r="G74" s="44">
        <v>130262</v>
      </c>
      <c r="H74" s="145">
        <f t="shared" si="8"/>
        <v>65.122705607950508</v>
      </c>
      <c r="I74" s="145">
        <f t="shared" si="9"/>
        <v>109.32347742246503</v>
      </c>
      <c r="J74" s="145">
        <f t="shared" si="10"/>
        <v>10.246709830307665</v>
      </c>
      <c r="K74" s="146">
        <f t="shared" si="11"/>
        <v>9.3297299112013832</v>
      </c>
      <c r="L74" s="46"/>
      <c r="M74" s="41" t="s">
        <v>517</v>
      </c>
      <c r="N74" s="96" t="s">
        <v>419</v>
      </c>
      <c r="O74" s="45">
        <v>251091</v>
      </c>
      <c r="P74" s="45">
        <v>310001</v>
      </c>
      <c r="Q74" s="45">
        <v>498553</v>
      </c>
      <c r="R74" s="137">
        <v>447758</v>
      </c>
      <c r="S74" s="137">
        <v>561084</v>
      </c>
      <c r="T74" s="145">
        <f t="shared" si="12"/>
        <v>123.45842742272723</v>
      </c>
      <c r="U74" s="145">
        <f t="shared" si="13"/>
        <v>80.994254857242396</v>
      </c>
      <c r="V74" s="145">
        <f t="shared" si="14"/>
        <v>12.542497989180674</v>
      </c>
      <c r="W74" s="146">
        <f t="shared" si="15"/>
        <v>25.309653875530969</v>
      </c>
    </row>
    <row r="75" spans="1:23">
      <c r="A75" s="130" t="s">
        <v>518</v>
      </c>
      <c r="B75" s="96" t="s">
        <v>420</v>
      </c>
      <c r="C75" s="45">
        <v>120481116</v>
      </c>
      <c r="D75" s="45">
        <v>77444044</v>
      </c>
      <c r="E75" s="45">
        <v>84701786.999999851</v>
      </c>
      <c r="F75" s="45">
        <v>74506810.000000075</v>
      </c>
      <c r="G75" s="44">
        <v>65293764.000000007</v>
      </c>
      <c r="H75" s="145">
        <f t="shared" si="8"/>
        <v>-45.805810762908258</v>
      </c>
      <c r="I75" s="145">
        <f t="shared" si="9"/>
        <v>-15.689108383854531</v>
      </c>
      <c r="J75" s="145">
        <f t="shared" si="10"/>
        <v>-22.913357188083737</v>
      </c>
      <c r="K75" s="146">
        <f t="shared" si="11"/>
        <v>-12.365374386582999</v>
      </c>
      <c r="L75" s="46"/>
      <c r="M75" s="41" t="s">
        <v>518</v>
      </c>
      <c r="N75" s="96" t="s">
        <v>420</v>
      </c>
      <c r="O75" s="45">
        <v>112696057</v>
      </c>
      <c r="P75" s="45">
        <v>109986919</v>
      </c>
      <c r="Q75" s="45">
        <v>110073567.99999994</v>
      </c>
      <c r="R75" s="137">
        <v>85405581.000000119</v>
      </c>
      <c r="S75" s="137">
        <v>66649666.000000015</v>
      </c>
      <c r="T75" s="145">
        <f t="shared" si="12"/>
        <v>-40.858919314275553</v>
      </c>
      <c r="U75" s="145">
        <f t="shared" si="13"/>
        <v>-39.402188363872604</v>
      </c>
      <c r="V75" s="145">
        <f t="shared" si="14"/>
        <v>-39.449890458715707</v>
      </c>
      <c r="W75" s="146">
        <f t="shared" si="15"/>
        <v>-21.960994563107164</v>
      </c>
    </row>
    <row r="76" spans="1:23">
      <c r="A76" s="130" t="s">
        <v>519</v>
      </c>
      <c r="B76" s="96" t="s">
        <v>421</v>
      </c>
      <c r="C76" s="45">
        <v>35045403</v>
      </c>
      <c r="D76" s="45">
        <v>37280092</v>
      </c>
      <c r="E76" s="45">
        <v>35448097.000000007</v>
      </c>
      <c r="F76" s="45">
        <v>33089336.999999981</v>
      </c>
      <c r="G76" s="44">
        <v>34842044.999999993</v>
      </c>
      <c r="H76" s="145">
        <f t="shared" si="8"/>
        <v>-0.58027011417163976</v>
      </c>
      <c r="I76" s="145">
        <f t="shared" si="9"/>
        <v>-6.5398095047619762</v>
      </c>
      <c r="J76" s="145">
        <f t="shared" si="10"/>
        <v>-1.7096883931456546</v>
      </c>
      <c r="K76" s="146">
        <f t="shared" si="11"/>
        <v>5.2968967011941288</v>
      </c>
      <c r="L76" s="46"/>
      <c r="M76" s="41" t="s">
        <v>519</v>
      </c>
      <c r="N76" s="96" t="s">
        <v>421</v>
      </c>
      <c r="O76" s="45">
        <v>86567775</v>
      </c>
      <c r="P76" s="45">
        <v>88078804</v>
      </c>
      <c r="Q76" s="45">
        <v>88736890</v>
      </c>
      <c r="R76" s="137">
        <v>82680436</v>
      </c>
      <c r="S76" s="137">
        <v>83732695</v>
      </c>
      <c r="T76" s="145">
        <f t="shared" si="12"/>
        <v>-3.2749830985028865</v>
      </c>
      <c r="U76" s="145">
        <f t="shared" si="13"/>
        <v>-4.9343415244375848</v>
      </c>
      <c r="V76" s="145">
        <f t="shared" si="14"/>
        <v>-5.6393626145789</v>
      </c>
      <c r="W76" s="146">
        <f t="shared" si="15"/>
        <v>1.2726819679567285</v>
      </c>
    </row>
    <row r="77" spans="1:23">
      <c r="A77" s="130" t="s">
        <v>520</v>
      </c>
      <c r="B77" s="96" t="s">
        <v>422</v>
      </c>
      <c r="C77" s="45">
        <v>3960852</v>
      </c>
      <c r="D77" s="45">
        <v>3430369</v>
      </c>
      <c r="E77" s="45">
        <v>3315254.0000000014</v>
      </c>
      <c r="F77" s="45">
        <v>3349229.9999999977</v>
      </c>
      <c r="G77" s="44">
        <v>4347480</v>
      </c>
      <c r="H77" s="145">
        <f t="shared" si="8"/>
        <v>9.7612331892229349</v>
      </c>
      <c r="I77" s="145">
        <f t="shared" si="9"/>
        <v>26.735053867382774</v>
      </c>
      <c r="J77" s="145">
        <f t="shared" si="10"/>
        <v>31.135653557766545</v>
      </c>
      <c r="K77" s="146">
        <f t="shared" si="11"/>
        <v>29.805358246522417</v>
      </c>
      <c r="L77" s="46"/>
      <c r="M77" s="41" t="s">
        <v>520</v>
      </c>
      <c r="N77" s="96" t="s">
        <v>422</v>
      </c>
      <c r="O77" s="45">
        <v>2782564</v>
      </c>
      <c r="P77" s="45">
        <v>3401300</v>
      </c>
      <c r="Q77" s="45">
        <v>4090429.0000000005</v>
      </c>
      <c r="R77" s="137">
        <v>2537261.9999999991</v>
      </c>
      <c r="S77" s="137">
        <v>5814884.9999999991</v>
      </c>
      <c r="T77" s="145">
        <f t="shared" si="12"/>
        <v>108.9757863610684</v>
      </c>
      <c r="U77" s="145">
        <f t="shared" si="13"/>
        <v>70.960662099785367</v>
      </c>
      <c r="V77" s="145">
        <f t="shared" si="14"/>
        <v>42.158316401531437</v>
      </c>
      <c r="W77" s="146">
        <f t="shared" si="15"/>
        <v>129.17952501554831</v>
      </c>
    </row>
    <row r="78" spans="1:23">
      <c r="A78" s="130" t="s">
        <v>521</v>
      </c>
      <c r="B78" s="96" t="s">
        <v>423</v>
      </c>
      <c r="C78" s="45">
        <v>15119488</v>
      </c>
      <c r="D78" s="45">
        <v>14486247</v>
      </c>
      <c r="E78" s="45">
        <v>17333129.999999996</v>
      </c>
      <c r="F78" s="45">
        <v>21452691.999999985</v>
      </c>
      <c r="G78" s="44">
        <v>27111087.000000004</v>
      </c>
      <c r="H78" s="145">
        <f t="shared" si="8"/>
        <v>79.3122028999924</v>
      </c>
      <c r="I78" s="145">
        <f t="shared" si="9"/>
        <v>87.150522837281471</v>
      </c>
      <c r="J78" s="145">
        <f t="shared" si="10"/>
        <v>56.411952140207831</v>
      </c>
      <c r="K78" s="146">
        <f t="shared" si="11"/>
        <v>26.376153631441795</v>
      </c>
      <c r="L78" s="46"/>
      <c r="M78" s="41" t="s">
        <v>521</v>
      </c>
      <c r="N78" s="96" t="s">
        <v>423</v>
      </c>
      <c r="O78" s="45">
        <v>6931774</v>
      </c>
      <c r="P78" s="45">
        <v>6048227</v>
      </c>
      <c r="Q78" s="45">
        <v>9904404.9999999981</v>
      </c>
      <c r="R78" s="137">
        <v>10971984.000000009</v>
      </c>
      <c r="S78" s="137">
        <v>11047626</v>
      </c>
      <c r="T78" s="145">
        <f t="shared" si="12"/>
        <v>59.376604026617144</v>
      </c>
      <c r="U78" s="145">
        <f t="shared" si="13"/>
        <v>82.658918059788419</v>
      </c>
      <c r="V78" s="145">
        <f t="shared" si="14"/>
        <v>11.542551016441706</v>
      </c>
      <c r="W78" s="146">
        <f t="shared" si="15"/>
        <v>0.68941041109783896</v>
      </c>
    </row>
    <row r="79" spans="1:23">
      <c r="A79" s="130" t="s">
        <v>522</v>
      </c>
      <c r="B79" s="96" t="s">
        <v>424</v>
      </c>
      <c r="C79" s="45">
        <v>8422417</v>
      </c>
      <c r="D79" s="45">
        <v>5110391</v>
      </c>
      <c r="E79" s="45">
        <v>6079601.0000000019</v>
      </c>
      <c r="F79" s="45">
        <v>7343669.9999999991</v>
      </c>
      <c r="G79" s="44">
        <v>10884035</v>
      </c>
      <c r="H79" s="145">
        <f t="shared" si="8"/>
        <v>29.226978431488249</v>
      </c>
      <c r="I79" s="145">
        <f t="shared" si="9"/>
        <v>112.97851769072071</v>
      </c>
      <c r="J79" s="145">
        <f t="shared" si="10"/>
        <v>79.025482099894333</v>
      </c>
      <c r="K79" s="146">
        <f t="shared" si="11"/>
        <v>48.209750710475845</v>
      </c>
      <c r="L79" s="46"/>
      <c r="M79" s="41" t="s">
        <v>522</v>
      </c>
      <c r="N79" s="96" t="s">
        <v>424</v>
      </c>
      <c r="O79" s="45">
        <v>7952083</v>
      </c>
      <c r="P79" s="45">
        <v>5751271</v>
      </c>
      <c r="Q79" s="45">
        <v>3069246.0000000009</v>
      </c>
      <c r="R79" s="137">
        <v>3766794.9999999995</v>
      </c>
      <c r="S79" s="137">
        <v>2874474.0000000005</v>
      </c>
      <c r="T79" s="145">
        <f t="shared" si="12"/>
        <v>-63.852565422166741</v>
      </c>
      <c r="U79" s="145">
        <f t="shared" si="13"/>
        <v>-50.020195535908492</v>
      </c>
      <c r="V79" s="145">
        <f t="shared" si="14"/>
        <v>-6.3459233961696242</v>
      </c>
      <c r="W79" s="146">
        <f t="shared" si="15"/>
        <v>-23.689130945538565</v>
      </c>
    </row>
    <row r="80" spans="1:23">
      <c r="A80" s="130" t="s">
        <v>523</v>
      </c>
      <c r="B80" s="96" t="s">
        <v>425</v>
      </c>
      <c r="C80" s="45">
        <v>15988050</v>
      </c>
      <c r="D80" s="45">
        <v>14627535</v>
      </c>
      <c r="E80" s="45">
        <v>16020028.000000002</v>
      </c>
      <c r="F80" s="45">
        <v>15593937.000000015</v>
      </c>
      <c r="G80" s="44">
        <v>17759473</v>
      </c>
      <c r="H80" s="145">
        <f t="shared" si="8"/>
        <v>11.079668877693024</v>
      </c>
      <c r="I80" s="145">
        <f t="shared" si="9"/>
        <v>21.411249400531247</v>
      </c>
      <c r="J80" s="145">
        <f t="shared" si="10"/>
        <v>10.857939823825518</v>
      </c>
      <c r="K80" s="146">
        <f t="shared" si="11"/>
        <v>13.887038276478748</v>
      </c>
      <c r="L80" s="46"/>
      <c r="M80" s="41" t="s">
        <v>523</v>
      </c>
      <c r="N80" s="96" t="s">
        <v>425</v>
      </c>
      <c r="O80" s="45">
        <v>961703</v>
      </c>
      <c r="P80" s="45">
        <v>1190124</v>
      </c>
      <c r="Q80" s="45">
        <v>1078150.0000000002</v>
      </c>
      <c r="R80" s="137">
        <v>1195380.0000000007</v>
      </c>
      <c r="S80" s="137">
        <v>1668594</v>
      </c>
      <c r="T80" s="145">
        <f t="shared" si="12"/>
        <v>73.504085980806963</v>
      </c>
      <c r="U80" s="145">
        <f t="shared" si="13"/>
        <v>40.203373766094955</v>
      </c>
      <c r="V80" s="145">
        <f t="shared" si="14"/>
        <v>54.764550387237364</v>
      </c>
      <c r="W80" s="146">
        <f t="shared" si="15"/>
        <v>39.586909601967477</v>
      </c>
    </row>
    <row r="81" spans="1:23">
      <c r="A81" s="130" t="s">
        <v>524</v>
      </c>
      <c r="B81" s="96" t="s">
        <v>426</v>
      </c>
      <c r="C81" s="45">
        <v>41454465</v>
      </c>
      <c r="D81" s="45">
        <v>37790292</v>
      </c>
      <c r="E81" s="45">
        <v>47334181.999999978</v>
      </c>
      <c r="F81" s="45">
        <v>47345053.999999963</v>
      </c>
      <c r="G81" s="44">
        <v>74355210.00000003</v>
      </c>
      <c r="H81" s="145">
        <f t="shared" si="8"/>
        <v>79.365986269512888</v>
      </c>
      <c r="I81" s="145">
        <f t="shared" si="9"/>
        <v>96.757437068758378</v>
      </c>
      <c r="J81" s="145">
        <f t="shared" si="10"/>
        <v>57.085655351559836</v>
      </c>
      <c r="K81" s="146">
        <f t="shared" si="11"/>
        <v>57.049583257419215</v>
      </c>
      <c r="L81" s="46"/>
      <c r="M81" s="41" t="s">
        <v>524</v>
      </c>
      <c r="N81" s="96" t="s">
        <v>426</v>
      </c>
      <c r="O81" s="45">
        <v>30553795</v>
      </c>
      <c r="P81" s="45">
        <v>32521347</v>
      </c>
      <c r="Q81" s="45">
        <v>35502637.000000022</v>
      </c>
      <c r="R81" s="137">
        <v>34451275</v>
      </c>
      <c r="S81" s="137">
        <v>33272881.999999996</v>
      </c>
      <c r="T81" s="145">
        <f t="shared" si="12"/>
        <v>8.8993429457780735</v>
      </c>
      <c r="U81" s="145">
        <f t="shared" si="13"/>
        <v>2.3108975160223082</v>
      </c>
      <c r="V81" s="145">
        <f t="shared" si="14"/>
        <v>-6.2805334713588223</v>
      </c>
      <c r="W81" s="146">
        <f t="shared" si="15"/>
        <v>-3.4204626679273957</v>
      </c>
    </row>
    <row r="82" spans="1:23">
      <c r="A82" s="130" t="s">
        <v>525</v>
      </c>
      <c r="B82" s="96" t="s">
        <v>427</v>
      </c>
      <c r="C82" s="45">
        <v>1402576</v>
      </c>
      <c r="D82" s="45">
        <v>2032411</v>
      </c>
      <c r="E82" s="45">
        <v>3118075</v>
      </c>
      <c r="F82" s="45">
        <v>2555021.0000000005</v>
      </c>
      <c r="G82" s="44">
        <v>3846879</v>
      </c>
      <c r="H82" s="145">
        <f t="shared" si="8"/>
        <v>174.27241019381484</v>
      </c>
      <c r="I82" s="145">
        <f t="shared" si="9"/>
        <v>89.276627611245942</v>
      </c>
      <c r="J82" s="145">
        <f t="shared" si="10"/>
        <v>23.373523728582541</v>
      </c>
      <c r="K82" s="146">
        <f t="shared" si="11"/>
        <v>50.561541372849746</v>
      </c>
      <c r="L82" s="46"/>
      <c r="M82" s="41" t="s">
        <v>525</v>
      </c>
      <c r="N82" s="96" t="s">
        <v>427</v>
      </c>
      <c r="O82" s="45">
        <v>990409</v>
      </c>
      <c r="P82" s="45">
        <v>766649</v>
      </c>
      <c r="Q82" s="45">
        <v>961030.99999999988</v>
      </c>
      <c r="R82" s="137">
        <v>1725947.0000000002</v>
      </c>
      <c r="S82" s="137">
        <v>1057957</v>
      </c>
      <c r="T82" s="145">
        <f t="shared" si="12"/>
        <v>6.8202126596184058</v>
      </c>
      <c r="U82" s="145">
        <f t="shared" si="13"/>
        <v>37.99757124838095</v>
      </c>
      <c r="V82" s="145">
        <f t="shared" si="14"/>
        <v>10.085626790394912</v>
      </c>
      <c r="W82" s="146">
        <f t="shared" si="15"/>
        <v>-38.702810688856616</v>
      </c>
    </row>
    <row r="83" spans="1:23">
      <c r="A83" s="130" t="s">
        <v>526</v>
      </c>
      <c r="B83" s="96" t="s">
        <v>428</v>
      </c>
      <c r="C83" s="45">
        <v>961193</v>
      </c>
      <c r="D83" s="45">
        <v>673377</v>
      </c>
      <c r="E83" s="45">
        <v>1502856.0000000005</v>
      </c>
      <c r="F83" s="45">
        <v>1626282.9999999995</v>
      </c>
      <c r="G83" s="44">
        <v>2024888.9999999998</v>
      </c>
      <c r="H83" s="145">
        <f t="shared" si="8"/>
        <v>110.66414341344557</v>
      </c>
      <c r="I83" s="145">
        <f t="shared" si="9"/>
        <v>200.70658784009549</v>
      </c>
      <c r="J83" s="145">
        <f t="shared" si="10"/>
        <v>34.736062536929637</v>
      </c>
      <c r="K83" s="146">
        <f t="shared" si="11"/>
        <v>24.510248216331362</v>
      </c>
      <c r="L83" s="46"/>
      <c r="M83" s="41" t="s">
        <v>526</v>
      </c>
      <c r="N83" s="96" t="s">
        <v>428</v>
      </c>
      <c r="O83" s="45">
        <v>334614</v>
      </c>
      <c r="P83" s="45">
        <v>883588</v>
      </c>
      <c r="Q83" s="45">
        <v>1961750.0000000005</v>
      </c>
      <c r="R83" s="137">
        <v>5962852.9999999991</v>
      </c>
      <c r="S83" s="137">
        <v>2618762.9999999995</v>
      </c>
      <c r="T83" s="145">
        <f t="shared" si="12"/>
        <v>682.62206602234198</v>
      </c>
      <c r="U83" s="145">
        <f t="shared" si="13"/>
        <v>196.37828942900984</v>
      </c>
      <c r="V83" s="145">
        <f t="shared" si="14"/>
        <v>33.491168599464714</v>
      </c>
      <c r="W83" s="146">
        <f t="shared" si="15"/>
        <v>-56.08204663103384</v>
      </c>
    </row>
    <row r="84" spans="1:23">
      <c r="A84" s="130" t="s">
        <v>527</v>
      </c>
      <c r="B84" s="96" t="s">
        <v>429</v>
      </c>
      <c r="C84" s="45">
        <v>40675</v>
      </c>
      <c r="D84" s="45">
        <v>50797</v>
      </c>
      <c r="E84" s="45">
        <v>40114</v>
      </c>
      <c r="F84" s="45">
        <v>57434</v>
      </c>
      <c r="G84" s="44">
        <v>61610</v>
      </c>
      <c r="H84" s="145">
        <f t="shared" si="8"/>
        <v>51.468961278426548</v>
      </c>
      <c r="I84" s="145">
        <f t="shared" si="9"/>
        <v>21.286690158867657</v>
      </c>
      <c r="J84" s="145">
        <f t="shared" si="10"/>
        <v>53.587276262651443</v>
      </c>
      <c r="K84" s="146">
        <f t="shared" si="11"/>
        <v>7.270954486889309</v>
      </c>
      <c r="L84" s="46"/>
      <c r="M84" s="41" t="s">
        <v>527</v>
      </c>
      <c r="N84" s="96" t="s">
        <v>429</v>
      </c>
      <c r="O84" s="45">
        <v>34660</v>
      </c>
      <c r="P84" s="45">
        <v>281325</v>
      </c>
      <c r="Q84" s="45">
        <v>136421.00000000003</v>
      </c>
      <c r="R84" s="137">
        <v>102868.00000000001</v>
      </c>
      <c r="S84" s="137">
        <v>47858</v>
      </c>
      <c r="T84" s="145">
        <f t="shared" si="12"/>
        <v>38.078476630121173</v>
      </c>
      <c r="U84" s="145">
        <f t="shared" si="13"/>
        <v>-82.988358659912905</v>
      </c>
      <c r="V84" s="145">
        <f t="shared" si="14"/>
        <v>-64.918890786609097</v>
      </c>
      <c r="W84" s="146">
        <f t="shared" si="15"/>
        <v>-53.476299723918039</v>
      </c>
    </row>
    <row r="85" spans="1:23">
      <c r="A85" s="130" t="s">
        <v>528</v>
      </c>
      <c r="B85" s="96" t="s">
        <v>430</v>
      </c>
      <c r="C85" s="45">
        <v>49335208</v>
      </c>
      <c r="D85" s="45">
        <v>57095528</v>
      </c>
      <c r="E85" s="45">
        <v>69821990.000000075</v>
      </c>
      <c r="F85" s="45">
        <v>94183095.999999985</v>
      </c>
      <c r="G85" s="44">
        <v>89739374.999999985</v>
      </c>
      <c r="H85" s="145">
        <f t="shared" si="8"/>
        <v>81.897226418909582</v>
      </c>
      <c r="I85" s="145">
        <f t="shared" si="9"/>
        <v>57.174087259513527</v>
      </c>
      <c r="J85" s="145">
        <f t="shared" si="10"/>
        <v>28.525948630223638</v>
      </c>
      <c r="K85" s="146">
        <f t="shared" si="11"/>
        <v>-4.7181725688864589</v>
      </c>
      <c r="L85" s="46"/>
      <c r="M85" s="41" t="s">
        <v>528</v>
      </c>
      <c r="N85" s="96" t="s">
        <v>430</v>
      </c>
      <c r="O85" s="45">
        <v>185684466</v>
      </c>
      <c r="P85" s="45">
        <v>202994508</v>
      </c>
      <c r="Q85" s="45">
        <v>247189256.99999985</v>
      </c>
      <c r="R85" s="137">
        <v>285515608.99999988</v>
      </c>
      <c r="S85" s="137">
        <v>217210720.00000003</v>
      </c>
      <c r="T85" s="145">
        <f t="shared" si="12"/>
        <v>16.978401413503292</v>
      </c>
      <c r="U85" s="145">
        <f t="shared" si="13"/>
        <v>7.0032495657468985</v>
      </c>
      <c r="V85" s="145">
        <f t="shared" si="14"/>
        <v>-12.127766944175832</v>
      </c>
      <c r="W85" s="146">
        <f t="shared" si="15"/>
        <v>-23.923346691703955</v>
      </c>
    </row>
    <row r="86" spans="1:23">
      <c r="A86" s="130" t="s">
        <v>529</v>
      </c>
      <c r="B86" s="96" t="s">
        <v>431</v>
      </c>
      <c r="C86" s="45">
        <v>1175401</v>
      </c>
      <c r="D86" s="45">
        <v>4400019</v>
      </c>
      <c r="E86" s="45">
        <v>3072826.9999999944</v>
      </c>
      <c r="F86" s="45">
        <v>5791071.0000000037</v>
      </c>
      <c r="G86" s="44">
        <v>7215402</v>
      </c>
      <c r="H86" s="145">
        <f t="shared" si="8"/>
        <v>513.86726742618055</v>
      </c>
      <c r="I86" s="145">
        <f t="shared" si="9"/>
        <v>63.985700970836717</v>
      </c>
      <c r="J86" s="145">
        <f t="shared" si="10"/>
        <v>134.81315414112194</v>
      </c>
      <c r="K86" s="146">
        <f t="shared" si="11"/>
        <v>24.595295067181794</v>
      </c>
      <c r="L86" s="46"/>
      <c r="M86" s="41" t="s">
        <v>529</v>
      </c>
      <c r="N86" s="96" t="s">
        <v>431</v>
      </c>
      <c r="O86" s="45">
        <v>2048811</v>
      </c>
      <c r="P86" s="45">
        <v>876408</v>
      </c>
      <c r="Q86" s="45">
        <v>312302.99999999988</v>
      </c>
      <c r="R86" s="137">
        <v>1063709.9999999993</v>
      </c>
      <c r="S86" s="137">
        <v>1594294</v>
      </c>
      <c r="T86" s="145">
        <f t="shared" si="12"/>
        <v>-22.18442794381717</v>
      </c>
      <c r="U86" s="145">
        <f t="shared" si="13"/>
        <v>81.912305684110578</v>
      </c>
      <c r="V86" s="145">
        <f t="shared" si="14"/>
        <v>410.49589661322511</v>
      </c>
      <c r="W86" s="146">
        <f t="shared" si="15"/>
        <v>49.880512545712747</v>
      </c>
    </row>
    <row r="87" spans="1:23">
      <c r="A87" s="130" t="s">
        <v>530</v>
      </c>
      <c r="B87" s="96" t="s">
        <v>432</v>
      </c>
      <c r="C87" s="45">
        <v>12079596</v>
      </c>
      <c r="D87" s="45">
        <v>14702682</v>
      </c>
      <c r="E87" s="45">
        <v>16758645.999999985</v>
      </c>
      <c r="F87" s="45">
        <v>22822197.000000019</v>
      </c>
      <c r="G87" s="44">
        <v>20288507.000000004</v>
      </c>
      <c r="H87" s="145">
        <f t="shared" si="8"/>
        <v>67.956833986832038</v>
      </c>
      <c r="I87" s="145">
        <f t="shared" si="9"/>
        <v>37.991877944445804</v>
      </c>
      <c r="J87" s="145">
        <f t="shared" si="10"/>
        <v>21.062924773278354</v>
      </c>
      <c r="K87" s="146">
        <f t="shared" si="11"/>
        <v>-11.101867186581615</v>
      </c>
      <c r="L87" s="46"/>
      <c r="M87" s="41" t="s">
        <v>530</v>
      </c>
      <c r="N87" s="96" t="s">
        <v>432</v>
      </c>
      <c r="O87" s="45">
        <v>9176173</v>
      </c>
      <c r="P87" s="45">
        <v>8362327</v>
      </c>
      <c r="Q87" s="45">
        <v>10766950</v>
      </c>
      <c r="R87" s="137">
        <v>11314890.999999994</v>
      </c>
      <c r="S87" s="137">
        <v>14657743.000000004</v>
      </c>
      <c r="T87" s="145">
        <f t="shared" si="12"/>
        <v>59.736994932419037</v>
      </c>
      <c r="U87" s="145">
        <f t="shared" si="13"/>
        <v>75.283064151880268</v>
      </c>
      <c r="V87" s="145">
        <f t="shared" si="14"/>
        <v>36.136445325742216</v>
      </c>
      <c r="W87" s="146">
        <f t="shared" si="15"/>
        <v>29.543828570686287</v>
      </c>
    </row>
    <row r="88" spans="1:23">
      <c r="A88" s="130" t="s">
        <v>531</v>
      </c>
      <c r="B88" s="96" t="s">
        <v>433</v>
      </c>
      <c r="C88" s="45">
        <v>22044391</v>
      </c>
      <c r="D88" s="45">
        <v>15774603</v>
      </c>
      <c r="E88" s="45">
        <v>16768631.000000004</v>
      </c>
      <c r="F88" s="45">
        <v>17896139.000000007</v>
      </c>
      <c r="G88" s="44">
        <v>20192984</v>
      </c>
      <c r="H88" s="145">
        <f t="shared" si="8"/>
        <v>-8.3985400186378456</v>
      </c>
      <c r="I88" s="145">
        <f t="shared" si="9"/>
        <v>28.009459255488082</v>
      </c>
      <c r="J88" s="145">
        <f t="shared" si="10"/>
        <v>20.421184054917745</v>
      </c>
      <c r="K88" s="146">
        <f t="shared" si="11"/>
        <v>12.834304650852289</v>
      </c>
      <c r="L88" s="46"/>
      <c r="M88" s="41" t="s">
        <v>531</v>
      </c>
      <c r="N88" s="96" t="s">
        <v>433</v>
      </c>
      <c r="O88" s="45">
        <v>114078722</v>
      </c>
      <c r="P88" s="45">
        <v>107865549</v>
      </c>
      <c r="Q88" s="45">
        <v>102026204.99999999</v>
      </c>
      <c r="R88" s="137">
        <v>94799638.000000179</v>
      </c>
      <c r="S88" s="137">
        <v>87985605.99999994</v>
      </c>
      <c r="T88" s="145">
        <f t="shared" si="12"/>
        <v>-22.872903502548056</v>
      </c>
      <c r="U88" s="145">
        <f t="shared" si="13"/>
        <v>-18.430298815797116</v>
      </c>
      <c r="V88" s="145">
        <f t="shared" si="14"/>
        <v>-13.761757579829663</v>
      </c>
      <c r="W88" s="146">
        <f t="shared" si="15"/>
        <v>-7.1878249155342075</v>
      </c>
    </row>
    <row r="89" spans="1:23">
      <c r="A89" s="130" t="s">
        <v>532</v>
      </c>
      <c r="B89" s="96" t="s">
        <v>434</v>
      </c>
      <c r="C89" s="45">
        <v>3086569</v>
      </c>
      <c r="D89" s="45">
        <v>4087754</v>
      </c>
      <c r="E89" s="45">
        <v>4598654.9999999944</v>
      </c>
      <c r="F89" s="45">
        <v>3876296.0000000005</v>
      </c>
      <c r="G89" s="44">
        <v>3382336</v>
      </c>
      <c r="H89" s="145">
        <f t="shared" si="8"/>
        <v>9.5823874340732402</v>
      </c>
      <c r="I89" s="145">
        <f t="shared" si="9"/>
        <v>-17.256860368799096</v>
      </c>
      <c r="J89" s="145">
        <f t="shared" si="10"/>
        <v>-26.449450980775808</v>
      </c>
      <c r="K89" s="146">
        <f t="shared" si="11"/>
        <v>-12.743092890739007</v>
      </c>
      <c r="L89" s="46"/>
      <c r="M89" s="41" t="s">
        <v>532</v>
      </c>
      <c r="N89" s="96" t="s">
        <v>434</v>
      </c>
      <c r="O89" s="45">
        <v>31562974</v>
      </c>
      <c r="P89" s="45">
        <v>40882277</v>
      </c>
      <c r="Q89" s="45">
        <v>44658623.999999993</v>
      </c>
      <c r="R89" s="137">
        <v>39769428.999999985</v>
      </c>
      <c r="S89" s="137">
        <v>41154607</v>
      </c>
      <c r="T89" s="145">
        <f t="shared" si="12"/>
        <v>30.388875902505248</v>
      </c>
      <c r="U89" s="145">
        <f t="shared" si="13"/>
        <v>0.66613217262825231</v>
      </c>
      <c r="V89" s="145">
        <f t="shared" si="14"/>
        <v>-7.8462269683902406</v>
      </c>
      <c r="W89" s="146">
        <f t="shared" si="15"/>
        <v>3.4830220971993668</v>
      </c>
    </row>
    <row r="90" spans="1:23">
      <c r="A90" s="130" t="s">
        <v>533</v>
      </c>
      <c r="B90" s="96" t="s">
        <v>40</v>
      </c>
      <c r="C90" s="45">
        <v>10869694</v>
      </c>
      <c r="D90" s="45">
        <v>10485783</v>
      </c>
      <c r="E90" s="45">
        <v>8881490.0000000019</v>
      </c>
      <c r="F90" s="45">
        <v>8922392.0000000186</v>
      </c>
      <c r="G90" s="44">
        <v>10580551</v>
      </c>
      <c r="H90" s="145">
        <f t="shared" si="8"/>
        <v>-2.6600840833237811</v>
      </c>
      <c r="I90" s="145">
        <f t="shared" si="9"/>
        <v>0.90377609378336388</v>
      </c>
      <c r="J90" s="145">
        <f t="shared" si="10"/>
        <v>19.130359883307847</v>
      </c>
      <c r="K90" s="146">
        <f t="shared" si="11"/>
        <v>18.584242880160133</v>
      </c>
      <c r="L90" s="46"/>
      <c r="M90" s="41" t="s">
        <v>533</v>
      </c>
      <c r="N90" s="96" t="s">
        <v>40</v>
      </c>
      <c r="O90" s="45">
        <v>22830337</v>
      </c>
      <c r="P90" s="45">
        <v>30612133</v>
      </c>
      <c r="Q90" s="45">
        <v>29629752.000000007</v>
      </c>
      <c r="R90" s="137">
        <v>22388210.999999989</v>
      </c>
      <c r="S90" s="137">
        <v>23550531.000000004</v>
      </c>
      <c r="T90" s="145">
        <f t="shared" si="12"/>
        <v>3.1545482661951212</v>
      </c>
      <c r="U90" s="145">
        <f t="shared" si="13"/>
        <v>-23.067984187838192</v>
      </c>
      <c r="V90" s="145">
        <f t="shared" si="14"/>
        <v>-20.517286138608256</v>
      </c>
      <c r="W90" s="146">
        <f t="shared" si="15"/>
        <v>5.1916609147556017</v>
      </c>
    </row>
    <row r="91" spans="1:23">
      <c r="A91" s="130" t="s">
        <v>534</v>
      </c>
      <c r="B91" s="96" t="s">
        <v>435</v>
      </c>
      <c r="C91" s="45">
        <v>62357804</v>
      </c>
      <c r="D91" s="45">
        <v>47156331</v>
      </c>
      <c r="E91" s="45">
        <v>86312093.000000015</v>
      </c>
      <c r="F91" s="45">
        <v>61893988.999999963</v>
      </c>
      <c r="G91" s="44">
        <v>92878396.00000003</v>
      </c>
      <c r="H91" s="145">
        <f t="shared" si="8"/>
        <v>48.944302143802304</v>
      </c>
      <c r="I91" s="145">
        <f t="shared" si="9"/>
        <v>96.958486867860927</v>
      </c>
      <c r="J91" s="145">
        <f t="shared" si="10"/>
        <v>7.6076280527689306</v>
      </c>
      <c r="K91" s="146">
        <f t="shared" si="11"/>
        <v>50.060446095985327</v>
      </c>
      <c r="L91" s="46"/>
      <c r="M91" s="41" t="s">
        <v>534</v>
      </c>
      <c r="N91" s="96" t="s">
        <v>435</v>
      </c>
      <c r="O91" s="45">
        <v>38481005</v>
      </c>
      <c r="P91" s="45">
        <v>46571745</v>
      </c>
      <c r="Q91" s="45">
        <v>70512293.999999806</v>
      </c>
      <c r="R91" s="137">
        <v>40562448.000000007</v>
      </c>
      <c r="S91" s="137">
        <v>48244415.000000015</v>
      </c>
      <c r="T91" s="145">
        <f t="shared" si="12"/>
        <v>25.372024457261475</v>
      </c>
      <c r="U91" s="145">
        <f t="shared" si="13"/>
        <v>3.5915982963490336</v>
      </c>
      <c r="V91" s="145">
        <f t="shared" si="14"/>
        <v>-31.580136933284081</v>
      </c>
      <c r="W91" s="146">
        <f t="shared" si="15"/>
        <v>18.938617807288182</v>
      </c>
    </row>
    <row r="92" spans="1:23">
      <c r="A92" s="130" t="s">
        <v>535</v>
      </c>
      <c r="B92" s="96" t="s">
        <v>436</v>
      </c>
      <c r="C92" s="45">
        <v>65442487</v>
      </c>
      <c r="D92" s="45">
        <v>76606068</v>
      </c>
      <c r="E92" s="45">
        <v>87542681.999999896</v>
      </c>
      <c r="F92" s="45">
        <v>100749926.99999991</v>
      </c>
      <c r="G92" s="44">
        <v>98326846.000000015</v>
      </c>
      <c r="H92" s="145">
        <f t="shared" si="8"/>
        <v>50.249250154567051</v>
      </c>
      <c r="I92" s="145">
        <f t="shared" si="9"/>
        <v>28.35386095002292</v>
      </c>
      <c r="J92" s="145">
        <f t="shared" si="10"/>
        <v>12.318749841363257</v>
      </c>
      <c r="K92" s="146">
        <f t="shared" si="11"/>
        <v>-2.4050449187917593</v>
      </c>
      <c r="L92" s="46"/>
      <c r="M92" s="41" t="s">
        <v>535</v>
      </c>
      <c r="N92" s="96" t="s">
        <v>436</v>
      </c>
      <c r="O92" s="45">
        <v>209867618</v>
      </c>
      <c r="P92" s="45">
        <v>247118236</v>
      </c>
      <c r="Q92" s="45">
        <v>182953863</v>
      </c>
      <c r="R92" s="137">
        <v>230172265.0000003</v>
      </c>
      <c r="S92" s="137">
        <v>236356741.00000018</v>
      </c>
      <c r="T92" s="145">
        <f t="shared" si="12"/>
        <v>12.621824773367464</v>
      </c>
      <c r="U92" s="145">
        <f t="shared" si="13"/>
        <v>-4.3547959770964866</v>
      </c>
      <c r="V92" s="145">
        <f t="shared" si="14"/>
        <v>29.189259589451893</v>
      </c>
      <c r="W92" s="146">
        <f t="shared" si="15"/>
        <v>2.6868901863566776</v>
      </c>
    </row>
    <row r="93" spans="1:23">
      <c r="A93" s="130" t="s">
        <v>536</v>
      </c>
      <c r="B93" s="96" t="s">
        <v>437</v>
      </c>
      <c r="C93" s="45">
        <v>1740884</v>
      </c>
      <c r="D93" s="45">
        <v>2011030</v>
      </c>
      <c r="E93" s="45">
        <v>2941158.0000000005</v>
      </c>
      <c r="F93" s="45">
        <v>3004752.0000000005</v>
      </c>
      <c r="G93" s="44">
        <v>2626609</v>
      </c>
      <c r="H93" s="145">
        <f t="shared" si="8"/>
        <v>50.877887326208992</v>
      </c>
      <c r="I93" s="145">
        <f t="shared" si="9"/>
        <v>30.6101351048965</v>
      </c>
      <c r="J93" s="145">
        <f t="shared" si="10"/>
        <v>-10.69473316292428</v>
      </c>
      <c r="K93" s="146">
        <f t="shared" si="11"/>
        <v>-12.584832292315653</v>
      </c>
      <c r="L93" s="46"/>
      <c r="M93" s="41" t="s">
        <v>536</v>
      </c>
      <c r="N93" s="96" t="s">
        <v>437</v>
      </c>
      <c r="O93" s="45">
        <v>17866936</v>
      </c>
      <c r="P93" s="45">
        <v>13930430</v>
      </c>
      <c r="Q93" s="45">
        <v>13515542.000000007</v>
      </c>
      <c r="R93" s="137">
        <v>15970918.999999998</v>
      </c>
      <c r="S93" s="137">
        <v>15592507</v>
      </c>
      <c r="T93" s="145">
        <f t="shared" si="12"/>
        <v>-12.7298211623974</v>
      </c>
      <c r="U93" s="145">
        <f t="shared" si="13"/>
        <v>11.931268453306899</v>
      </c>
      <c r="V93" s="145">
        <f t="shared" si="14"/>
        <v>15.367234255200344</v>
      </c>
      <c r="W93" s="146">
        <f t="shared" si="15"/>
        <v>-2.3693814989606921</v>
      </c>
    </row>
    <row r="94" spans="1:23">
      <c r="A94" s="130" t="s">
        <v>537</v>
      </c>
      <c r="B94" s="96" t="s">
        <v>438</v>
      </c>
      <c r="C94" s="45">
        <v>8960488</v>
      </c>
      <c r="D94" s="45">
        <v>8508352</v>
      </c>
      <c r="E94" s="45">
        <v>12059853.000000006</v>
      </c>
      <c r="F94" s="45">
        <v>19534948.000000004</v>
      </c>
      <c r="G94" s="44">
        <v>15831670.000000002</v>
      </c>
      <c r="H94" s="145">
        <f t="shared" si="8"/>
        <v>76.683122615643271</v>
      </c>
      <c r="I94" s="145">
        <f t="shared" si="9"/>
        <v>86.072108911337978</v>
      </c>
      <c r="J94" s="145">
        <f t="shared" si="10"/>
        <v>31.275812400035022</v>
      </c>
      <c r="K94" s="146">
        <f t="shared" si="11"/>
        <v>-18.957194050375776</v>
      </c>
      <c r="L94" s="46"/>
      <c r="M94" s="41" t="s">
        <v>537</v>
      </c>
      <c r="N94" s="96" t="s">
        <v>438</v>
      </c>
      <c r="O94" s="45">
        <v>67035348</v>
      </c>
      <c r="P94" s="45">
        <v>90870986</v>
      </c>
      <c r="Q94" s="45">
        <v>80383147.999999881</v>
      </c>
      <c r="R94" s="137">
        <v>86296318</v>
      </c>
      <c r="S94" s="137">
        <v>74418739</v>
      </c>
      <c r="T94" s="145">
        <f t="shared" si="12"/>
        <v>11.014175685341428</v>
      </c>
      <c r="U94" s="145">
        <f t="shared" si="13"/>
        <v>-18.105060508532389</v>
      </c>
      <c r="V94" s="145">
        <f t="shared" si="14"/>
        <v>-7.4199743956281594</v>
      </c>
      <c r="W94" s="146">
        <f t="shared" si="15"/>
        <v>-13.763714692902667</v>
      </c>
    </row>
    <row r="95" spans="1:23">
      <c r="A95" s="130" t="s">
        <v>538</v>
      </c>
      <c r="B95" s="96" t="s">
        <v>439</v>
      </c>
      <c r="C95" s="45">
        <v>54025033</v>
      </c>
      <c r="D95" s="45">
        <v>61767739</v>
      </c>
      <c r="E95" s="45">
        <v>62377221.999999978</v>
      </c>
      <c r="F95" s="45">
        <v>63113345.000000037</v>
      </c>
      <c r="G95" s="44">
        <v>74912780.000000045</v>
      </c>
      <c r="H95" s="145">
        <f t="shared" si="8"/>
        <v>38.663089756928144</v>
      </c>
      <c r="I95" s="145">
        <f t="shared" si="9"/>
        <v>21.281402254338701</v>
      </c>
      <c r="J95" s="145">
        <f t="shared" si="10"/>
        <v>20.096371075967554</v>
      </c>
      <c r="K95" s="146">
        <f t="shared" si="11"/>
        <v>18.695626099361391</v>
      </c>
      <c r="L95" s="46"/>
      <c r="M95" s="41" t="s">
        <v>538</v>
      </c>
      <c r="N95" s="96" t="s">
        <v>439</v>
      </c>
      <c r="O95" s="45">
        <v>243831106</v>
      </c>
      <c r="P95" s="45">
        <v>250670572</v>
      </c>
      <c r="Q95" s="45">
        <v>263573565.99999994</v>
      </c>
      <c r="R95" s="137">
        <v>272313388.99999952</v>
      </c>
      <c r="S95" s="137">
        <v>273392497.00000024</v>
      </c>
      <c r="T95" s="145">
        <f t="shared" si="12"/>
        <v>12.123716077472181</v>
      </c>
      <c r="U95" s="145">
        <f t="shared" si="13"/>
        <v>9.0644565170578772</v>
      </c>
      <c r="V95" s="145">
        <f t="shared" si="14"/>
        <v>3.7253094644552789</v>
      </c>
      <c r="W95" s="146">
        <f t="shared" si="15"/>
        <v>0.39627430878938696</v>
      </c>
    </row>
    <row r="96" spans="1:23">
      <c r="A96" s="130" t="s">
        <v>539</v>
      </c>
      <c r="B96" s="96" t="s">
        <v>440</v>
      </c>
      <c r="C96" s="45">
        <v>26266432</v>
      </c>
      <c r="D96" s="45">
        <v>37243167</v>
      </c>
      <c r="E96" s="45">
        <v>45190925.000000015</v>
      </c>
      <c r="F96" s="45">
        <v>58264239.999999978</v>
      </c>
      <c r="G96" s="44">
        <v>55530084</v>
      </c>
      <c r="H96" s="145">
        <f t="shared" si="8"/>
        <v>111.41083798515155</v>
      </c>
      <c r="I96" s="145">
        <f t="shared" si="9"/>
        <v>49.101401607441176</v>
      </c>
      <c r="J96" s="145">
        <f t="shared" si="10"/>
        <v>22.878839058948188</v>
      </c>
      <c r="K96" s="146">
        <f t="shared" si="11"/>
        <v>-4.6926828531531157</v>
      </c>
      <c r="L96" s="46"/>
      <c r="M96" s="41" t="s">
        <v>539</v>
      </c>
      <c r="N96" s="96" t="s">
        <v>440</v>
      </c>
      <c r="O96" s="45">
        <v>10055872</v>
      </c>
      <c r="P96" s="45">
        <v>10276770</v>
      </c>
      <c r="Q96" s="45">
        <v>11939852</v>
      </c>
      <c r="R96" s="137">
        <v>13457549.000000002</v>
      </c>
      <c r="S96" s="137">
        <v>13650565.000000002</v>
      </c>
      <c r="T96" s="145">
        <f t="shared" si="12"/>
        <v>35.747203226134957</v>
      </c>
      <c r="U96" s="145">
        <f t="shared" si="13"/>
        <v>32.829332562663183</v>
      </c>
      <c r="V96" s="145">
        <f t="shared" si="14"/>
        <v>14.32775716147907</v>
      </c>
      <c r="W96" s="146">
        <f t="shared" si="15"/>
        <v>1.4342581996171759</v>
      </c>
    </row>
    <row r="97" spans="1:23">
      <c r="A97" s="130" t="s">
        <v>540</v>
      </c>
      <c r="B97" s="96" t="s">
        <v>441</v>
      </c>
      <c r="C97" s="45">
        <v>4088234</v>
      </c>
      <c r="D97" s="45">
        <v>4808409</v>
      </c>
      <c r="E97" s="45">
        <v>4296716</v>
      </c>
      <c r="F97" s="45">
        <v>5910078</v>
      </c>
      <c r="G97" s="44">
        <v>5386517</v>
      </c>
      <c r="H97" s="145">
        <f t="shared" si="8"/>
        <v>31.756572642368297</v>
      </c>
      <c r="I97" s="145">
        <f t="shared" si="9"/>
        <v>12.022854129089282</v>
      </c>
      <c r="J97" s="145">
        <f t="shared" si="10"/>
        <v>25.36357999923662</v>
      </c>
      <c r="K97" s="146">
        <f t="shared" si="11"/>
        <v>-8.8587832512532003</v>
      </c>
      <c r="L97" s="46"/>
      <c r="M97" s="41" t="s">
        <v>540</v>
      </c>
      <c r="N97" s="96" t="s">
        <v>441</v>
      </c>
      <c r="O97" s="45">
        <v>5211330</v>
      </c>
      <c r="P97" s="45">
        <v>5222865</v>
      </c>
      <c r="Q97" s="45">
        <v>6332268.0000000009</v>
      </c>
      <c r="R97" s="137">
        <v>9433277.0000000056</v>
      </c>
      <c r="S97" s="137">
        <v>9348652</v>
      </c>
      <c r="T97" s="145">
        <f t="shared" si="12"/>
        <v>79.390904049446107</v>
      </c>
      <c r="U97" s="145">
        <f t="shared" si="13"/>
        <v>78.994708842752004</v>
      </c>
      <c r="V97" s="145">
        <f t="shared" si="14"/>
        <v>47.635128519513046</v>
      </c>
      <c r="W97" s="146">
        <f t="shared" si="15"/>
        <v>-0.89709016283529763</v>
      </c>
    </row>
    <row r="98" spans="1:23">
      <c r="A98" s="130" t="s">
        <v>541</v>
      </c>
      <c r="B98" s="96" t="s">
        <v>442</v>
      </c>
      <c r="C98" s="45">
        <v>14608935</v>
      </c>
      <c r="D98" s="45">
        <v>26483637</v>
      </c>
      <c r="E98" s="45">
        <v>26172560.999999985</v>
      </c>
      <c r="F98" s="45">
        <v>15862902.000000004</v>
      </c>
      <c r="G98" s="44">
        <v>10737596</v>
      </c>
      <c r="H98" s="145">
        <f t="shared" si="8"/>
        <v>-26.499803031500917</v>
      </c>
      <c r="I98" s="145">
        <f t="shared" si="9"/>
        <v>-59.455734875085319</v>
      </c>
      <c r="J98" s="145">
        <f t="shared" si="10"/>
        <v>-58.973842873076102</v>
      </c>
      <c r="K98" s="146">
        <f t="shared" si="11"/>
        <v>-32.310014901434826</v>
      </c>
      <c r="L98" s="46"/>
      <c r="M98" s="41" t="s">
        <v>541</v>
      </c>
      <c r="N98" s="96" t="s">
        <v>442</v>
      </c>
      <c r="O98" s="45">
        <v>115733404</v>
      </c>
      <c r="P98" s="45">
        <v>126119465</v>
      </c>
      <c r="Q98" s="45">
        <v>110311025.00000003</v>
      </c>
      <c r="R98" s="137">
        <v>99465643</v>
      </c>
      <c r="S98" s="137">
        <v>97117950.000000015</v>
      </c>
      <c r="T98" s="145">
        <f t="shared" si="12"/>
        <v>-16.084771860680775</v>
      </c>
      <c r="U98" s="145">
        <f t="shared" si="13"/>
        <v>-22.995272775697217</v>
      </c>
      <c r="V98" s="145">
        <f t="shared" si="14"/>
        <v>-11.959887962241325</v>
      </c>
      <c r="W98" s="146">
        <f t="shared" si="15"/>
        <v>-2.3603054574331708</v>
      </c>
    </row>
    <row r="99" spans="1:23">
      <c r="A99" s="130" t="s">
        <v>542</v>
      </c>
      <c r="B99" s="96" t="s">
        <v>443</v>
      </c>
      <c r="C99" s="45">
        <v>9875486</v>
      </c>
      <c r="D99" s="45">
        <v>13437017</v>
      </c>
      <c r="E99" s="45">
        <v>16311331</v>
      </c>
      <c r="F99" s="45">
        <v>2667217</v>
      </c>
      <c r="G99" s="44">
        <v>6343677.0000000009</v>
      </c>
      <c r="H99" s="145">
        <f t="shared" si="8"/>
        <v>-35.763394328137366</v>
      </c>
      <c r="I99" s="145">
        <f t="shared" si="9"/>
        <v>-52.789543988818345</v>
      </c>
      <c r="J99" s="145">
        <f t="shared" si="10"/>
        <v>-61.108771564993681</v>
      </c>
      <c r="K99" s="146">
        <f t="shared" si="11"/>
        <v>137.83880351692423</v>
      </c>
      <c r="L99" s="46"/>
      <c r="M99" s="41" t="s">
        <v>542</v>
      </c>
      <c r="N99" s="96" t="s">
        <v>443</v>
      </c>
      <c r="O99" s="45">
        <v>20751520</v>
      </c>
      <c r="P99" s="45">
        <v>13564418</v>
      </c>
      <c r="Q99" s="45">
        <v>2267530.9999999995</v>
      </c>
      <c r="R99" s="137">
        <v>5408469.9999999991</v>
      </c>
      <c r="S99" s="137">
        <v>20028406</v>
      </c>
      <c r="T99" s="145">
        <f t="shared" si="12"/>
        <v>-3.4846314872356317</v>
      </c>
      <c r="U99" s="145">
        <f t="shared" si="13"/>
        <v>47.654001815632654</v>
      </c>
      <c r="V99" s="145">
        <f t="shared" si="14"/>
        <v>783.26933567832168</v>
      </c>
      <c r="W99" s="146">
        <f t="shared" si="15"/>
        <v>270.31556059292188</v>
      </c>
    </row>
    <row r="100" spans="1:23">
      <c r="A100" s="130" t="s">
        <v>543</v>
      </c>
      <c r="B100" s="96" t="s">
        <v>444</v>
      </c>
      <c r="C100" s="45">
        <v>3459394</v>
      </c>
      <c r="D100" s="45">
        <v>4686918</v>
      </c>
      <c r="E100" s="45">
        <v>9844634.9999999981</v>
      </c>
      <c r="F100" s="45">
        <v>12401998</v>
      </c>
      <c r="G100" s="44">
        <v>3005800.0000000005</v>
      </c>
      <c r="H100" s="145">
        <f t="shared" si="8"/>
        <v>-13.11194966517256</v>
      </c>
      <c r="I100" s="145">
        <f t="shared" si="9"/>
        <v>-35.868304075300657</v>
      </c>
      <c r="J100" s="145">
        <f t="shared" si="10"/>
        <v>-69.467633893994034</v>
      </c>
      <c r="K100" s="146">
        <f t="shared" si="11"/>
        <v>-75.763582609834316</v>
      </c>
      <c r="L100" s="46"/>
      <c r="M100" s="41" t="s">
        <v>543</v>
      </c>
      <c r="N100" s="96" t="s">
        <v>444</v>
      </c>
      <c r="O100" s="45">
        <v>24251241</v>
      </c>
      <c r="P100" s="45">
        <v>13467008</v>
      </c>
      <c r="Q100" s="45">
        <v>13407767.999999996</v>
      </c>
      <c r="R100" s="137">
        <v>37249215.000000007</v>
      </c>
      <c r="S100" s="137">
        <v>19993696.999999993</v>
      </c>
      <c r="T100" s="145">
        <f t="shared" si="12"/>
        <v>-17.555984042218725</v>
      </c>
      <c r="U100" s="145">
        <f t="shared" si="13"/>
        <v>48.464283974584362</v>
      </c>
      <c r="V100" s="145">
        <f t="shared" si="14"/>
        <v>49.120248799054394</v>
      </c>
      <c r="W100" s="146">
        <f t="shared" si="15"/>
        <v>-46.324514489768475</v>
      </c>
    </row>
    <row r="101" spans="1:23">
      <c r="A101" s="130" t="s">
        <v>544</v>
      </c>
      <c r="B101" s="96" t="s">
        <v>445</v>
      </c>
      <c r="C101" s="45">
        <v>267337774</v>
      </c>
      <c r="D101" s="45">
        <v>202177051</v>
      </c>
      <c r="E101" s="45">
        <v>170304154</v>
      </c>
      <c r="F101" s="45">
        <v>129138002.99999997</v>
      </c>
      <c r="G101" s="44">
        <v>107584386</v>
      </c>
      <c r="H101" s="145">
        <f t="shared" si="8"/>
        <v>-59.757132562942637</v>
      </c>
      <c r="I101" s="145">
        <f t="shared" si="9"/>
        <v>-46.787043599720924</v>
      </c>
      <c r="J101" s="145">
        <f t="shared" si="10"/>
        <v>-36.828090523264635</v>
      </c>
      <c r="K101" s="146">
        <f t="shared" si="11"/>
        <v>-16.690375024616088</v>
      </c>
      <c r="L101" s="46"/>
      <c r="M101" s="41" t="s">
        <v>544</v>
      </c>
      <c r="N101" s="96" t="s">
        <v>445</v>
      </c>
      <c r="O101" s="45">
        <v>226671579</v>
      </c>
      <c r="P101" s="45">
        <v>211670760</v>
      </c>
      <c r="Q101" s="45">
        <v>128229419.99999994</v>
      </c>
      <c r="R101" s="137">
        <v>95338550.00000006</v>
      </c>
      <c r="S101" s="137">
        <v>115039084.99999999</v>
      </c>
      <c r="T101" s="145">
        <f t="shared" si="12"/>
        <v>-49.248562388141316</v>
      </c>
      <c r="U101" s="145">
        <f t="shared" si="13"/>
        <v>-45.65187699992196</v>
      </c>
      <c r="V101" s="145">
        <f t="shared" si="14"/>
        <v>-10.286512252804357</v>
      </c>
      <c r="W101" s="146">
        <f t="shared" si="15"/>
        <v>20.663766126084269</v>
      </c>
    </row>
    <row r="102" spans="1:23">
      <c r="A102" s="130" t="s">
        <v>545</v>
      </c>
      <c r="B102" s="96" t="s">
        <v>446</v>
      </c>
      <c r="C102" s="45" t="s">
        <v>338</v>
      </c>
      <c r="D102" s="45" t="s">
        <v>338</v>
      </c>
      <c r="E102" s="45"/>
      <c r="F102" s="45"/>
      <c r="G102" s="44">
        <v>0</v>
      </c>
      <c r="H102" s="145" t="str">
        <f t="shared" si="8"/>
        <v/>
      </c>
      <c r="I102" s="145" t="str">
        <f t="shared" si="9"/>
        <v/>
      </c>
      <c r="J102" s="145" t="str">
        <f t="shared" si="10"/>
        <v/>
      </c>
      <c r="K102" s="146" t="str">
        <f t="shared" si="11"/>
        <v/>
      </c>
      <c r="L102" s="46"/>
      <c r="M102" s="41" t="s">
        <v>545</v>
      </c>
      <c r="N102" s="96" t="s">
        <v>446</v>
      </c>
      <c r="O102" s="45" t="s">
        <v>338</v>
      </c>
      <c r="P102" s="45" t="s">
        <v>338</v>
      </c>
      <c r="R102" s="137"/>
      <c r="S102" s="137">
        <v>0</v>
      </c>
      <c r="T102" s="145" t="str">
        <f t="shared" si="12"/>
        <v/>
      </c>
      <c r="U102" s="145" t="str">
        <f t="shared" si="13"/>
        <v/>
      </c>
      <c r="V102" s="145" t="str">
        <f t="shared" si="14"/>
        <v/>
      </c>
      <c r="W102" s="146" t="str">
        <f t="shared" si="15"/>
        <v/>
      </c>
    </row>
    <row r="103" spans="1:23">
      <c r="A103" s="130" t="s">
        <v>546</v>
      </c>
      <c r="B103" s="96" t="s">
        <v>447</v>
      </c>
      <c r="C103" s="45">
        <v>37496826</v>
      </c>
      <c r="D103" s="45">
        <v>32645575</v>
      </c>
      <c r="E103" s="45">
        <v>31152544.99999997</v>
      </c>
      <c r="F103" s="45">
        <v>36430307.999999963</v>
      </c>
      <c r="G103" s="44">
        <v>28692442</v>
      </c>
      <c r="H103" s="145">
        <f t="shared" si="8"/>
        <v>-23.48034470970957</v>
      </c>
      <c r="I103" s="145">
        <f t="shared" si="9"/>
        <v>-12.109246046363097</v>
      </c>
      <c r="J103" s="145">
        <f t="shared" si="10"/>
        <v>-7.8969567333903967</v>
      </c>
      <c r="K103" s="146">
        <f t="shared" si="11"/>
        <v>-21.240188252045442</v>
      </c>
      <c r="L103" s="46"/>
      <c r="M103" s="41" t="s">
        <v>546</v>
      </c>
      <c r="N103" s="96" t="s">
        <v>447</v>
      </c>
      <c r="O103" s="45">
        <v>34372284</v>
      </c>
      <c r="P103" s="45">
        <v>30808766</v>
      </c>
      <c r="Q103" s="45">
        <v>24858154</v>
      </c>
      <c r="R103" s="137">
        <v>19353009.000000004</v>
      </c>
      <c r="S103" s="137">
        <v>25092941.999999989</v>
      </c>
      <c r="T103" s="145">
        <f t="shared" si="12"/>
        <v>-26.996582479069502</v>
      </c>
      <c r="U103" s="145">
        <f t="shared" si="13"/>
        <v>-18.552589870038972</v>
      </c>
      <c r="V103" s="145">
        <f t="shared" si="14"/>
        <v>0.94451100431669488</v>
      </c>
      <c r="W103" s="146">
        <f t="shared" si="15"/>
        <v>29.659124325318004</v>
      </c>
    </row>
    <row r="104" spans="1:23">
      <c r="A104" s="130" t="s">
        <v>547</v>
      </c>
      <c r="B104" s="96" t="s">
        <v>29</v>
      </c>
      <c r="C104" s="45">
        <v>22782052</v>
      </c>
      <c r="D104" s="45">
        <v>19614683</v>
      </c>
      <c r="E104" s="45">
        <v>18945547.000000011</v>
      </c>
      <c r="F104" s="45">
        <v>19593949.000000015</v>
      </c>
      <c r="G104" s="44">
        <v>19070259.999999993</v>
      </c>
      <c r="H104" s="145">
        <f t="shared" si="8"/>
        <v>-16.292614905803944</v>
      </c>
      <c r="I104" s="145">
        <f t="shared" si="9"/>
        <v>-2.7755890829334646</v>
      </c>
      <c r="J104" s="145">
        <f t="shared" si="10"/>
        <v>0.65827077993567684</v>
      </c>
      <c r="K104" s="146">
        <f t="shared" si="11"/>
        <v>-2.6727077834081427</v>
      </c>
      <c r="L104" s="46"/>
      <c r="M104" s="41" t="s">
        <v>547</v>
      </c>
      <c r="N104" s="96" t="s">
        <v>29</v>
      </c>
      <c r="O104" s="45">
        <v>127454562</v>
      </c>
      <c r="P104" s="45">
        <v>147510300</v>
      </c>
      <c r="Q104" s="45">
        <v>134583234.99999979</v>
      </c>
      <c r="R104" s="137">
        <v>149788128.99999979</v>
      </c>
      <c r="S104" s="137">
        <v>151564360.00000006</v>
      </c>
      <c r="T104" s="145">
        <f t="shared" si="12"/>
        <v>18.916386845376351</v>
      </c>
      <c r="U104" s="145">
        <f t="shared" si="13"/>
        <v>2.7483233374212261</v>
      </c>
      <c r="V104" s="145">
        <f t="shared" si="14"/>
        <v>12.617563398591443</v>
      </c>
      <c r="W104" s="146">
        <f t="shared" si="15"/>
        <v>1.1858289517724643</v>
      </c>
    </row>
    <row r="105" spans="1:23">
      <c r="A105" s="130" t="s">
        <v>548</v>
      </c>
      <c r="B105" s="96" t="s">
        <v>448</v>
      </c>
      <c r="C105" s="45">
        <v>19920593</v>
      </c>
      <c r="D105" s="45">
        <v>20779375</v>
      </c>
      <c r="E105" s="45">
        <v>31988793.00000003</v>
      </c>
      <c r="F105" s="45">
        <v>26919759</v>
      </c>
      <c r="G105" s="44">
        <v>33027190.999999993</v>
      </c>
      <c r="H105" s="145">
        <f t="shared" si="8"/>
        <v>65.794216065756643</v>
      </c>
      <c r="I105" s="145">
        <f t="shared" si="9"/>
        <v>58.942177038529763</v>
      </c>
      <c r="J105" s="145">
        <f t="shared" si="10"/>
        <v>3.2461306058029891</v>
      </c>
      <c r="K105" s="146">
        <f t="shared" si="11"/>
        <v>22.687543376595571</v>
      </c>
      <c r="L105" s="46"/>
      <c r="M105" s="41" t="s">
        <v>548</v>
      </c>
      <c r="N105" s="96" t="s">
        <v>448</v>
      </c>
      <c r="O105" s="45">
        <v>21614036</v>
      </c>
      <c r="P105" s="45">
        <v>20426898</v>
      </c>
      <c r="Q105" s="45">
        <v>30021495.000000019</v>
      </c>
      <c r="R105" s="137">
        <v>27683750.999999974</v>
      </c>
      <c r="S105" s="137">
        <v>27482986.999999996</v>
      </c>
      <c r="T105" s="145">
        <f t="shared" si="12"/>
        <v>27.153424746771023</v>
      </c>
      <c r="U105" s="145">
        <f t="shared" si="13"/>
        <v>34.543125441758207</v>
      </c>
      <c r="V105" s="145">
        <f t="shared" si="14"/>
        <v>-8.4556348709483728</v>
      </c>
      <c r="W105" s="146">
        <f t="shared" si="15"/>
        <v>-0.72520519347243351</v>
      </c>
    </row>
    <row r="106" spans="1:23">
      <c r="A106" s="130" t="s">
        <v>549</v>
      </c>
      <c r="B106" s="96" t="s">
        <v>449</v>
      </c>
      <c r="C106" s="45">
        <v>233085</v>
      </c>
      <c r="D106" s="45">
        <v>353935</v>
      </c>
      <c r="E106" s="45">
        <v>483231.00000000012</v>
      </c>
      <c r="F106" s="45">
        <v>376442</v>
      </c>
      <c r="G106" s="44">
        <v>276216</v>
      </c>
      <c r="H106" s="145">
        <f t="shared" si="8"/>
        <v>18.504408263079995</v>
      </c>
      <c r="I106" s="145">
        <f t="shared" si="9"/>
        <v>-21.958551711472438</v>
      </c>
      <c r="J106" s="145">
        <f t="shared" si="10"/>
        <v>-42.839759866399319</v>
      </c>
      <c r="K106" s="146">
        <f t="shared" si="11"/>
        <v>-26.624553051997395</v>
      </c>
      <c r="L106" s="46"/>
      <c r="M106" s="41" t="s">
        <v>549</v>
      </c>
      <c r="N106" s="96" t="s">
        <v>449</v>
      </c>
      <c r="O106" s="45">
        <v>184945</v>
      </c>
      <c r="P106" s="45">
        <v>398213</v>
      </c>
      <c r="Q106" s="45">
        <v>547738</v>
      </c>
      <c r="R106" s="137">
        <v>608125.00000000012</v>
      </c>
      <c r="S106" s="137">
        <v>576770</v>
      </c>
      <c r="T106" s="145">
        <f t="shared" si="12"/>
        <v>211.86028278677446</v>
      </c>
      <c r="U106" s="145">
        <f t="shared" si="13"/>
        <v>44.839570782470702</v>
      </c>
      <c r="V106" s="145">
        <f t="shared" si="14"/>
        <v>5.3003443252065807</v>
      </c>
      <c r="W106" s="146">
        <f t="shared" si="15"/>
        <v>-5.1560123329907697</v>
      </c>
    </row>
    <row r="107" spans="1:23">
      <c r="A107" s="130" t="s">
        <v>550</v>
      </c>
      <c r="B107" s="96" t="s">
        <v>450</v>
      </c>
      <c r="C107" s="45">
        <v>3506150</v>
      </c>
      <c r="D107" s="45">
        <v>3619365</v>
      </c>
      <c r="E107" s="45">
        <v>3075463.0000000005</v>
      </c>
      <c r="F107" s="45">
        <v>2607166.9999999977</v>
      </c>
      <c r="G107" s="44">
        <v>3113566</v>
      </c>
      <c r="H107" s="145">
        <f t="shared" si="8"/>
        <v>-11.19701096644468</v>
      </c>
      <c r="I107" s="145">
        <f t="shared" si="9"/>
        <v>-13.974799446864296</v>
      </c>
      <c r="J107" s="145">
        <f t="shared" si="10"/>
        <v>1.2389354058234261</v>
      </c>
      <c r="K107" s="146">
        <f t="shared" si="11"/>
        <v>19.423343422189788</v>
      </c>
      <c r="L107" s="46"/>
      <c r="M107" s="41" t="s">
        <v>550</v>
      </c>
      <c r="N107" s="96" t="s">
        <v>450</v>
      </c>
      <c r="O107" s="45">
        <v>1265073</v>
      </c>
      <c r="P107" s="45">
        <v>944821</v>
      </c>
      <c r="Q107" s="45">
        <v>868330.00000000035</v>
      </c>
      <c r="R107" s="117">
        <v>921135</v>
      </c>
      <c r="S107" s="137">
        <v>1170648</v>
      </c>
      <c r="T107" s="145">
        <f t="shared" si="12"/>
        <v>-7.4639961488388309</v>
      </c>
      <c r="U107" s="145">
        <f t="shared" si="13"/>
        <v>23.901564423314042</v>
      </c>
      <c r="V107" s="145">
        <f t="shared" si="14"/>
        <v>34.816026165167557</v>
      </c>
      <c r="W107" s="146">
        <f t="shared" si="15"/>
        <v>27.087560455307852</v>
      </c>
    </row>
    <row r="108" spans="1:23">
      <c r="A108" s="130" t="s">
        <v>551</v>
      </c>
      <c r="B108" s="96" t="s">
        <v>451</v>
      </c>
      <c r="C108" s="45">
        <v>7098830</v>
      </c>
      <c r="D108" s="45">
        <v>10816589</v>
      </c>
      <c r="E108" s="45">
        <v>6884961.9999999916</v>
      </c>
      <c r="F108" s="45">
        <v>6712058.9999999925</v>
      </c>
      <c r="G108" s="44">
        <v>7954795</v>
      </c>
      <c r="H108" s="145">
        <f t="shared" si="8"/>
        <v>12.057832065283989</v>
      </c>
      <c r="I108" s="145">
        <f t="shared" si="9"/>
        <v>-26.45745345413421</v>
      </c>
      <c r="J108" s="145">
        <f t="shared" si="10"/>
        <v>15.538691426328995</v>
      </c>
      <c r="K108" s="146">
        <f t="shared" si="11"/>
        <v>18.514974317121016</v>
      </c>
      <c r="L108" s="46"/>
      <c r="M108" s="41" t="s">
        <v>551</v>
      </c>
      <c r="N108" s="96" t="s">
        <v>451</v>
      </c>
      <c r="O108" s="45">
        <v>2389615</v>
      </c>
      <c r="P108" s="45">
        <v>4022781</v>
      </c>
      <c r="Q108" s="45">
        <v>1934453.9999999991</v>
      </c>
      <c r="R108" s="117">
        <v>1320595</v>
      </c>
      <c r="S108" s="137">
        <v>1469369.0000000002</v>
      </c>
      <c r="T108" s="145">
        <f t="shared" si="12"/>
        <v>-38.510220265607629</v>
      </c>
      <c r="U108" s="145">
        <f t="shared" si="13"/>
        <v>-63.473800835789959</v>
      </c>
      <c r="V108" s="145">
        <f t="shared" si="14"/>
        <v>-24.04218451304601</v>
      </c>
      <c r="W108" s="146">
        <f t="shared" si="15"/>
        <v>11.265679485383501</v>
      </c>
    </row>
    <row r="109" spans="1:23">
      <c r="A109" s="130" t="s">
        <v>552</v>
      </c>
      <c r="B109" s="96" t="s">
        <v>452</v>
      </c>
      <c r="C109" s="45">
        <v>13874761</v>
      </c>
      <c r="D109" s="45">
        <v>12117072</v>
      </c>
      <c r="E109" s="45">
        <v>15092622.000000015</v>
      </c>
      <c r="F109" s="45">
        <v>15332010.999999993</v>
      </c>
      <c r="G109" s="44">
        <v>16313128</v>
      </c>
      <c r="H109" s="145">
        <f t="shared" si="8"/>
        <v>17.57411893437299</v>
      </c>
      <c r="I109" s="145">
        <f t="shared" si="9"/>
        <v>34.629289980285677</v>
      </c>
      <c r="J109" s="145">
        <f t="shared" si="10"/>
        <v>8.0867724640555139</v>
      </c>
      <c r="K109" s="146">
        <f t="shared" si="11"/>
        <v>6.3991409867890638</v>
      </c>
      <c r="L109" s="46"/>
      <c r="M109" s="41" t="s">
        <v>552</v>
      </c>
      <c r="N109" s="96" t="s">
        <v>452</v>
      </c>
      <c r="O109" s="45">
        <v>17677283</v>
      </c>
      <c r="P109" s="45">
        <v>23498219</v>
      </c>
      <c r="Q109" s="45">
        <v>28329877.999999989</v>
      </c>
      <c r="R109" s="117">
        <v>18943305.99999997</v>
      </c>
      <c r="S109" s="137">
        <v>13937073</v>
      </c>
      <c r="T109" s="145">
        <f t="shared" si="12"/>
        <v>-21.158285467285893</v>
      </c>
      <c r="U109" s="145">
        <f t="shared" si="13"/>
        <v>-40.688811352043317</v>
      </c>
      <c r="V109" s="145">
        <f t="shared" si="14"/>
        <v>-50.804331031711449</v>
      </c>
      <c r="W109" s="146">
        <f t="shared" si="15"/>
        <v>-26.42745147019204</v>
      </c>
    </row>
    <row r="110" spans="1:23">
      <c r="A110" s="130" t="s">
        <v>553</v>
      </c>
      <c r="B110" s="96" t="s">
        <v>453</v>
      </c>
      <c r="C110" s="45">
        <v>21000097</v>
      </c>
      <c r="D110" s="45">
        <v>20124722</v>
      </c>
      <c r="E110" s="45">
        <v>21439622.000000011</v>
      </c>
      <c r="F110" s="45">
        <v>18355966.999999981</v>
      </c>
      <c r="G110" s="44">
        <v>19224265.000000007</v>
      </c>
      <c r="H110" s="145">
        <f t="shared" si="8"/>
        <v>-8.4563037970729056</v>
      </c>
      <c r="I110" s="145">
        <f t="shared" si="9"/>
        <v>-4.4743823045108115</v>
      </c>
      <c r="J110" s="145">
        <f t="shared" si="10"/>
        <v>-10.333004005387792</v>
      </c>
      <c r="K110" s="146">
        <f t="shared" si="11"/>
        <v>4.7303310144326787</v>
      </c>
      <c r="L110" s="46"/>
      <c r="M110" s="41" t="s">
        <v>553</v>
      </c>
      <c r="N110" s="96" t="s">
        <v>453</v>
      </c>
      <c r="O110" s="45">
        <v>9487206</v>
      </c>
      <c r="P110" s="45">
        <v>10273014</v>
      </c>
      <c r="Q110" s="45">
        <v>10613717.000000015</v>
      </c>
      <c r="R110" s="117">
        <v>10011608.999999987</v>
      </c>
      <c r="S110" s="137">
        <v>11836610.000000006</v>
      </c>
      <c r="T110" s="145">
        <f t="shared" si="12"/>
        <v>24.763918902994249</v>
      </c>
      <c r="U110" s="145">
        <f t="shared" si="13"/>
        <v>15.220421192845706</v>
      </c>
      <c r="V110" s="145">
        <f t="shared" si="14"/>
        <v>11.521816532323115</v>
      </c>
      <c r="W110" s="146">
        <f t="shared" si="15"/>
        <v>18.228848130205847</v>
      </c>
    </row>
    <row r="111" spans="1:23">
      <c r="A111" s="130" t="s">
        <v>554</v>
      </c>
      <c r="B111" s="208" t="s">
        <v>573</v>
      </c>
      <c r="G111" s="51">
        <v>0</v>
      </c>
      <c r="H111" s="145" t="str">
        <f t="shared" si="8"/>
        <v/>
      </c>
      <c r="I111" s="145" t="str">
        <f t="shared" si="9"/>
        <v/>
      </c>
      <c r="J111" s="145" t="str">
        <f t="shared" si="10"/>
        <v/>
      </c>
      <c r="K111" s="146" t="str">
        <f t="shared" si="11"/>
        <v/>
      </c>
      <c r="L111" s="46"/>
      <c r="M111" s="41" t="s">
        <v>554</v>
      </c>
      <c r="N111" s="41" t="s">
        <v>573</v>
      </c>
      <c r="S111" s="51">
        <v>0</v>
      </c>
      <c r="T111" s="145" t="str">
        <f t="shared" si="12"/>
        <v/>
      </c>
      <c r="U111" s="145" t="str">
        <f t="shared" si="13"/>
        <v/>
      </c>
      <c r="V111" s="145" t="str">
        <f t="shared" si="14"/>
        <v/>
      </c>
      <c r="W111" s="146" t="str">
        <f t="shared" si="15"/>
        <v/>
      </c>
    </row>
    <row r="112" spans="1:23">
      <c r="A112" s="130" t="s">
        <v>555</v>
      </c>
      <c r="B112" s="96" t="s">
        <v>454</v>
      </c>
      <c r="C112" s="45">
        <v>86</v>
      </c>
      <c r="D112" s="45" t="s">
        <v>338</v>
      </c>
      <c r="E112" s="45"/>
      <c r="F112" s="45"/>
      <c r="G112" s="44">
        <v>0</v>
      </c>
      <c r="H112" s="145">
        <f t="shared" si="8"/>
        <v>-100</v>
      </c>
      <c r="I112" s="145" t="str">
        <f t="shared" si="9"/>
        <v/>
      </c>
      <c r="J112" s="145" t="str">
        <f t="shared" si="10"/>
        <v/>
      </c>
      <c r="K112" s="146" t="str">
        <f t="shared" si="11"/>
        <v/>
      </c>
      <c r="L112" s="46"/>
      <c r="M112" s="41" t="s">
        <v>555</v>
      </c>
      <c r="N112" s="96" t="s">
        <v>454</v>
      </c>
      <c r="O112" s="45" t="s">
        <v>338</v>
      </c>
      <c r="P112" s="45" t="s">
        <v>338</v>
      </c>
      <c r="R112" s="117"/>
      <c r="S112" s="137">
        <v>0</v>
      </c>
      <c r="T112" s="145" t="str">
        <f t="shared" si="12"/>
        <v/>
      </c>
      <c r="U112" s="145" t="str">
        <f t="shared" si="13"/>
        <v/>
      </c>
      <c r="V112" s="145" t="str">
        <f t="shared" si="14"/>
        <v/>
      </c>
      <c r="W112" s="146" t="str">
        <f t="shared" si="15"/>
        <v/>
      </c>
    </row>
    <row r="113" spans="1:23">
      <c r="A113" s="130" t="s">
        <v>556</v>
      </c>
      <c r="B113" s="208" t="s">
        <v>574</v>
      </c>
      <c r="G113" s="51">
        <v>0</v>
      </c>
      <c r="H113" s="145" t="str">
        <f t="shared" si="8"/>
        <v/>
      </c>
      <c r="I113" s="145" t="str">
        <f t="shared" si="9"/>
        <v/>
      </c>
      <c r="J113" s="145" t="str">
        <f t="shared" si="10"/>
        <v/>
      </c>
      <c r="K113" s="146" t="str">
        <f t="shared" si="11"/>
        <v/>
      </c>
      <c r="L113" s="46"/>
      <c r="M113" s="41" t="s">
        <v>556</v>
      </c>
      <c r="N113" s="41" t="s">
        <v>574</v>
      </c>
      <c r="S113" s="51">
        <v>0</v>
      </c>
      <c r="T113" s="145" t="str">
        <f t="shared" si="12"/>
        <v/>
      </c>
      <c r="U113" s="145" t="str">
        <f t="shared" si="13"/>
        <v/>
      </c>
      <c r="V113" s="145" t="str">
        <f t="shared" si="14"/>
        <v/>
      </c>
      <c r="W113" s="146" t="str">
        <f t="shared" si="15"/>
        <v/>
      </c>
    </row>
    <row r="114" spans="1:23">
      <c r="A114" s="130" t="s">
        <v>557</v>
      </c>
      <c r="B114" s="96" t="s">
        <v>455</v>
      </c>
      <c r="C114" s="45">
        <v>72848631</v>
      </c>
      <c r="D114" s="45">
        <v>50656770</v>
      </c>
      <c r="E114" s="45">
        <v>50980335.000000037</v>
      </c>
      <c r="F114" s="45">
        <v>62892437.999999978</v>
      </c>
      <c r="G114" s="44">
        <v>53852574</v>
      </c>
      <c r="H114" s="145">
        <f t="shared" si="8"/>
        <v>-26.07606586320064</v>
      </c>
      <c r="I114" s="145">
        <f t="shared" si="9"/>
        <v>6.308740174314309</v>
      </c>
      <c r="J114" s="145">
        <f t="shared" si="10"/>
        <v>5.6340135858266933</v>
      </c>
      <c r="K114" s="146">
        <f t="shared" si="11"/>
        <v>-14.373530884587396</v>
      </c>
      <c r="L114" s="46"/>
      <c r="M114" s="41" t="s">
        <v>557</v>
      </c>
      <c r="N114" s="96" t="s">
        <v>455</v>
      </c>
      <c r="O114" s="45">
        <v>19193541</v>
      </c>
      <c r="P114" s="45">
        <v>21760605</v>
      </c>
      <c r="Q114" s="45">
        <v>23171621.000000004</v>
      </c>
      <c r="R114" s="117">
        <v>24977808.999999989</v>
      </c>
      <c r="S114" s="137">
        <v>27941664</v>
      </c>
      <c r="T114" s="145">
        <f t="shared" si="12"/>
        <v>45.578473508353682</v>
      </c>
      <c r="U114" s="145">
        <f t="shared" si="13"/>
        <v>28.404812274291089</v>
      </c>
      <c r="V114" s="145">
        <f t="shared" si="14"/>
        <v>20.585711288821756</v>
      </c>
      <c r="W114" s="146">
        <f t="shared" si="15"/>
        <v>11.865952694249572</v>
      </c>
    </row>
    <row r="115" spans="1:23">
      <c r="A115" s="130" t="s">
        <v>558</v>
      </c>
      <c r="B115" s="96" t="s">
        <v>456</v>
      </c>
      <c r="C115" s="45" t="s">
        <v>338</v>
      </c>
      <c r="D115" s="45" t="s">
        <v>338</v>
      </c>
      <c r="E115" s="45"/>
      <c r="F115" s="45"/>
      <c r="G115" s="44">
        <v>0</v>
      </c>
      <c r="H115" s="145" t="str">
        <f t="shared" si="8"/>
        <v/>
      </c>
      <c r="I115" s="145" t="str">
        <f t="shared" si="9"/>
        <v/>
      </c>
      <c r="J115" s="145" t="str">
        <f t="shared" si="10"/>
        <v/>
      </c>
      <c r="K115" s="146" t="str">
        <f t="shared" si="11"/>
        <v/>
      </c>
      <c r="L115" s="46"/>
      <c r="M115" s="41" t="s">
        <v>558</v>
      </c>
      <c r="N115" s="96" t="s">
        <v>456</v>
      </c>
      <c r="O115" s="45">
        <v>5433</v>
      </c>
      <c r="P115" s="45">
        <v>2718</v>
      </c>
      <c r="Q115" s="45">
        <v>1854</v>
      </c>
      <c r="R115" s="117">
        <v>2500</v>
      </c>
      <c r="S115" s="137">
        <v>0</v>
      </c>
      <c r="T115" s="145">
        <f t="shared" si="12"/>
        <v>-100</v>
      </c>
      <c r="U115" s="145">
        <f t="shared" si="13"/>
        <v>-100</v>
      </c>
      <c r="V115" s="145">
        <f t="shared" si="14"/>
        <v>-100</v>
      </c>
      <c r="W115" s="146">
        <f t="shared" si="15"/>
        <v>-100</v>
      </c>
    </row>
    <row r="116" spans="1:23">
      <c r="A116" s="130" t="s">
        <v>559</v>
      </c>
      <c r="B116" s="41" t="s">
        <v>575</v>
      </c>
      <c r="G116" s="51">
        <v>0</v>
      </c>
      <c r="H116" s="145" t="str">
        <f t="shared" si="8"/>
        <v/>
      </c>
      <c r="I116" s="145" t="str">
        <f t="shared" si="9"/>
        <v/>
      </c>
      <c r="J116" s="145" t="str">
        <f t="shared" si="10"/>
        <v/>
      </c>
      <c r="K116" s="146" t="str">
        <f t="shared" si="11"/>
        <v/>
      </c>
      <c r="L116" s="46"/>
      <c r="M116" s="41" t="s">
        <v>559</v>
      </c>
      <c r="N116" s="41" t="s">
        <v>575</v>
      </c>
      <c r="S116" s="51">
        <v>0</v>
      </c>
      <c r="T116" s="145" t="str">
        <f t="shared" si="12"/>
        <v/>
      </c>
      <c r="U116" s="145" t="str">
        <f t="shared" si="13"/>
        <v/>
      </c>
      <c r="V116" s="145" t="str">
        <f t="shared" si="14"/>
        <v/>
      </c>
      <c r="W116" s="146" t="str">
        <f t="shared" si="15"/>
        <v/>
      </c>
    </row>
    <row r="117" spans="1:23">
      <c r="A117" s="130" t="s">
        <v>560</v>
      </c>
      <c r="B117" s="96" t="s">
        <v>457</v>
      </c>
      <c r="C117" s="45">
        <v>2446126</v>
      </c>
      <c r="D117" s="45">
        <v>2014585</v>
      </c>
      <c r="E117" s="45">
        <v>2104059.0000000009</v>
      </c>
      <c r="F117" s="45">
        <v>1805197.0000000016</v>
      </c>
      <c r="G117" s="44">
        <v>1532617</v>
      </c>
      <c r="H117" s="145">
        <f t="shared" si="8"/>
        <v>-37.345132671007129</v>
      </c>
      <c r="I117" s="145">
        <f t="shared" si="9"/>
        <v>-23.923934706155364</v>
      </c>
      <c r="J117" s="145">
        <f t="shared" si="10"/>
        <v>-27.159029285775759</v>
      </c>
      <c r="K117" s="146">
        <f t="shared" si="11"/>
        <v>-15.099737037010442</v>
      </c>
      <c r="L117" s="46"/>
      <c r="M117" s="41" t="s">
        <v>560</v>
      </c>
      <c r="N117" s="96" t="s">
        <v>457</v>
      </c>
      <c r="O117" s="45">
        <v>25801644</v>
      </c>
      <c r="P117" s="45">
        <v>24101623</v>
      </c>
      <c r="Q117" s="45">
        <v>22726170.000000011</v>
      </c>
      <c r="R117" s="117">
        <v>22249859.000000004</v>
      </c>
      <c r="S117" s="137">
        <v>32965165.000000015</v>
      </c>
      <c r="T117" s="145">
        <f t="shared" si="12"/>
        <v>27.763816135126945</v>
      </c>
      <c r="U117" s="145">
        <f t="shared" si="13"/>
        <v>36.77570593482443</v>
      </c>
      <c r="V117" s="145">
        <f t="shared" si="14"/>
        <v>45.053764008629685</v>
      </c>
      <c r="W117" s="146">
        <f t="shared" si="15"/>
        <v>48.158983838953816</v>
      </c>
    </row>
    <row r="118" spans="1:23">
      <c r="A118" s="130" t="s">
        <v>561</v>
      </c>
      <c r="B118" s="96" t="s">
        <v>458</v>
      </c>
      <c r="C118" s="45">
        <v>189918</v>
      </c>
      <c r="D118" s="45">
        <v>182904</v>
      </c>
      <c r="E118" s="45">
        <v>1597</v>
      </c>
      <c r="F118" s="45">
        <v>10388</v>
      </c>
      <c r="G118" s="44">
        <v>1085</v>
      </c>
      <c r="H118" s="145">
        <f t="shared" si="8"/>
        <v>-99.428700807717021</v>
      </c>
      <c r="I118" s="145">
        <f t="shared" si="9"/>
        <v>-99.406792634387443</v>
      </c>
      <c r="J118" s="145">
        <f t="shared" si="10"/>
        <v>-32.060112711333758</v>
      </c>
      <c r="K118" s="146">
        <f t="shared" si="11"/>
        <v>-89.555256064690028</v>
      </c>
      <c r="L118" s="46"/>
      <c r="M118" s="41" t="s">
        <v>561</v>
      </c>
      <c r="N118" s="96" t="s">
        <v>458</v>
      </c>
      <c r="O118" s="45">
        <v>181281</v>
      </c>
      <c r="P118" s="45">
        <v>153808</v>
      </c>
      <c r="Q118" s="45"/>
      <c r="R118" s="117"/>
      <c r="S118" s="137">
        <v>205</v>
      </c>
      <c r="T118" s="145">
        <f t="shared" si="12"/>
        <v>-99.886915893005892</v>
      </c>
      <c r="U118" s="145">
        <f t="shared" si="13"/>
        <v>-99.866716945802565</v>
      </c>
      <c r="V118" s="145" t="str">
        <f t="shared" si="14"/>
        <v/>
      </c>
      <c r="W118" s="146" t="str">
        <f t="shared" si="15"/>
        <v/>
      </c>
    </row>
    <row r="119" spans="1:23">
      <c r="A119" s="130" t="s">
        <v>564</v>
      </c>
      <c r="B119" s="96" t="s">
        <v>459</v>
      </c>
      <c r="C119" s="45">
        <v>230543</v>
      </c>
      <c r="D119" s="45">
        <v>233229</v>
      </c>
      <c r="E119" s="45">
        <v>285912.00000000006</v>
      </c>
      <c r="F119" s="45">
        <v>529417.99999999988</v>
      </c>
      <c r="G119" s="44">
        <v>314442.00000000006</v>
      </c>
      <c r="H119" s="145">
        <f t="shared" si="8"/>
        <v>36.391909535314483</v>
      </c>
      <c r="I119" s="145">
        <f t="shared" si="9"/>
        <v>34.821141453249851</v>
      </c>
      <c r="J119" s="145">
        <f t="shared" si="10"/>
        <v>9.9785948123898294</v>
      </c>
      <c r="K119" s="146">
        <f t="shared" si="11"/>
        <v>-40.606099528161089</v>
      </c>
      <c r="L119" s="46"/>
      <c r="M119" s="41" t="s">
        <v>564</v>
      </c>
      <c r="N119" s="96" t="s">
        <v>459</v>
      </c>
      <c r="O119" s="45">
        <v>81288</v>
      </c>
      <c r="P119" s="45">
        <v>34970</v>
      </c>
      <c r="Q119" s="45">
        <v>143091.00000000003</v>
      </c>
      <c r="R119" s="117">
        <v>189397.00000000006</v>
      </c>
      <c r="S119" s="137">
        <v>233822</v>
      </c>
      <c r="T119" s="145">
        <f t="shared" si="12"/>
        <v>187.64639307154812</v>
      </c>
      <c r="U119" s="145">
        <f t="shared" si="13"/>
        <v>568.63597369173578</v>
      </c>
      <c r="V119" s="145">
        <f t="shared" si="14"/>
        <v>63.407901265628141</v>
      </c>
      <c r="W119" s="146">
        <f t="shared" si="15"/>
        <v>23.456020950701401</v>
      </c>
    </row>
    <row r="120" spans="1:23">
      <c r="A120" s="130" t="s">
        <v>562</v>
      </c>
      <c r="B120" s="96" t="s">
        <v>460</v>
      </c>
      <c r="C120" s="45">
        <v>44743</v>
      </c>
      <c r="D120" s="45">
        <v>55152</v>
      </c>
      <c r="E120" s="45">
        <v>76180.000000000015</v>
      </c>
      <c r="F120" s="45">
        <v>129498.00000000003</v>
      </c>
      <c r="G120" s="44">
        <v>99975</v>
      </c>
      <c r="H120" s="145">
        <f t="shared" si="8"/>
        <v>123.44277317122229</v>
      </c>
      <c r="I120" s="145">
        <f t="shared" si="9"/>
        <v>81.271758050478695</v>
      </c>
      <c r="J120" s="145">
        <f t="shared" si="10"/>
        <v>31.235232344447326</v>
      </c>
      <c r="K120" s="146">
        <f t="shared" si="11"/>
        <v>-22.798035490895629</v>
      </c>
      <c r="L120" s="46"/>
      <c r="M120" s="41" t="s">
        <v>562</v>
      </c>
      <c r="N120" s="96" t="s">
        <v>460</v>
      </c>
      <c r="O120" s="45">
        <v>5225</v>
      </c>
      <c r="P120" s="45">
        <v>9093</v>
      </c>
      <c r="Q120" s="45">
        <v>80898.000000000015</v>
      </c>
      <c r="R120" s="117">
        <v>20075</v>
      </c>
      <c r="S120" s="137">
        <v>15573</v>
      </c>
      <c r="T120" s="145">
        <f t="shared" si="12"/>
        <v>198.04784688995215</v>
      </c>
      <c r="U120" s="145">
        <f t="shared" si="13"/>
        <v>71.263609369844914</v>
      </c>
      <c r="V120" s="145">
        <f t="shared" si="14"/>
        <v>-80.749833123192175</v>
      </c>
      <c r="W120" s="146">
        <f t="shared" si="15"/>
        <v>-22.425902864259029</v>
      </c>
    </row>
    <row r="121" spans="1:23">
      <c r="A121" s="130" t="s">
        <v>563</v>
      </c>
      <c r="B121" s="96" t="s">
        <v>461</v>
      </c>
      <c r="C121" s="45">
        <v>135</v>
      </c>
      <c r="D121" s="45">
        <v>2960</v>
      </c>
      <c r="E121" s="45"/>
      <c r="F121" s="45"/>
      <c r="G121" s="44">
        <v>63</v>
      </c>
      <c r="H121" s="145">
        <f t="shared" si="8"/>
        <v>-53.333333333333336</v>
      </c>
      <c r="I121" s="145">
        <f t="shared" si="9"/>
        <v>-97.871621621621628</v>
      </c>
      <c r="J121" s="145" t="str">
        <f t="shared" si="10"/>
        <v/>
      </c>
      <c r="K121" s="146" t="str">
        <f t="shared" si="11"/>
        <v/>
      </c>
      <c r="L121" s="46"/>
      <c r="M121" s="41" t="s">
        <v>563</v>
      </c>
      <c r="N121" s="96" t="s">
        <v>461</v>
      </c>
      <c r="O121" s="45">
        <v>3130</v>
      </c>
      <c r="P121" s="45">
        <v>57463</v>
      </c>
      <c r="Q121" s="45">
        <v>8400</v>
      </c>
      <c r="R121" s="117">
        <v>7188</v>
      </c>
      <c r="S121" s="137">
        <v>0</v>
      </c>
      <c r="T121" s="145">
        <f t="shared" si="12"/>
        <v>-100</v>
      </c>
      <c r="U121" s="145">
        <f t="shared" si="13"/>
        <v>-100</v>
      </c>
      <c r="V121" s="145">
        <f t="shared" si="14"/>
        <v>-100</v>
      </c>
      <c r="W121" s="146">
        <f t="shared" si="15"/>
        <v>-100</v>
      </c>
    </row>
    <row r="122" spans="1:23">
      <c r="A122" s="196"/>
      <c r="B122" s="96" t="s">
        <v>464</v>
      </c>
      <c r="C122" s="45">
        <v>510159</v>
      </c>
      <c r="D122" s="45">
        <v>564507</v>
      </c>
      <c r="E122" s="45">
        <v>917364.00000000012</v>
      </c>
      <c r="F122" s="45">
        <v>38290912.999999993</v>
      </c>
      <c r="G122" s="44">
        <v>44104292.999999993</v>
      </c>
      <c r="H122" s="145">
        <f t="shared" si="8"/>
        <v>8545.2053183419266</v>
      </c>
      <c r="I122" s="145">
        <f t="shared" si="9"/>
        <v>7712.8868198268565</v>
      </c>
      <c r="J122" s="145">
        <f t="shared" si="10"/>
        <v>4707.7200544167836</v>
      </c>
      <c r="K122" s="146">
        <f t="shared" si="11"/>
        <v>15.18213995054127</v>
      </c>
      <c r="L122" s="103"/>
      <c r="M122" s="15"/>
      <c r="N122" s="96" t="s">
        <v>464</v>
      </c>
      <c r="O122" s="45">
        <v>58018951</v>
      </c>
      <c r="P122" s="45">
        <v>37007627</v>
      </c>
      <c r="Q122" s="45">
        <v>48121217.999999993</v>
      </c>
      <c r="R122" s="117">
        <v>98722882.999999911</v>
      </c>
      <c r="S122" s="137">
        <v>95018586</v>
      </c>
      <c r="T122" s="145">
        <f t="shared" si="12"/>
        <v>63.771637305197061</v>
      </c>
      <c r="U122" s="145">
        <f t="shared" si="13"/>
        <v>156.75406315568409</v>
      </c>
      <c r="V122" s="145">
        <f t="shared" si="14"/>
        <v>97.456735197351037</v>
      </c>
      <c r="W122" s="146">
        <f t="shared" si="15"/>
        <v>-3.7522172037863868</v>
      </c>
    </row>
    <row r="123" spans="1:23">
      <c r="B123" s="96" t="s">
        <v>462</v>
      </c>
      <c r="C123" s="45">
        <v>3214827</v>
      </c>
      <c r="D123" s="45">
        <v>5843350</v>
      </c>
      <c r="E123" s="45">
        <v>19627782.999999996</v>
      </c>
      <c r="F123" s="45">
        <v>12558172.999999998</v>
      </c>
      <c r="G123" s="44">
        <v>15612495</v>
      </c>
      <c r="H123" s="145">
        <f t="shared" si="8"/>
        <v>385.6402848426992</v>
      </c>
      <c r="I123" s="145">
        <f t="shared" si="9"/>
        <v>167.18397836857281</v>
      </c>
      <c r="J123" s="145">
        <f t="shared" si="10"/>
        <v>-20.457165233587489</v>
      </c>
      <c r="K123" s="146">
        <f t="shared" si="11"/>
        <v>24.321388150967522</v>
      </c>
      <c r="N123" s="96" t="s">
        <v>462</v>
      </c>
      <c r="O123" s="45">
        <v>28473807</v>
      </c>
      <c r="P123" s="45">
        <v>32996871</v>
      </c>
      <c r="Q123" s="45">
        <v>32283658.000000007</v>
      </c>
      <c r="R123" s="117">
        <v>49086290.000000015</v>
      </c>
      <c r="S123" s="137">
        <v>32427400.999999989</v>
      </c>
      <c r="T123" s="145">
        <f t="shared" si="12"/>
        <v>13.885020713949459</v>
      </c>
      <c r="U123" s="145">
        <f t="shared" si="13"/>
        <v>-1.7258303067585103</v>
      </c>
      <c r="V123" s="145">
        <f t="shared" si="14"/>
        <v>0.44525003950910502</v>
      </c>
      <c r="W123" s="146">
        <f t="shared" si="15"/>
        <v>-33.937967200210124</v>
      </c>
    </row>
    <row r="124" spans="1:23">
      <c r="B124" s="96" t="s">
        <v>463</v>
      </c>
      <c r="C124" s="45">
        <v>139923</v>
      </c>
      <c r="D124" s="45">
        <v>33911</v>
      </c>
      <c r="E124" s="45">
        <v>424394</v>
      </c>
      <c r="F124" s="45">
        <v>458175.99999999994</v>
      </c>
      <c r="G124" s="44">
        <v>26900</v>
      </c>
      <c r="H124" s="145">
        <f>IFERROR(G124/C124*100-100,"")</f>
        <v>-80.775140613051462</v>
      </c>
      <c r="I124" s="145">
        <f t="shared" si="9"/>
        <v>-20.674707322107864</v>
      </c>
      <c r="J124" s="145">
        <f t="shared" si="10"/>
        <v>-93.661550351795739</v>
      </c>
      <c r="K124" s="146">
        <f t="shared" si="11"/>
        <v>-94.128893700237455</v>
      </c>
      <c r="N124" s="96" t="s">
        <v>463</v>
      </c>
      <c r="O124" s="45">
        <v>24902</v>
      </c>
      <c r="P124" s="45">
        <v>58680</v>
      </c>
      <c r="Q124" s="45">
        <v>405246.00000000006</v>
      </c>
      <c r="R124" s="117">
        <v>50502</v>
      </c>
      <c r="S124" s="137">
        <v>2410475</v>
      </c>
      <c r="T124" s="145">
        <f t="shared" si="12"/>
        <v>9579.8449923700919</v>
      </c>
      <c r="U124" s="145">
        <f t="shared" si="13"/>
        <v>4007.8306066802998</v>
      </c>
      <c r="V124" s="145">
        <f t="shared" si="14"/>
        <v>494.81771565913039</v>
      </c>
      <c r="W124" s="146">
        <f t="shared" si="15"/>
        <v>4673.0287909389726</v>
      </c>
    </row>
    <row r="125" spans="1:23">
      <c r="B125" s="41" t="s">
        <v>576</v>
      </c>
      <c r="G125" s="51">
        <v>0</v>
      </c>
      <c r="H125" s="145" t="str">
        <f>IFERROR(G125/C125*100-100,"")</f>
        <v/>
      </c>
      <c r="I125" s="145" t="str">
        <f>IFERROR(G125/D125*100-100,"")</f>
        <v/>
      </c>
      <c r="J125" s="145" t="str">
        <f>IFERROR(G125/E125*100-100,"")</f>
        <v/>
      </c>
      <c r="K125" s="146" t="str">
        <f>IFERROR(G125/F125*100-100,"")</f>
        <v/>
      </c>
      <c r="N125" s="41" t="s">
        <v>576</v>
      </c>
      <c r="S125" s="51">
        <v>0</v>
      </c>
      <c r="T125" s="145" t="str">
        <f t="shared" si="12"/>
        <v/>
      </c>
      <c r="U125" s="145" t="str">
        <f t="shared" si="13"/>
        <v/>
      </c>
      <c r="V125" s="145" t="str">
        <f t="shared" si="14"/>
        <v/>
      </c>
      <c r="W125" s="146" t="str">
        <f t="shared" si="15"/>
        <v/>
      </c>
    </row>
    <row r="126" spans="1:23">
      <c r="B126" s="15" t="s">
        <v>131</v>
      </c>
      <c r="C126" s="82">
        <f>SUM(C6:C124)</f>
        <v>4898521143</v>
      </c>
      <c r="D126" s="82">
        <f>SUM(D6:D124)</f>
        <v>5077419646</v>
      </c>
      <c r="E126" s="82">
        <f>SUM(E6:E124)</f>
        <v>5695182932.0000038</v>
      </c>
      <c r="F126" s="82">
        <f>SUM(F6:F124)</f>
        <v>5905737247.0000019</v>
      </c>
      <c r="G126" s="82">
        <f>SUM(G6:G124)</f>
        <v>5385962631</v>
      </c>
      <c r="H126" s="192">
        <f>IFERROR(G126/C126*100-100,"")</f>
        <v>9.9507886925537719</v>
      </c>
      <c r="I126" s="192">
        <f>IFERROR(G126/D126*100-100,"")</f>
        <v>6.0767674628405217</v>
      </c>
      <c r="J126" s="192">
        <f>IFERROR(G126/E126*100-100,"")</f>
        <v>-5.4295060350487034</v>
      </c>
      <c r="K126" s="193">
        <f>IFERROR(G126/F126*100-100,"")</f>
        <v>-8.8011808561926301</v>
      </c>
      <c r="N126" s="15" t="s">
        <v>131</v>
      </c>
      <c r="O126" s="82">
        <f>SUM(O6:O125)</f>
        <v>4386136293</v>
      </c>
      <c r="P126" s="82">
        <f>SUM(P6:P125)</f>
        <v>4595349889</v>
      </c>
      <c r="Q126" s="82">
        <f>SUM(Q6:Q125)</f>
        <v>4717806726.9999981</v>
      </c>
      <c r="R126" s="82">
        <f>SUM(R6:R125)</f>
        <v>5039401498.9999981</v>
      </c>
      <c r="S126" s="82">
        <f>SUM(S6:S125)</f>
        <v>4862387292</v>
      </c>
      <c r="T126" s="192">
        <f t="shared" si="12"/>
        <v>10.858098499129326</v>
      </c>
      <c r="U126" s="192">
        <f t="shared" si="13"/>
        <v>5.8110352737060111</v>
      </c>
      <c r="V126" s="192">
        <f t="shared" si="14"/>
        <v>3.064571597911538</v>
      </c>
      <c r="W126" s="193">
        <f t="shared" si="15"/>
        <v>-3.5126037692199077</v>
      </c>
    </row>
    <row r="128" spans="1:23">
      <c r="A128" s="31" t="s">
        <v>45</v>
      </c>
    </row>
  </sheetData>
  <mergeCells count="7">
    <mergeCell ref="O4:W4"/>
    <mergeCell ref="A3:B3"/>
    <mergeCell ref="A4:A5"/>
    <mergeCell ref="B4:B5"/>
    <mergeCell ref="M4:M5"/>
    <mergeCell ref="N4:N5"/>
    <mergeCell ref="C4:K4"/>
  </mergeCells>
  <phoneticPr fontId="23" type="noConversion"/>
  <hyperlinks>
    <hyperlink ref="W1" location="'Indice tavole'!A1" display="torna all'indice 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Q90"/>
  <sheetViews>
    <sheetView workbookViewId="0">
      <selection activeCell="A93" sqref="A93"/>
    </sheetView>
  </sheetViews>
  <sheetFormatPr defaultRowHeight="15"/>
  <cols>
    <col min="1" max="1" width="30.7109375" style="31" customWidth="1"/>
    <col min="2" max="20" width="8.7109375" style="31" customWidth="1"/>
    <col min="21" max="16384" width="9.140625" style="31"/>
  </cols>
  <sheetData>
    <row r="1" spans="1:17">
      <c r="A1" s="138" t="str">
        <f>'Indice tavole'!C15</f>
        <v>Consistenza degli operatori con l'estero per provincia e classe di valore esportato. Anni 2015-2019 e variazioni rispetto all'anno precedente</v>
      </c>
      <c r="P1" s="140" t="s">
        <v>111</v>
      </c>
      <c r="Q1" s="140"/>
    </row>
    <row r="2" spans="1:17">
      <c r="A2" s="31" t="s">
        <v>611</v>
      </c>
      <c r="P2" s="140"/>
      <c r="Q2" s="140"/>
    </row>
    <row r="3" spans="1:17" ht="18">
      <c r="A3" s="165" t="s">
        <v>9</v>
      </c>
    </row>
    <row r="4" spans="1:17" ht="30">
      <c r="A4" s="12" t="s">
        <v>99</v>
      </c>
      <c r="B4" s="143">
        <v>2015</v>
      </c>
      <c r="C4" s="143">
        <v>2016</v>
      </c>
      <c r="D4" s="143">
        <v>2017</v>
      </c>
      <c r="E4" s="143">
        <v>2018</v>
      </c>
      <c r="F4" s="143">
        <v>2019</v>
      </c>
      <c r="G4" s="3" t="s">
        <v>592</v>
      </c>
      <c r="H4" s="3" t="s">
        <v>593</v>
      </c>
      <c r="I4" s="166" t="s">
        <v>594</v>
      </c>
      <c r="J4" s="3" t="s">
        <v>595</v>
      </c>
    </row>
    <row r="5" spans="1:17">
      <c r="A5" s="4" t="s">
        <v>100</v>
      </c>
      <c r="B5" s="144">
        <v>582</v>
      </c>
      <c r="C5" s="144">
        <v>678</v>
      </c>
      <c r="D5" s="144">
        <v>772</v>
      </c>
      <c r="E5" s="144">
        <v>664</v>
      </c>
      <c r="F5" s="144">
        <v>610</v>
      </c>
      <c r="G5" s="145">
        <f>F5/B5*100-100</f>
        <v>4.8109965635738945</v>
      </c>
      <c r="H5" s="146">
        <f>F5/C5*100-100</f>
        <v>-10.029498525073748</v>
      </c>
      <c r="I5" s="198">
        <f>F5/D5*100-100</f>
        <v>-20.984455958549219</v>
      </c>
      <c r="J5" s="198">
        <f>F5/E5*100-100</f>
        <v>-8.1325301204819311</v>
      </c>
    </row>
    <row r="6" spans="1:17">
      <c r="A6" s="4" t="s">
        <v>101</v>
      </c>
      <c r="B6" s="144">
        <v>103</v>
      </c>
      <c r="C6" s="144">
        <v>128</v>
      </c>
      <c r="D6" s="144">
        <v>123</v>
      </c>
      <c r="E6" s="144">
        <v>96</v>
      </c>
      <c r="F6" s="144">
        <v>72</v>
      </c>
      <c r="G6" s="145">
        <f t="shared" ref="G6:G13" si="0">F6/B6*100-100</f>
        <v>-30.097087378640779</v>
      </c>
      <c r="H6" s="146">
        <f t="shared" ref="H6:H13" si="1">F6/C6*100-100</f>
        <v>-43.75</v>
      </c>
      <c r="I6" s="198">
        <f t="shared" ref="I6:I13" si="2">F6/D6*100-100</f>
        <v>-41.463414634146346</v>
      </c>
      <c r="J6" s="198">
        <f t="shared" ref="J6:J13" si="3">F6/E6*100-100</f>
        <v>-25</v>
      </c>
    </row>
    <row r="7" spans="1:17">
      <c r="A7" s="4" t="s">
        <v>102</v>
      </c>
      <c r="B7" s="144">
        <v>81</v>
      </c>
      <c r="C7" s="144">
        <v>76</v>
      </c>
      <c r="D7" s="144">
        <v>103</v>
      </c>
      <c r="E7" s="144">
        <v>65</v>
      </c>
      <c r="F7" s="144">
        <v>57</v>
      </c>
      <c r="G7" s="145">
        <f t="shared" si="0"/>
        <v>-29.629629629629633</v>
      </c>
      <c r="H7" s="146">
        <f t="shared" si="1"/>
        <v>-25</v>
      </c>
      <c r="I7" s="198">
        <f t="shared" si="2"/>
        <v>-44.660194174757287</v>
      </c>
      <c r="J7" s="198">
        <f t="shared" si="3"/>
        <v>-12.307692307692307</v>
      </c>
    </row>
    <row r="8" spans="1:17">
      <c r="A8" s="4" t="s">
        <v>103</v>
      </c>
      <c r="B8" s="144">
        <v>67</v>
      </c>
      <c r="C8" s="144">
        <v>76</v>
      </c>
      <c r="D8" s="144">
        <v>62</v>
      </c>
      <c r="E8" s="144">
        <v>58</v>
      </c>
      <c r="F8" s="144">
        <v>48</v>
      </c>
      <c r="G8" s="145">
        <f t="shared" si="0"/>
        <v>-28.358208955223887</v>
      </c>
      <c r="H8" s="146">
        <f t="shared" si="1"/>
        <v>-36.842105263157897</v>
      </c>
      <c r="I8" s="198">
        <f t="shared" si="2"/>
        <v>-22.58064516129032</v>
      </c>
      <c r="J8" s="198">
        <f t="shared" si="3"/>
        <v>-17.241379310344826</v>
      </c>
    </row>
    <row r="9" spans="1:17">
      <c r="A9" s="4" t="s">
        <v>104</v>
      </c>
      <c r="B9" s="144">
        <v>17</v>
      </c>
      <c r="C9" s="144">
        <v>18</v>
      </c>
      <c r="D9" s="144">
        <v>27</v>
      </c>
      <c r="E9" s="144">
        <v>20</v>
      </c>
      <c r="F9" s="144">
        <v>27</v>
      </c>
      <c r="G9" s="145">
        <f t="shared" si="0"/>
        <v>58.823529411764696</v>
      </c>
      <c r="H9" s="146">
        <f t="shared" si="1"/>
        <v>50</v>
      </c>
      <c r="I9" s="198">
        <f t="shared" si="2"/>
        <v>0</v>
      </c>
      <c r="J9" s="198">
        <f t="shared" si="3"/>
        <v>35</v>
      </c>
    </row>
    <row r="10" spans="1:17">
      <c r="A10" s="4" t="s">
        <v>105</v>
      </c>
      <c r="B10" s="144">
        <v>25</v>
      </c>
      <c r="C10" s="144">
        <v>20</v>
      </c>
      <c r="D10" s="144">
        <v>18</v>
      </c>
      <c r="E10" s="144">
        <v>20</v>
      </c>
      <c r="F10" s="144">
        <v>17</v>
      </c>
      <c r="G10" s="145">
        <f t="shared" si="0"/>
        <v>-32</v>
      </c>
      <c r="H10" s="146">
        <f t="shared" si="1"/>
        <v>-15</v>
      </c>
      <c r="I10" s="198">
        <f t="shared" si="2"/>
        <v>-5.5555555555555571</v>
      </c>
      <c r="J10" s="198">
        <f t="shared" si="3"/>
        <v>-15</v>
      </c>
    </row>
    <row r="11" spans="1:17">
      <c r="A11" s="4" t="s">
        <v>106</v>
      </c>
      <c r="B11" s="144">
        <v>22</v>
      </c>
      <c r="C11" s="144">
        <v>24</v>
      </c>
      <c r="D11" s="144">
        <v>25</v>
      </c>
      <c r="E11" s="144">
        <v>25</v>
      </c>
      <c r="F11" s="144">
        <v>28</v>
      </c>
      <c r="G11" s="145">
        <f t="shared" si="0"/>
        <v>27.272727272727266</v>
      </c>
      <c r="H11" s="146">
        <f t="shared" si="1"/>
        <v>16.666666666666671</v>
      </c>
      <c r="I11" s="198">
        <f t="shared" si="2"/>
        <v>12.000000000000014</v>
      </c>
      <c r="J11" s="198">
        <f t="shared" si="3"/>
        <v>12.000000000000014</v>
      </c>
    </row>
    <row r="12" spans="1:17">
      <c r="A12" s="4" t="s">
        <v>107</v>
      </c>
      <c r="B12" s="144">
        <v>5</v>
      </c>
      <c r="C12" s="144">
        <v>7</v>
      </c>
      <c r="D12" s="144">
        <v>7</v>
      </c>
      <c r="E12" s="144">
        <v>9</v>
      </c>
      <c r="F12" s="144">
        <v>8</v>
      </c>
      <c r="G12" s="145">
        <f t="shared" si="0"/>
        <v>60</v>
      </c>
      <c r="H12" s="146">
        <f t="shared" si="1"/>
        <v>14.285714285714278</v>
      </c>
      <c r="I12" s="198">
        <f t="shared" si="2"/>
        <v>14.285714285714278</v>
      </c>
      <c r="J12" s="198">
        <f t="shared" si="3"/>
        <v>-11.111111111111114</v>
      </c>
    </row>
    <row r="13" spans="1:17">
      <c r="A13" s="8" t="s">
        <v>6</v>
      </c>
      <c r="B13" s="9">
        <f>SUM(B5:B12)</f>
        <v>902</v>
      </c>
      <c r="C13" s="9">
        <f>SUM(C5:C12)</f>
        <v>1027</v>
      </c>
      <c r="D13" s="9">
        <f>SUM(D5:D12)</f>
        <v>1137</v>
      </c>
      <c r="E13" s="9">
        <f>SUM(E5:E12)</f>
        <v>957</v>
      </c>
      <c r="F13" s="9">
        <f>SUM(F5:F12)</f>
        <v>867</v>
      </c>
      <c r="G13" s="118">
        <f t="shared" si="0"/>
        <v>-3.8802660753880218</v>
      </c>
      <c r="H13" s="118">
        <f t="shared" si="1"/>
        <v>-15.579357351509245</v>
      </c>
      <c r="I13" s="118">
        <f t="shared" si="2"/>
        <v>-23.746701846965706</v>
      </c>
      <c r="J13" s="118">
        <f t="shared" si="3"/>
        <v>-9.4043887147335425</v>
      </c>
    </row>
    <row r="15" spans="1:17" ht="18">
      <c r="A15" s="165" t="s">
        <v>12</v>
      </c>
    </row>
    <row r="16" spans="1:17" ht="30">
      <c r="A16" s="12" t="s">
        <v>99</v>
      </c>
      <c r="B16" s="143">
        <v>2015</v>
      </c>
      <c r="C16" s="143">
        <v>2016</v>
      </c>
      <c r="D16" s="143">
        <v>2017</v>
      </c>
      <c r="E16" s="143">
        <v>2018</v>
      </c>
      <c r="F16" s="143">
        <v>2019</v>
      </c>
      <c r="G16" s="3" t="s">
        <v>592</v>
      </c>
      <c r="H16" s="3" t="s">
        <v>593</v>
      </c>
      <c r="I16" s="166" t="s">
        <v>594</v>
      </c>
      <c r="J16" s="3" t="s">
        <v>595</v>
      </c>
    </row>
    <row r="17" spans="1:10">
      <c r="A17" s="4" t="s">
        <v>100</v>
      </c>
      <c r="B17" s="144">
        <v>4093</v>
      </c>
      <c r="C17" s="144">
        <v>4520</v>
      </c>
      <c r="D17" s="144">
        <v>4552</v>
      </c>
      <c r="E17" s="144">
        <v>4228</v>
      </c>
      <c r="F17" s="144">
        <v>4108</v>
      </c>
      <c r="G17" s="145">
        <f>F17/B17*100-100</f>
        <v>0.36647935499634343</v>
      </c>
      <c r="H17" s="146">
        <f>F17/C17*100-100</f>
        <v>-9.1150442477876084</v>
      </c>
      <c r="I17" s="198">
        <f>F17/D17*100-100</f>
        <v>-9.7539543057996525</v>
      </c>
      <c r="J17" s="198">
        <f>F17/E17*100-100</f>
        <v>-2.8382213812677293</v>
      </c>
    </row>
    <row r="18" spans="1:10">
      <c r="A18" s="4" t="s">
        <v>101</v>
      </c>
      <c r="B18" s="144">
        <v>876</v>
      </c>
      <c r="C18" s="144">
        <v>934</v>
      </c>
      <c r="D18" s="144">
        <v>893</v>
      </c>
      <c r="E18" s="144">
        <v>659</v>
      </c>
      <c r="F18" s="144">
        <v>701</v>
      </c>
      <c r="G18" s="145">
        <f t="shared" ref="G18:G25" si="4">F18/B18*100-100</f>
        <v>-19.977168949771681</v>
      </c>
      <c r="H18" s="146">
        <f t="shared" ref="H18:H25" si="5">F18/C18*100-100</f>
        <v>-24.946466809421835</v>
      </c>
      <c r="I18" s="198">
        <f t="shared" ref="I18:I25" si="6">F18/D18*100-100</f>
        <v>-21.500559910414324</v>
      </c>
      <c r="J18" s="198">
        <f t="shared" ref="J18:J25" si="7">F18/E18*100-100</f>
        <v>6.3732928679817888</v>
      </c>
    </row>
    <row r="19" spans="1:10">
      <c r="A19" s="4" t="s">
        <v>102</v>
      </c>
      <c r="B19" s="144">
        <v>651</v>
      </c>
      <c r="C19" s="144">
        <v>667</v>
      </c>
      <c r="D19" s="144">
        <v>685</v>
      </c>
      <c r="E19" s="144">
        <v>473</v>
      </c>
      <c r="F19" s="144">
        <v>497</v>
      </c>
      <c r="G19" s="145">
        <f t="shared" si="4"/>
        <v>-23.655913978494624</v>
      </c>
      <c r="H19" s="146">
        <f t="shared" si="5"/>
        <v>-25.487256371814098</v>
      </c>
      <c r="I19" s="198">
        <f t="shared" si="6"/>
        <v>-27.445255474452551</v>
      </c>
      <c r="J19" s="198">
        <f t="shared" si="7"/>
        <v>5.0739957716701838</v>
      </c>
    </row>
    <row r="20" spans="1:10">
      <c r="A20" s="4" t="s">
        <v>103</v>
      </c>
      <c r="B20" s="144">
        <v>525</v>
      </c>
      <c r="C20" s="144">
        <v>550</v>
      </c>
      <c r="D20" s="144">
        <v>548</v>
      </c>
      <c r="E20" s="144">
        <v>498</v>
      </c>
      <c r="F20" s="144">
        <v>490</v>
      </c>
      <c r="G20" s="145">
        <f t="shared" si="4"/>
        <v>-6.6666666666666714</v>
      </c>
      <c r="H20" s="146">
        <f t="shared" si="5"/>
        <v>-10.909090909090907</v>
      </c>
      <c r="I20" s="198">
        <f t="shared" si="6"/>
        <v>-10.583941605839414</v>
      </c>
      <c r="J20" s="198">
        <f t="shared" si="7"/>
        <v>-1.6064257028112365</v>
      </c>
    </row>
    <row r="21" spans="1:10">
      <c r="A21" s="4" t="s">
        <v>104</v>
      </c>
      <c r="B21" s="144">
        <v>227</v>
      </c>
      <c r="C21" s="144">
        <v>215</v>
      </c>
      <c r="D21" s="144">
        <v>206</v>
      </c>
      <c r="E21" s="144">
        <v>211</v>
      </c>
      <c r="F21" s="144">
        <v>197</v>
      </c>
      <c r="G21" s="145">
        <f t="shared" si="4"/>
        <v>-13.215859030837009</v>
      </c>
      <c r="H21" s="146">
        <f t="shared" si="5"/>
        <v>-8.3720930232558146</v>
      </c>
      <c r="I21" s="198">
        <f t="shared" si="6"/>
        <v>-4.3689320388349557</v>
      </c>
      <c r="J21" s="198">
        <f t="shared" si="7"/>
        <v>-6.6350710900473899</v>
      </c>
    </row>
    <row r="22" spans="1:10">
      <c r="A22" s="4" t="s">
        <v>105</v>
      </c>
      <c r="B22" s="144">
        <v>194</v>
      </c>
      <c r="C22" s="144">
        <v>202</v>
      </c>
      <c r="D22" s="144">
        <v>216</v>
      </c>
      <c r="E22" s="144">
        <v>213</v>
      </c>
      <c r="F22" s="144">
        <v>237</v>
      </c>
      <c r="G22" s="145">
        <f t="shared" si="4"/>
        <v>22.164948453608261</v>
      </c>
      <c r="H22" s="146">
        <f t="shared" si="5"/>
        <v>17.326732673267315</v>
      </c>
      <c r="I22" s="198">
        <f t="shared" si="6"/>
        <v>9.7222222222222285</v>
      </c>
      <c r="J22" s="198">
        <f t="shared" si="7"/>
        <v>11.26760563380283</v>
      </c>
    </row>
    <row r="23" spans="1:10">
      <c r="A23" s="4" t="s">
        <v>106</v>
      </c>
      <c r="B23" s="144">
        <v>93</v>
      </c>
      <c r="C23" s="144">
        <v>99</v>
      </c>
      <c r="D23" s="144">
        <v>110</v>
      </c>
      <c r="E23" s="144">
        <v>107</v>
      </c>
      <c r="F23" s="144">
        <v>104</v>
      </c>
      <c r="G23" s="145">
        <f t="shared" si="4"/>
        <v>11.827956989247298</v>
      </c>
      <c r="H23" s="146">
        <f t="shared" si="5"/>
        <v>5.0505050505050662</v>
      </c>
      <c r="I23" s="198">
        <f t="shared" si="6"/>
        <v>-5.4545454545454533</v>
      </c>
      <c r="J23" s="198">
        <f t="shared" si="7"/>
        <v>-2.8037383177570092</v>
      </c>
    </row>
    <row r="24" spans="1:10">
      <c r="A24" s="4" t="s">
        <v>107</v>
      </c>
      <c r="B24" s="144">
        <v>28</v>
      </c>
      <c r="C24" s="144">
        <v>28</v>
      </c>
      <c r="D24" s="144">
        <v>30</v>
      </c>
      <c r="E24" s="144">
        <v>36</v>
      </c>
      <c r="F24" s="144">
        <v>31</v>
      </c>
      <c r="G24" s="145">
        <f t="shared" si="4"/>
        <v>10.714285714285722</v>
      </c>
      <c r="H24" s="146">
        <f t="shared" si="5"/>
        <v>10.714285714285722</v>
      </c>
      <c r="I24" s="198">
        <f t="shared" si="6"/>
        <v>3.3333333333333428</v>
      </c>
      <c r="J24" s="198">
        <f t="shared" si="7"/>
        <v>-13.888888888888886</v>
      </c>
    </row>
    <row r="25" spans="1:10">
      <c r="A25" s="8" t="s">
        <v>6</v>
      </c>
      <c r="B25" s="9">
        <f>SUM(B17:B24)</f>
        <v>6687</v>
      </c>
      <c r="C25" s="9">
        <f>SUM(C17:C24)</f>
        <v>7215</v>
      </c>
      <c r="D25" s="9">
        <v>7240</v>
      </c>
      <c r="E25" s="9">
        <f>SUM(E17:E24)</f>
        <v>6425</v>
      </c>
      <c r="F25" s="9">
        <f>SUM(F17:F24)</f>
        <v>6365</v>
      </c>
      <c r="G25" s="118">
        <f t="shared" si="4"/>
        <v>-4.8153132944519115</v>
      </c>
      <c r="H25" s="118">
        <f t="shared" si="5"/>
        <v>-11.781011781011784</v>
      </c>
      <c r="I25" s="118">
        <f t="shared" si="6"/>
        <v>-12.085635359116026</v>
      </c>
      <c r="J25" s="118">
        <f t="shared" si="7"/>
        <v>-0.93385214007781769</v>
      </c>
    </row>
    <row r="27" spans="1:10" ht="18">
      <c r="A27" s="165" t="s">
        <v>13</v>
      </c>
    </row>
    <row r="28" spans="1:10" ht="30">
      <c r="A28" s="12" t="s">
        <v>99</v>
      </c>
      <c r="B28" s="143">
        <v>2015</v>
      </c>
      <c r="C28" s="143">
        <v>2016</v>
      </c>
      <c r="D28" s="143">
        <v>2017</v>
      </c>
      <c r="E28" s="143">
        <v>2018</v>
      </c>
      <c r="F28" s="143">
        <v>2019</v>
      </c>
      <c r="G28" s="3" t="s">
        <v>592</v>
      </c>
      <c r="H28" s="3" t="s">
        <v>593</v>
      </c>
      <c r="I28" s="166" t="s">
        <v>594</v>
      </c>
      <c r="J28" s="3" t="s">
        <v>595</v>
      </c>
    </row>
    <row r="29" spans="1:10">
      <c r="A29" s="4" t="s">
        <v>100</v>
      </c>
      <c r="B29" s="163">
        <v>730</v>
      </c>
      <c r="C29" s="144">
        <v>793</v>
      </c>
      <c r="D29" s="163">
        <v>737</v>
      </c>
      <c r="E29" s="163">
        <v>678</v>
      </c>
      <c r="F29" s="163">
        <v>636</v>
      </c>
      <c r="G29" s="145">
        <f>F29/B29*100-100</f>
        <v>-12.876712328767127</v>
      </c>
      <c r="H29" s="146">
        <f>F29/C29*100-100</f>
        <v>-19.798234552332914</v>
      </c>
      <c r="I29" s="198">
        <f>F29/D29*100-100</f>
        <v>-13.704206241519685</v>
      </c>
      <c r="J29" s="198">
        <f>F29/E29*100-100</f>
        <v>-6.1946902654867273</v>
      </c>
    </row>
    <row r="30" spans="1:10">
      <c r="A30" s="4" t="s">
        <v>101</v>
      </c>
      <c r="B30" s="163">
        <v>104</v>
      </c>
      <c r="C30" s="144">
        <v>156</v>
      </c>
      <c r="D30" s="163">
        <v>152</v>
      </c>
      <c r="E30" s="163">
        <v>96</v>
      </c>
      <c r="F30" s="163">
        <v>105</v>
      </c>
      <c r="G30" s="145">
        <f t="shared" ref="G30:G37" si="8">F30/B30*100-100</f>
        <v>0.96153846153845279</v>
      </c>
      <c r="H30" s="146">
        <f t="shared" ref="H30:H37" si="9">F30/C30*100-100</f>
        <v>-32.692307692307693</v>
      </c>
      <c r="I30" s="198">
        <f t="shared" ref="I30:I37" si="10">F30/D30*100-100</f>
        <v>-30.921052631578945</v>
      </c>
      <c r="J30" s="198">
        <f t="shared" ref="J30:J37" si="11">F30/E30*100-100</f>
        <v>9.375</v>
      </c>
    </row>
    <row r="31" spans="1:10">
      <c r="A31" s="4" t="s">
        <v>102</v>
      </c>
      <c r="B31" s="163">
        <v>91</v>
      </c>
      <c r="C31" s="144">
        <v>88</v>
      </c>
      <c r="D31" s="163">
        <v>80</v>
      </c>
      <c r="E31" s="163">
        <v>55</v>
      </c>
      <c r="F31" s="163">
        <v>55</v>
      </c>
      <c r="G31" s="145">
        <f t="shared" si="8"/>
        <v>-39.560439560439562</v>
      </c>
      <c r="H31" s="146">
        <f t="shared" si="9"/>
        <v>-37.5</v>
      </c>
      <c r="I31" s="198">
        <f t="shared" si="10"/>
        <v>-31.25</v>
      </c>
      <c r="J31" s="198">
        <f t="shared" si="11"/>
        <v>0</v>
      </c>
    </row>
    <row r="32" spans="1:10">
      <c r="A32" s="4" t="s">
        <v>103</v>
      </c>
      <c r="B32" s="163">
        <v>69</v>
      </c>
      <c r="C32" s="144">
        <v>66</v>
      </c>
      <c r="D32" s="163">
        <v>77</v>
      </c>
      <c r="E32" s="163">
        <v>62</v>
      </c>
      <c r="F32" s="163">
        <v>68</v>
      </c>
      <c r="G32" s="145">
        <f t="shared" si="8"/>
        <v>-1.4492753623188293</v>
      </c>
      <c r="H32" s="146">
        <f t="shared" si="9"/>
        <v>3.0303030303030312</v>
      </c>
      <c r="I32" s="198">
        <f t="shared" si="10"/>
        <v>-11.688311688311686</v>
      </c>
      <c r="J32" s="198">
        <f t="shared" si="11"/>
        <v>9.6774193548387046</v>
      </c>
    </row>
    <row r="33" spans="1:10">
      <c r="A33" s="4" t="s">
        <v>104</v>
      </c>
      <c r="B33" s="163">
        <v>35</v>
      </c>
      <c r="C33" s="144">
        <v>42</v>
      </c>
      <c r="D33" s="163">
        <v>37</v>
      </c>
      <c r="E33" s="163">
        <v>37</v>
      </c>
      <c r="F33" s="163">
        <v>38</v>
      </c>
      <c r="G33" s="145">
        <f t="shared" si="8"/>
        <v>8.5714285714285694</v>
      </c>
      <c r="H33" s="146">
        <f t="shared" si="9"/>
        <v>-9.5238095238095184</v>
      </c>
      <c r="I33" s="198">
        <f t="shared" si="10"/>
        <v>2.7027027027026946</v>
      </c>
      <c r="J33" s="198">
        <f t="shared" si="11"/>
        <v>2.7027027027026946</v>
      </c>
    </row>
    <row r="34" spans="1:10">
      <c r="A34" s="4" t="s">
        <v>105</v>
      </c>
      <c r="B34" s="163">
        <v>49</v>
      </c>
      <c r="C34" s="144">
        <v>40</v>
      </c>
      <c r="D34" s="163">
        <v>40</v>
      </c>
      <c r="E34" s="163">
        <v>38</v>
      </c>
      <c r="F34" s="163">
        <v>37</v>
      </c>
      <c r="G34" s="145">
        <f t="shared" si="8"/>
        <v>-24.489795918367349</v>
      </c>
      <c r="H34" s="146">
        <f t="shared" si="9"/>
        <v>-7.5</v>
      </c>
      <c r="I34" s="198">
        <f t="shared" si="10"/>
        <v>-7.5</v>
      </c>
      <c r="J34" s="198">
        <f t="shared" si="11"/>
        <v>-2.6315789473684248</v>
      </c>
    </row>
    <row r="35" spans="1:10">
      <c r="A35" s="4" t="s">
        <v>106</v>
      </c>
      <c r="B35" s="163">
        <v>12</v>
      </c>
      <c r="C35" s="144">
        <v>18</v>
      </c>
      <c r="D35" s="163">
        <v>19</v>
      </c>
      <c r="E35" s="163">
        <v>22</v>
      </c>
      <c r="F35" s="163">
        <v>15</v>
      </c>
      <c r="G35" s="145">
        <f t="shared" si="8"/>
        <v>25</v>
      </c>
      <c r="H35" s="146">
        <f t="shared" si="9"/>
        <v>-16.666666666666657</v>
      </c>
      <c r="I35" s="198">
        <f t="shared" si="10"/>
        <v>-21.05263157894737</v>
      </c>
      <c r="J35" s="198">
        <f t="shared" si="11"/>
        <v>-31.818181818181827</v>
      </c>
    </row>
    <row r="36" spans="1:10">
      <c r="A36" s="4" t="s">
        <v>107</v>
      </c>
      <c r="B36" s="163">
        <v>5</v>
      </c>
      <c r="C36" s="144">
        <v>2</v>
      </c>
      <c r="D36" s="163">
        <v>5</v>
      </c>
      <c r="E36" s="163">
        <v>4</v>
      </c>
      <c r="F36" s="163">
        <v>7</v>
      </c>
      <c r="G36" s="145">
        <f t="shared" si="8"/>
        <v>40</v>
      </c>
      <c r="H36" s="146">
        <f t="shared" si="9"/>
        <v>250</v>
      </c>
      <c r="I36" s="198">
        <f t="shared" si="10"/>
        <v>40</v>
      </c>
      <c r="J36" s="198">
        <f t="shared" si="11"/>
        <v>75</v>
      </c>
    </row>
    <row r="37" spans="1:10">
      <c r="A37" s="8" t="s">
        <v>6</v>
      </c>
      <c r="B37" s="9">
        <f>SUM(B29:B36)</f>
        <v>1095</v>
      </c>
      <c r="C37" s="9">
        <f>SUM(C29:C36)</f>
        <v>1205</v>
      </c>
      <c r="D37" s="9">
        <v>1147</v>
      </c>
      <c r="E37" s="9">
        <f>SUM(E29:E36)</f>
        <v>992</v>
      </c>
      <c r="F37" s="9">
        <f>SUM(F29:F36)</f>
        <v>961</v>
      </c>
      <c r="G37" s="118">
        <f t="shared" si="8"/>
        <v>-12.237442922374427</v>
      </c>
      <c r="H37" s="118">
        <f t="shared" si="9"/>
        <v>-20.248962655601659</v>
      </c>
      <c r="I37" s="118">
        <f t="shared" si="10"/>
        <v>-16.21621621621621</v>
      </c>
      <c r="J37" s="118">
        <f t="shared" si="11"/>
        <v>-3.125</v>
      </c>
    </row>
    <row r="39" spans="1:10" ht="18">
      <c r="A39" s="165" t="s">
        <v>10</v>
      </c>
    </row>
    <row r="40" spans="1:10" ht="30">
      <c r="A40" s="12" t="s">
        <v>99</v>
      </c>
      <c r="B40" s="143">
        <v>2015</v>
      </c>
      <c r="C40" s="143">
        <v>2016</v>
      </c>
      <c r="D40" s="143">
        <v>2017</v>
      </c>
      <c r="E40" s="143">
        <v>2018</v>
      </c>
      <c r="F40" s="143">
        <v>2019</v>
      </c>
      <c r="G40" s="3" t="s">
        <v>592</v>
      </c>
      <c r="H40" s="3" t="s">
        <v>593</v>
      </c>
      <c r="I40" s="166" t="s">
        <v>594</v>
      </c>
      <c r="J40" s="3" t="s">
        <v>595</v>
      </c>
    </row>
    <row r="41" spans="1:10">
      <c r="A41" s="4" t="s">
        <v>100</v>
      </c>
      <c r="B41" s="163">
        <v>4832</v>
      </c>
      <c r="C41" s="144">
        <v>4314</v>
      </c>
      <c r="D41" s="163">
        <v>4179</v>
      </c>
      <c r="E41" s="163">
        <v>3837</v>
      </c>
      <c r="F41" s="163">
        <v>4322</v>
      </c>
      <c r="G41" s="145">
        <f>F41/B41*100-100</f>
        <v>-10.55463576158941</v>
      </c>
      <c r="H41" s="146">
        <f>F41/C41*100-100</f>
        <v>0.185442744552617</v>
      </c>
      <c r="I41" s="198">
        <f>F41/D41*100-100</f>
        <v>3.4218712610672384</v>
      </c>
      <c r="J41" s="198">
        <f>F41/E41*100-100</f>
        <v>12.640083398488414</v>
      </c>
    </row>
    <row r="42" spans="1:10">
      <c r="A42" s="4" t="s">
        <v>101</v>
      </c>
      <c r="B42" s="163">
        <v>977</v>
      </c>
      <c r="C42" s="144">
        <v>939</v>
      </c>
      <c r="D42" s="163">
        <v>928</v>
      </c>
      <c r="E42" s="163">
        <v>597</v>
      </c>
      <c r="F42" s="163">
        <v>663</v>
      </c>
      <c r="G42" s="145">
        <f t="shared" ref="G42:G49" si="12">F42/B42*100-100</f>
        <v>-32.139201637666332</v>
      </c>
      <c r="H42" s="146">
        <f t="shared" ref="H42:H49" si="13">F42/C42*100-100</f>
        <v>-29.392971246006397</v>
      </c>
      <c r="I42" s="198">
        <f t="shared" ref="I42:I49" si="14">F42/D42*100-100</f>
        <v>-28.556034482758619</v>
      </c>
      <c r="J42" s="198">
        <f t="shared" ref="J42:J49" si="15">F42/E42*100-100</f>
        <v>11.05527638190955</v>
      </c>
    </row>
    <row r="43" spans="1:10">
      <c r="A43" s="4" t="s">
        <v>102</v>
      </c>
      <c r="B43" s="163">
        <v>701</v>
      </c>
      <c r="C43" s="144">
        <v>704</v>
      </c>
      <c r="D43" s="163">
        <v>678</v>
      </c>
      <c r="E43" s="163">
        <v>427</v>
      </c>
      <c r="F43" s="163">
        <v>490</v>
      </c>
      <c r="G43" s="145">
        <f t="shared" si="12"/>
        <v>-30.099857346647653</v>
      </c>
      <c r="H43" s="146">
        <f t="shared" si="13"/>
        <v>-30.397727272727266</v>
      </c>
      <c r="I43" s="198">
        <f t="shared" si="14"/>
        <v>-27.728613569321539</v>
      </c>
      <c r="J43" s="198">
        <f t="shared" si="15"/>
        <v>14.754098360655732</v>
      </c>
    </row>
    <row r="44" spans="1:10">
      <c r="A44" s="4" t="s">
        <v>103</v>
      </c>
      <c r="B44" s="163">
        <v>618</v>
      </c>
      <c r="C44" s="144">
        <v>639</v>
      </c>
      <c r="D44" s="163">
        <v>624</v>
      </c>
      <c r="E44" s="163">
        <v>614</v>
      </c>
      <c r="F44" s="163">
        <v>557</v>
      </c>
      <c r="G44" s="145">
        <f t="shared" si="12"/>
        <v>-9.8705501618123037</v>
      </c>
      <c r="H44" s="146">
        <f t="shared" si="13"/>
        <v>-12.832550860719877</v>
      </c>
      <c r="I44" s="198">
        <f t="shared" si="14"/>
        <v>-10.737179487179489</v>
      </c>
      <c r="J44" s="198">
        <f t="shared" si="15"/>
        <v>-9.2833876221498457</v>
      </c>
    </row>
    <row r="45" spans="1:10">
      <c r="A45" s="4" t="s">
        <v>104</v>
      </c>
      <c r="B45" s="163">
        <v>241</v>
      </c>
      <c r="C45" s="144">
        <v>271</v>
      </c>
      <c r="D45" s="163">
        <v>285</v>
      </c>
      <c r="E45" s="163">
        <v>277</v>
      </c>
      <c r="F45" s="163">
        <v>271</v>
      </c>
      <c r="G45" s="145">
        <f t="shared" si="12"/>
        <v>12.448132780082986</v>
      </c>
      <c r="H45" s="146">
        <f t="shared" si="13"/>
        <v>0</v>
      </c>
      <c r="I45" s="198">
        <f t="shared" si="14"/>
        <v>-4.9122807017543835</v>
      </c>
      <c r="J45" s="198">
        <f t="shared" si="15"/>
        <v>-2.1660649819494608</v>
      </c>
    </row>
    <row r="46" spans="1:10">
      <c r="A46" s="4" t="s">
        <v>105</v>
      </c>
      <c r="B46" s="163">
        <v>221</v>
      </c>
      <c r="C46" s="144">
        <v>220</v>
      </c>
      <c r="D46" s="163">
        <v>245</v>
      </c>
      <c r="E46" s="163">
        <v>243</v>
      </c>
      <c r="F46" s="163">
        <v>247</v>
      </c>
      <c r="G46" s="145">
        <f t="shared" si="12"/>
        <v>11.764705882352942</v>
      </c>
      <c r="H46" s="146">
        <f t="shared" si="13"/>
        <v>12.27272727272728</v>
      </c>
      <c r="I46" s="198">
        <f t="shared" si="14"/>
        <v>0.81632653061225824</v>
      </c>
      <c r="J46" s="198">
        <f t="shared" si="15"/>
        <v>1.6460905349794217</v>
      </c>
    </row>
    <row r="47" spans="1:10">
      <c r="A47" s="4" t="s">
        <v>106</v>
      </c>
      <c r="B47" s="163">
        <v>98</v>
      </c>
      <c r="C47" s="144">
        <v>101</v>
      </c>
      <c r="D47" s="163">
        <v>104</v>
      </c>
      <c r="E47" s="163">
        <v>111</v>
      </c>
      <c r="F47" s="163">
        <v>118</v>
      </c>
      <c r="G47" s="145">
        <f t="shared" si="12"/>
        <v>20.408163265306129</v>
      </c>
      <c r="H47" s="146">
        <f t="shared" si="13"/>
        <v>16.831683168316829</v>
      </c>
      <c r="I47" s="198">
        <f t="shared" si="14"/>
        <v>13.461538461538453</v>
      </c>
      <c r="J47" s="198">
        <f t="shared" si="15"/>
        <v>6.3063063063063112</v>
      </c>
    </row>
    <row r="48" spans="1:10">
      <c r="A48" s="4" t="s">
        <v>107</v>
      </c>
      <c r="B48" s="163">
        <v>41</v>
      </c>
      <c r="C48" s="144">
        <v>38</v>
      </c>
      <c r="D48" s="163">
        <v>44</v>
      </c>
      <c r="E48" s="163">
        <v>48</v>
      </c>
      <c r="F48" s="163">
        <v>45</v>
      </c>
      <c r="G48" s="145">
        <f t="shared" si="12"/>
        <v>9.7560975609756184</v>
      </c>
      <c r="H48" s="146">
        <f t="shared" si="13"/>
        <v>18.421052631578931</v>
      </c>
      <c r="I48" s="198">
        <f t="shared" si="14"/>
        <v>2.2727272727272663</v>
      </c>
      <c r="J48" s="198">
        <f t="shared" si="15"/>
        <v>-6.25</v>
      </c>
    </row>
    <row r="49" spans="1:10">
      <c r="A49" s="8" t="s">
        <v>6</v>
      </c>
      <c r="B49" s="9">
        <f>SUM(B41:B48)</f>
        <v>7729</v>
      </c>
      <c r="C49" s="9">
        <f>SUM(C41:C48)</f>
        <v>7226</v>
      </c>
      <c r="D49" s="9">
        <v>7087</v>
      </c>
      <c r="E49" s="9">
        <f>SUM(E41:E48)</f>
        <v>6154</v>
      </c>
      <c r="F49" s="9">
        <f>SUM(F41:F48)</f>
        <v>6713</v>
      </c>
      <c r="G49" s="118">
        <f t="shared" si="12"/>
        <v>-13.145296933626611</v>
      </c>
      <c r="H49" s="118">
        <f t="shared" si="13"/>
        <v>-7.099363409908662</v>
      </c>
      <c r="I49" s="118">
        <f t="shared" si="14"/>
        <v>-5.2772682376181734</v>
      </c>
      <c r="J49" s="118">
        <f t="shared" si="15"/>
        <v>9.0835229119272043</v>
      </c>
    </row>
    <row r="51" spans="1:10" ht="18">
      <c r="A51" s="165" t="s">
        <v>11</v>
      </c>
    </row>
    <row r="52" spans="1:10" ht="30">
      <c r="A52" s="12" t="s">
        <v>99</v>
      </c>
      <c r="B52" s="143">
        <v>2015</v>
      </c>
      <c r="C52" s="143">
        <v>2016</v>
      </c>
      <c r="D52" s="143">
        <v>2017</v>
      </c>
      <c r="E52" s="143">
        <v>2018</v>
      </c>
      <c r="F52" s="143">
        <v>2019</v>
      </c>
      <c r="G52" s="3" t="s">
        <v>592</v>
      </c>
      <c r="H52" s="3" t="s">
        <v>593</v>
      </c>
      <c r="I52" s="166" t="s">
        <v>594</v>
      </c>
      <c r="J52" s="3" t="s">
        <v>595</v>
      </c>
    </row>
    <row r="53" spans="1:10">
      <c r="A53" s="4" t="s">
        <v>100</v>
      </c>
      <c r="B53" s="163">
        <v>3970</v>
      </c>
      <c r="C53" s="144">
        <v>4109</v>
      </c>
      <c r="D53" s="163">
        <v>3959</v>
      </c>
      <c r="E53" s="163">
        <v>3745</v>
      </c>
      <c r="F53" s="163">
        <v>3716</v>
      </c>
      <c r="G53" s="145">
        <f>F53/B53*100-100</f>
        <v>-6.3979848866498799</v>
      </c>
      <c r="H53" s="146">
        <f>F53/C53*100-100</f>
        <v>-9.5643708931613531</v>
      </c>
      <c r="I53" s="198">
        <f>F53/D53*100-100</f>
        <v>-6.1379136145491344</v>
      </c>
      <c r="J53" s="198">
        <f>F53/E53*100-100</f>
        <v>-0.77436582109478991</v>
      </c>
    </row>
    <row r="54" spans="1:10">
      <c r="A54" s="4" t="s">
        <v>101</v>
      </c>
      <c r="B54" s="163">
        <v>687</v>
      </c>
      <c r="C54" s="144">
        <v>663</v>
      </c>
      <c r="D54" s="163">
        <v>643</v>
      </c>
      <c r="E54" s="163">
        <v>488</v>
      </c>
      <c r="F54" s="163">
        <v>481</v>
      </c>
      <c r="G54" s="145">
        <f t="shared" ref="G54:G61" si="16">F54/B54*100-100</f>
        <v>-29.985443959243085</v>
      </c>
      <c r="H54" s="146">
        <f t="shared" ref="H54:H61" si="17">F54/C54*100-100</f>
        <v>-27.450980392156865</v>
      </c>
      <c r="I54" s="198">
        <f t="shared" ref="I54:I61" si="18">F54/D54*100-100</f>
        <v>-25.194401244167963</v>
      </c>
      <c r="J54" s="198">
        <f t="shared" ref="J54:J61" si="19">F54/E54*100-100</f>
        <v>-1.4344262295082046</v>
      </c>
    </row>
    <row r="55" spans="1:10">
      <c r="A55" s="4" t="s">
        <v>102</v>
      </c>
      <c r="B55" s="163">
        <v>421</v>
      </c>
      <c r="C55" s="144">
        <v>425</v>
      </c>
      <c r="D55" s="163">
        <v>392</v>
      </c>
      <c r="E55" s="163">
        <v>295</v>
      </c>
      <c r="F55" s="163">
        <v>291</v>
      </c>
      <c r="G55" s="145">
        <f t="shared" si="16"/>
        <v>-30.878859857482183</v>
      </c>
      <c r="H55" s="146">
        <f t="shared" si="17"/>
        <v>-31.529411764705884</v>
      </c>
      <c r="I55" s="198">
        <f t="shared" si="18"/>
        <v>-25.765306122448976</v>
      </c>
      <c r="J55" s="198">
        <f t="shared" si="19"/>
        <v>-1.3559322033898269</v>
      </c>
    </row>
    <row r="56" spans="1:10">
      <c r="A56" s="4" t="s">
        <v>103</v>
      </c>
      <c r="B56" s="163">
        <v>247</v>
      </c>
      <c r="C56" s="144">
        <v>262</v>
      </c>
      <c r="D56" s="163">
        <v>279</v>
      </c>
      <c r="E56" s="163">
        <v>265</v>
      </c>
      <c r="F56" s="163">
        <v>252</v>
      </c>
      <c r="G56" s="145">
        <f t="shared" si="16"/>
        <v>2.0242914979757103</v>
      </c>
      <c r="H56" s="146">
        <f t="shared" si="17"/>
        <v>-3.8167938931297698</v>
      </c>
      <c r="I56" s="198">
        <f t="shared" si="18"/>
        <v>-9.6774193548387188</v>
      </c>
      <c r="J56" s="198">
        <f t="shared" si="19"/>
        <v>-4.9056603773584868</v>
      </c>
    </row>
    <row r="57" spans="1:10">
      <c r="A57" s="4" t="s">
        <v>104</v>
      </c>
      <c r="B57" s="163">
        <v>100</v>
      </c>
      <c r="C57" s="144">
        <v>102</v>
      </c>
      <c r="D57" s="163">
        <v>104</v>
      </c>
      <c r="E57" s="163">
        <v>113</v>
      </c>
      <c r="F57" s="163">
        <v>112</v>
      </c>
      <c r="G57" s="145">
        <f t="shared" si="16"/>
        <v>12.000000000000014</v>
      </c>
      <c r="H57" s="146">
        <f t="shared" si="17"/>
        <v>9.8039215686274588</v>
      </c>
      <c r="I57" s="198">
        <f t="shared" si="18"/>
        <v>7.6923076923076934</v>
      </c>
      <c r="J57" s="198">
        <f t="shared" si="19"/>
        <v>-0.88495575221239164</v>
      </c>
    </row>
    <row r="58" spans="1:10">
      <c r="A58" s="4" t="s">
        <v>105</v>
      </c>
      <c r="B58" s="163">
        <v>111</v>
      </c>
      <c r="C58" s="144">
        <v>106</v>
      </c>
      <c r="D58" s="163">
        <v>96</v>
      </c>
      <c r="E58" s="163">
        <v>92</v>
      </c>
      <c r="F58" s="163">
        <v>89</v>
      </c>
      <c r="G58" s="145">
        <f t="shared" si="16"/>
        <v>-19.819819819819813</v>
      </c>
      <c r="H58" s="146">
        <f t="shared" si="17"/>
        <v>-16.037735849056602</v>
      </c>
      <c r="I58" s="198">
        <f t="shared" si="18"/>
        <v>-7.2916666666666572</v>
      </c>
      <c r="J58" s="198">
        <f t="shared" si="19"/>
        <v>-3.2608695652173907</v>
      </c>
    </row>
    <row r="59" spans="1:10">
      <c r="A59" s="4" t="s">
        <v>106</v>
      </c>
      <c r="B59" s="163">
        <v>41</v>
      </c>
      <c r="C59" s="144">
        <v>44</v>
      </c>
      <c r="D59" s="163">
        <v>47</v>
      </c>
      <c r="E59" s="163">
        <v>50</v>
      </c>
      <c r="F59" s="163">
        <v>44</v>
      </c>
      <c r="G59" s="145">
        <f t="shared" si="16"/>
        <v>7.3170731707317174</v>
      </c>
      <c r="H59" s="146">
        <f t="shared" si="17"/>
        <v>0</v>
      </c>
      <c r="I59" s="198">
        <f t="shared" si="18"/>
        <v>-6.3829787234042499</v>
      </c>
      <c r="J59" s="198">
        <f t="shared" si="19"/>
        <v>-12</v>
      </c>
    </row>
    <row r="60" spans="1:10">
      <c r="A60" s="4" t="s">
        <v>107</v>
      </c>
      <c r="B60" s="163">
        <v>15</v>
      </c>
      <c r="C60" s="144">
        <v>16</v>
      </c>
      <c r="D60" s="163">
        <v>19</v>
      </c>
      <c r="E60" s="163">
        <v>19</v>
      </c>
      <c r="F60" s="163">
        <v>22</v>
      </c>
      <c r="G60" s="145">
        <f t="shared" si="16"/>
        <v>46.666666666666657</v>
      </c>
      <c r="H60" s="146">
        <f t="shared" si="17"/>
        <v>37.5</v>
      </c>
      <c r="I60" s="198">
        <f t="shared" si="18"/>
        <v>15.789473684210535</v>
      </c>
      <c r="J60" s="198">
        <f t="shared" si="19"/>
        <v>15.789473684210535</v>
      </c>
    </row>
    <row r="61" spans="1:10">
      <c r="A61" s="8" t="s">
        <v>6</v>
      </c>
      <c r="B61" s="9">
        <f>SUM(B53:B60)</f>
        <v>5592</v>
      </c>
      <c r="C61" s="9">
        <f>SUM(C53:C60)</f>
        <v>5727</v>
      </c>
      <c r="D61" s="9">
        <v>5539</v>
      </c>
      <c r="E61" s="9">
        <f>SUM(E53:E60)</f>
        <v>5067</v>
      </c>
      <c r="F61" s="9">
        <f>SUM(F53:F60)</f>
        <v>5007</v>
      </c>
      <c r="G61" s="118">
        <f t="shared" si="16"/>
        <v>-10.461373390557938</v>
      </c>
      <c r="H61" s="118">
        <f t="shared" si="17"/>
        <v>-12.572027239392341</v>
      </c>
      <c r="I61" s="118">
        <f t="shared" si="18"/>
        <v>-9.604621772883192</v>
      </c>
      <c r="J61" s="118">
        <f t="shared" si="19"/>
        <v>-1.1841326228537667</v>
      </c>
    </row>
    <row r="63" spans="1:10" ht="18">
      <c r="A63" s="165" t="s">
        <v>8</v>
      </c>
    </row>
    <row r="64" spans="1:10" ht="30">
      <c r="A64" s="12" t="s">
        <v>99</v>
      </c>
      <c r="B64" s="143">
        <v>2015</v>
      </c>
      <c r="C64" s="143">
        <v>2016</v>
      </c>
      <c r="D64" s="143">
        <v>2017</v>
      </c>
      <c r="E64" s="143">
        <v>2018</v>
      </c>
      <c r="F64" s="143">
        <v>2019</v>
      </c>
      <c r="G64" s="3" t="s">
        <v>592</v>
      </c>
      <c r="H64" s="3" t="s">
        <v>593</v>
      </c>
      <c r="I64" s="166" t="s">
        <v>594</v>
      </c>
      <c r="J64" s="3" t="s">
        <v>595</v>
      </c>
    </row>
    <row r="65" spans="1:10">
      <c r="A65" s="4" t="s">
        <v>100</v>
      </c>
      <c r="B65" s="163">
        <v>4693</v>
      </c>
      <c r="C65" s="144">
        <v>4618</v>
      </c>
      <c r="D65" s="163">
        <v>4591</v>
      </c>
      <c r="E65" s="163">
        <v>4096</v>
      </c>
      <c r="F65" s="163">
        <v>4116</v>
      </c>
      <c r="G65" s="145">
        <f>F65/B65*100-100</f>
        <v>-12.294907308757715</v>
      </c>
      <c r="H65" s="146">
        <f>F65/C65*100-100</f>
        <v>-10.870506712862721</v>
      </c>
      <c r="I65" s="198">
        <f>F65/D65*100-100</f>
        <v>-10.346329775648016</v>
      </c>
      <c r="J65" s="198">
        <f>F65/E65*100-100</f>
        <v>0.48828125</v>
      </c>
    </row>
    <row r="66" spans="1:10">
      <c r="A66" s="4" t="s">
        <v>101</v>
      </c>
      <c r="B66" s="163">
        <v>1084</v>
      </c>
      <c r="C66" s="144">
        <v>1053</v>
      </c>
      <c r="D66" s="163">
        <v>1015</v>
      </c>
      <c r="E66" s="163">
        <v>823</v>
      </c>
      <c r="F66" s="163">
        <v>816</v>
      </c>
      <c r="G66" s="145">
        <f t="shared" ref="G66:G73" si="20">F66/B66*100-100</f>
        <v>-24.723247232472318</v>
      </c>
      <c r="H66" s="146">
        <f t="shared" ref="H66:H73" si="21">F66/C66*100-100</f>
        <v>-22.507122507122517</v>
      </c>
      <c r="I66" s="198">
        <f t="shared" ref="I66:I73" si="22">F66/D66*100-100</f>
        <v>-19.605911330049267</v>
      </c>
      <c r="J66" s="198">
        <f t="shared" ref="J66:J73" si="23">F66/E66*100-100</f>
        <v>-0.85054678007290363</v>
      </c>
    </row>
    <row r="67" spans="1:10">
      <c r="A67" s="4" t="s">
        <v>102</v>
      </c>
      <c r="B67" s="163">
        <v>861</v>
      </c>
      <c r="C67" s="144">
        <v>812</v>
      </c>
      <c r="D67" s="163">
        <v>850</v>
      </c>
      <c r="E67" s="163">
        <v>584</v>
      </c>
      <c r="F67" s="163">
        <v>576</v>
      </c>
      <c r="G67" s="145">
        <f t="shared" si="20"/>
        <v>-33.101045296167243</v>
      </c>
      <c r="H67" s="146">
        <f t="shared" si="21"/>
        <v>-29.064039408866989</v>
      </c>
      <c r="I67" s="198">
        <f t="shared" si="22"/>
        <v>-32.235294117647058</v>
      </c>
      <c r="J67" s="198">
        <f t="shared" si="23"/>
        <v>-1.3698630136986338</v>
      </c>
    </row>
    <row r="68" spans="1:10">
      <c r="A68" s="4" t="s">
        <v>103</v>
      </c>
      <c r="B68" s="163">
        <v>773</v>
      </c>
      <c r="C68" s="144">
        <v>775</v>
      </c>
      <c r="D68" s="163">
        <v>756</v>
      </c>
      <c r="E68" s="163">
        <v>688</v>
      </c>
      <c r="F68" s="163">
        <v>680</v>
      </c>
      <c r="G68" s="145">
        <f t="shared" si="20"/>
        <v>-12.031047865459257</v>
      </c>
      <c r="H68" s="146">
        <f t="shared" si="21"/>
        <v>-12.258064516129025</v>
      </c>
      <c r="I68" s="198">
        <f t="shared" si="22"/>
        <v>-10.052910052910065</v>
      </c>
      <c r="J68" s="198">
        <f t="shared" si="23"/>
        <v>-1.1627906976744242</v>
      </c>
    </row>
    <row r="69" spans="1:10">
      <c r="A69" s="4" t="s">
        <v>104</v>
      </c>
      <c r="B69" s="163">
        <v>306</v>
      </c>
      <c r="C69" s="144">
        <v>322</v>
      </c>
      <c r="D69" s="163">
        <v>351</v>
      </c>
      <c r="E69" s="163">
        <v>335</v>
      </c>
      <c r="F69" s="163">
        <v>332</v>
      </c>
      <c r="G69" s="145">
        <f t="shared" si="20"/>
        <v>8.4967320261437891</v>
      </c>
      <c r="H69" s="146">
        <f t="shared" si="21"/>
        <v>3.1055900621118013</v>
      </c>
      <c r="I69" s="198">
        <f t="shared" si="22"/>
        <v>-5.4131054131054128</v>
      </c>
      <c r="J69" s="198">
        <f t="shared" si="23"/>
        <v>-0.89552238805970319</v>
      </c>
    </row>
    <row r="70" spans="1:10">
      <c r="A70" s="4" t="s">
        <v>105</v>
      </c>
      <c r="B70" s="163">
        <v>342</v>
      </c>
      <c r="C70" s="144">
        <v>331</v>
      </c>
      <c r="D70" s="163">
        <v>329</v>
      </c>
      <c r="E70" s="163">
        <v>339</v>
      </c>
      <c r="F70" s="163">
        <v>321</v>
      </c>
      <c r="G70" s="145">
        <f t="shared" si="20"/>
        <v>-6.1403508771929864</v>
      </c>
      <c r="H70" s="146">
        <f t="shared" si="21"/>
        <v>-3.021148036253777</v>
      </c>
      <c r="I70" s="198">
        <f t="shared" si="22"/>
        <v>-2.431610942249236</v>
      </c>
      <c r="J70" s="198">
        <f t="shared" si="23"/>
        <v>-5.3097345132743357</v>
      </c>
    </row>
    <row r="71" spans="1:10">
      <c r="A71" s="4" t="s">
        <v>106</v>
      </c>
      <c r="B71" s="163">
        <v>156</v>
      </c>
      <c r="C71" s="144">
        <v>166</v>
      </c>
      <c r="D71" s="163">
        <v>175</v>
      </c>
      <c r="E71" s="163">
        <v>171</v>
      </c>
      <c r="F71" s="163">
        <v>179</v>
      </c>
      <c r="G71" s="145">
        <f t="shared" si="20"/>
        <v>14.743589743589737</v>
      </c>
      <c r="H71" s="146">
        <f t="shared" si="21"/>
        <v>7.8313253012048278</v>
      </c>
      <c r="I71" s="198">
        <f t="shared" si="22"/>
        <v>2.2857142857142918</v>
      </c>
      <c r="J71" s="198">
        <f t="shared" si="23"/>
        <v>4.6783625730994203</v>
      </c>
    </row>
    <row r="72" spans="1:10">
      <c r="A72" s="4" t="s">
        <v>107</v>
      </c>
      <c r="B72" s="163">
        <v>61</v>
      </c>
      <c r="C72" s="144">
        <v>60</v>
      </c>
      <c r="D72" s="163">
        <v>62</v>
      </c>
      <c r="E72" s="163">
        <v>63</v>
      </c>
      <c r="F72" s="163">
        <v>60</v>
      </c>
      <c r="G72" s="145">
        <f t="shared" si="20"/>
        <v>-1.6393442622950829</v>
      </c>
      <c r="H72" s="146">
        <f t="shared" si="21"/>
        <v>0</v>
      </c>
      <c r="I72" s="198">
        <f t="shared" si="22"/>
        <v>-3.2258064516128968</v>
      </c>
      <c r="J72" s="198">
        <f t="shared" si="23"/>
        <v>-4.7619047619047734</v>
      </c>
    </row>
    <row r="73" spans="1:10">
      <c r="A73" s="8" t="s">
        <v>6</v>
      </c>
      <c r="B73" s="9">
        <f>SUM(B65:B72)</f>
        <v>8276</v>
      </c>
      <c r="C73" s="9">
        <f>SUM(C65:C72)</f>
        <v>8137</v>
      </c>
      <c r="D73" s="9">
        <v>8129</v>
      </c>
      <c r="E73" s="9">
        <f>SUM(E65:E72)</f>
        <v>7099</v>
      </c>
      <c r="F73" s="9">
        <f>SUM(F65:F72)</f>
        <v>7080</v>
      </c>
      <c r="G73" s="118">
        <f t="shared" si="20"/>
        <v>-14.451425809569841</v>
      </c>
      <c r="H73" s="118">
        <f t="shared" si="21"/>
        <v>-12.99004547130393</v>
      </c>
      <c r="I73" s="118">
        <f t="shared" si="22"/>
        <v>-12.904416287366217</v>
      </c>
      <c r="J73" s="118">
        <f t="shared" si="23"/>
        <v>-0.26764333004648222</v>
      </c>
    </row>
    <row r="75" spans="1:10" ht="18">
      <c r="A75" s="165" t="s">
        <v>7</v>
      </c>
    </row>
    <row r="76" spans="1:10" ht="30">
      <c r="A76" s="12" t="s">
        <v>99</v>
      </c>
      <c r="B76" s="143">
        <v>2015</v>
      </c>
      <c r="C76" s="143">
        <v>2016</v>
      </c>
      <c r="D76" s="143">
        <v>2017</v>
      </c>
      <c r="E76" s="143">
        <v>2018</v>
      </c>
      <c r="F76" s="143">
        <v>2019</v>
      </c>
      <c r="G76" s="3" t="s">
        <v>592</v>
      </c>
      <c r="H76" s="3" t="s">
        <v>593</v>
      </c>
      <c r="I76" s="166" t="s">
        <v>594</v>
      </c>
      <c r="J76" s="3" t="s">
        <v>595</v>
      </c>
    </row>
    <row r="77" spans="1:10">
      <c r="A77" s="4" t="s">
        <v>100</v>
      </c>
      <c r="B77" s="163">
        <v>3845</v>
      </c>
      <c r="C77" s="144">
        <v>3877</v>
      </c>
      <c r="D77" s="163">
        <v>3886</v>
      </c>
      <c r="E77" s="163">
        <v>3563</v>
      </c>
      <c r="F77" s="163">
        <v>3825</v>
      </c>
      <c r="G77" s="145">
        <f>F77/B77*100-100</f>
        <v>-0.52015604681405136</v>
      </c>
      <c r="H77" s="146">
        <f>F77/C77*100-100</f>
        <v>-1.3412432293009999</v>
      </c>
      <c r="I77" s="198">
        <f>F77/D77*100-100</f>
        <v>-1.5697375193000482</v>
      </c>
      <c r="J77" s="198">
        <f>F77/E77*100-100</f>
        <v>7.3533539152399641</v>
      </c>
    </row>
    <row r="78" spans="1:10">
      <c r="A78" s="4" t="s">
        <v>101</v>
      </c>
      <c r="B78" s="163">
        <v>785</v>
      </c>
      <c r="C78" s="144">
        <v>787</v>
      </c>
      <c r="D78" s="163">
        <v>857</v>
      </c>
      <c r="E78" s="163">
        <v>591</v>
      </c>
      <c r="F78" s="163">
        <v>616</v>
      </c>
      <c r="G78" s="145">
        <f t="shared" ref="G78:G85" si="24">F78/B78*100-100</f>
        <v>-21.528662420382162</v>
      </c>
      <c r="H78" s="146">
        <f t="shared" ref="H78:H85" si="25">F78/C78*100-100</f>
        <v>-21.728081321473951</v>
      </c>
      <c r="I78" s="198">
        <f t="shared" ref="I78:I85" si="26">F78/D78*100-100</f>
        <v>-28.121353558926486</v>
      </c>
      <c r="J78" s="198">
        <f t="shared" ref="J78:J85" si="27">F78/E78*100-100</f>
        <v>4.2301184433164281</v>
      </c>
    </row>
    <row r="79" spans="1:10">
      <c r="A79" s="4" t="s">
        <v>102</v>
      </c>
      <c r="B79" s="163">
        <v>638</v>
      </c>
      <c r="C79" s="144">
        <v>629</v>
      </c>
      <c r="D79" s="163">
        <v>609</v>
      </c>
      <c r="E79" s="163">
        <v>417</v>
      </c>
      <c r="F79" s="163">
        <v>425</v>
      </c>
      <c r="G79" s="145">
        <f t="shared" si="24"/>
        <v>-33.385579937304072</v>
      </c>
      <c r="H79" s="146">
        <f t="shared" si="25"/>
        <v>-32.432432432432435</v>
      </c>
      <c r="I79" s="198">
        <f t="shared" si="26"/>
        <v>-30.213464696223312</v>
      </c>
      <c r="J79" s="198">
        <f t="shared" si="27"/>
        <v>1.9184652278177623</v>
      </c>
    </row>
    <row r="80" spans="1:10">
      <c r="A80" s="4" t="s">
        <v>103</v>
      </c>
      <c r="B80" s="163">
        <v>463</v>
      </c>
      <c r="C80" s="144">
        <v>475</v>
      </c>
      <c r="D80" s="163">
        <v>493</v>
      </c>
      <c r="E80" s="163">
        <v>442</v>
      </c>
      <c r="F80" s="163">
        <v>432</v>
      </c>
      <c r="G80" s="145">
        <f t="shared" si="24"/>
        <v>-6.69546436285097</v>
      </c>
      <c r="H80" s="146">
        <f t="shared" si="25"/>
        <v>-9.0526315789473699</v>
      </c>
      <c r="I80" s="198">
        <f t="shared" si="26"/>
        <v>-12.37322515212982</v>
      </c>
      <c r="J80" s="198">
        <f t="shared" si="27"/>
        <v>-2.2624434389140333</v>
      </c>
    </row>
    <row r="81" spans="1:10">
      <c r="A81" s="4" t="s">
        <v>104</v>
      </c>
      <c r="B81" s="163">
        <v>167</v>
      </c>
      <c r="C81" s="144">
        <v>165</v>
      </c>
      <c r="D81" s="163">
        <v>169</v>
      </c>
      <c r="E81" s="163">
        <v>174</v>
      </c>
      <c r="F81" s="163">
        <v>177</v>
      </c>
      <c r="G81" s="145">
        <f t="shared" si="24"/>
        <v>5.9880239520958156</v>
      </c>
      <c r="H81" s="146">
        <f t="shared" si="25"/>
        <v>7.2727272727272805</v>
      </c>
      <c r="I81" s="198">
        <f t="shared" si="26"/>
        <v>4.7337278106508904</v>
      </c>
      <c r="J81" s="198">
        <f t="shared" si="27"/>
        <v>1.7241379310344769</v>
      </c>
    </row>
    <row r="82" spans="1:10">
      <c r="A82" s="4" t="s">
        <v>105</v>
      </c>
      <c r="B82" s="163">
        <v>198</v>
      </c>
      <c r="C82" s="144">
        <v>205</v>
      </c>
      <c r="D82" s="163">
        <v>210</v>
      </c>
      <c r="E82" s="163">
        <v>203</v>
      </c>
      <c r="F82" s="163">
        <v>199</v>
      </c>
      <c r="G82" s="145">
        <f t="shared" si="24"/>
        <v>0.50505050505049098</v>
      </c>
      <c r="H82" s="146">
        <f t="shared" si="25"/>
        <v>-2.9268292682926926</v>
      </c>
      <c r="I82" s="198">
        <f t="shared" si="26"/>
        <v>-5.2380952380952408</v>
      </c>
      <c r="J82" s="198">
        <f t="shared" si="27"/>
        <v>-1.970443349753694</v>
      </c>
    </row>
    <row r="83" spans="1:10">
      <c r="A83" s="4" t="s">
        <v>106</v>
      </c>
      <c r="B83" s="163">
        <v>103</v>
      </c>
      <c r="C83" s="144">
        <v>104</v>
      </c>
      <c r="D83" s="163">
        <v>118</v>
      </c>
      <c r="E83" s="163">
        <v>118</v>
      </c>
      <c r="F83" s="163">
        <v>115</v>
      </c>
      <c r="G83" s="145">
        <f t="shared" si="24"/>
        <v>11.650485436893206</v>
      </c>
      <c r="H83" s="146">
        <f t="shared" si="25"/>
        <v>10.57692307692308</v>
      </c>
      <c r="I83" s="198">
        <f t="shared" si="26"/>
        <v>-2.5423728813559308</v>
      </c>
      <c r="J83" s="198">
        <f t="shared" si="27"/>
        <v>-2.5423728813559308</v>
      </c>
    </row>
    <row r="84" spans="1:10">
      <c r="A84" s="4" t="s">
        <v>107</v>
      </c>
      <c r="B84" s="163">
        <v>37</v>
      </c>
      <c r="C84" s="144">
        <v>39</v>
      </c>
      <c r="D84" s="163">
        <v>38</v>
      </c>
      <c r="E84" s="163">
        <v>45</v>
      </c>
      <c r="F84" s="163">
        <v>47</v>
      </c>
      <c r="G84" s="145">
        <f t="shared" si="24"/>
        <v>27.027027027027017</v>
      </c>
      <c r="H84" s="146">
        <f t="shared" si="25"/>
        <v>20.512820512820511</v>
      </c>
      <c r="I84" s="198">
        <f t="shared" si="26"/>
        <v>23.684210526315795</v>
      </c>
      <c r="J84" s="198">
        <f t="shared" si="27"/>
        <v>4.4444444444444571</v>
      </c>
    </row>
    <row r="85" spans="1:10">
      <c r="A85" s="8" t="s">
        <v>6</v>
      </c>
      <c r="B85" s="9">
        <f>SUM(B77:B84)</f>
        <v>6236</v>
      </c>
      <c r="C85" s="9">
        <f>SUM(C77:C84)</f>
        <v>6281</v>
      </c>
      <c r="D85" s="9">
        <v>6380</v>
      </c>
      <c r="E85" s="9">
        <f>SUM(E77:E84)</f>
        <v>5553</v>
      </c>
      <c r="F85" s="9">
        <f>SUM(F77:F84)</f>
        <v>5836</v>
      </c>
      <c r="G85" s="118">
        <f t="shared" si="24"/>
        <v>-6.414368184733803</v>
      </c>
      <c r="H85" s="118">
        <f t="shared" si="25"/>
        <v>-7.0848590988696145</v>
      </c>
      <c r="I85" s="118">
        <f t="shared" si="26"/>
        <v>-8.5266457680250767</v>
      </c>
      <c r="J85" s="118">
        <f t="shared" si="27"/>
        <v>5.096344318386457</v>
      </c>
    </row>
    <row r="87" spans="1:10">
      <c r="A87" s="31" t="s">
        <v>45</v>
      </c>
    </row>
    <row r="89" spans="1:10">
      <c r="A89" s="255" t="s">
        <v>612</v>
      </c>
      <c r="B89" s="255"/>
      <c r="C89" s="255"/>
      <c r="D89" s="255"/>
      <c r="E89" s="255"/>
      <c r="F89" s="255"/>
      <c r="G89" s="255"/>
      <c r="H89" s="255"/>
      <c r="I89" s="255"/>
      <c r="J89" s="255"/>
    </row>
    <row r="90" spans="1:10">
      <c r="A90" s="140" t="s">
        <v>610</v>
      </c>
    </row>
  </sheetData>
  <mergeCells count="1">
    <mergeCell ref="A89:J89"/>
  </mergeCells>
  <phoneticPr fontId="23" type="noConversion"/>
  <hyperlinks>
    <hyperlink ref="P1" location="'Indice tavole'!A1" display="torna all'indice "/>
    <hyperlink ref="A90" r:id="rId1" location="Operatore%20economico%20commercio%20estero" display="nota metodologica Istat"/>
  </hyperlinks>
  <pageMargins left="0.70866141732283472" right="0.70866141732283472" top="0.74803149606299213" bottom="0.74803149606299213" header="0.31496062992125984" footer="0.31496062992125984"/>
  <pageSetup paperSize="9" scale="49" orientation="portrait" horizontalDpi="4294967294" vertic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17</vt:i4>
      </vt:variant>
    </vt:vector>
  </HeadingPairs>
  <TitlesOfParts>
    <vt:vector size="34" baseType="lpstr">
      <vt:lpstr>Indice tavole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2.1</vt:lpstr>
      <vt:lpstr>2.2</vt:lpstr>
      <vt:lpstr>2.3</vt:lpstr>
      <vt:lpstr>2.4</vt:lpstr>
      <vt:lpstr>2.5</vt:lpstr>
      <vt:lpstr>2.6</vt:lpstr>
      <vt:lpstr>2.7</vt:lpstr>
      <vt:lpstr>'1.1'!Area_stampa</vt:lpstr>
      <vt:lpstr>'1.2'!Area_stampa</vt:lpstr>
      <vt:lpstr>'1.3'!Area_stampa</vt:lpstr>
      <vt:lpstr>'1.4'!Area_stampa</vt:lpstr>
      <vt:lpstr>'1.5'!Area_stampa</vt:lpstr>
      <vt:lpstr>'1.6'!Area_stampa</vt:lpstr>
      <vt:lpstr>'1.7'!Area_stampa</vt:lpstr>
      <vt:lpstr>'1.8'!Area_stampa</vt:lpstr>
      <vt:lpstr>'1.9'!Area_stampa</vt:lpstr>
      <vt:lpstr>'2.1'!Area_stampa</vt:lpstr>
      <vt:lpstr>'2.2'!Area_stampa</vt:lpstr>
      <vt:lpstr>'2.3'!Area_stampa</vt:lpstr>
      <vt:lpstr>'2.4'!Area_stampa</vt:lpstr>
      <vt:lpstr>'2.5'!Area_stampa</vt:lpstr>
      <vt:lpstr>'2.6'!Area_stampa</vt:lpstr>
      <vt:lpstr>Tav.1.1___Commercio_estero_delle_province_venete._Importazioni__esportazioni_e_saldi._Anni_2015__2016_e_2017._Valori_in_milioni_di_euro_e_variazioni_percentuali</vt:lpstr>
      <vt:lpstr>Tav.1.2___Importazioni_delle_province_venete_per_voce_merceologica_._Anno_2017._Valori_in_milioni_di_euro_e_variazioni_percentuali_rispetto_all_anno_precedente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Giusti</dc:creator>
  <cp:lastModifiedBy>EDL3078</cp:lastModifiedBy>
  <cp:lastPrinted>2018-03-01T11:02:50Z</cp:lastPrinted>
  <dcterms:created xsi:type="dcterms:W3CDTF">2017-08-09T10:22:35Z</dcterms:created>
  <dcterms:modified xsi:type="dcterms:W3CDTF">2020-08-24T11:30:11Z</dcterms:modified>
</cp:coreProperties>
</file>